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AnnRpt_CompStats\CompStats\PL\2016\Publish\"/>
    </mc:Choice>
  </mc:AlternateContent>
  <bookViews>
    <workbookView xWindow="0" yWindow="0" windowWidth="19110" windowHeight="11025"/>
  </bookViews>
  <sheets>
    <sheet name="Introduction" sheetId="5" r:id="rId1"/>
    <sheet name="Visits&amp;Reference" sheetId="1" r:id="rId2"/>
    <sheet name="Circulation" sheetId="2" r:id="rId3"/>
    <sheet name="ILL" sheetId="8" r:id="rId4"/>
    <sheet name="Programs" sheetId="6" r:id="rId5"/>
    <sheet name="Technology" sheetId="7" r:id="rId6"/>
  </sheets>
  <definedNames>
    <definedName name="_xlnm._FilterDatabase" localSheetId="2" hidden="1">Circulation!$A$2:$P$50</definedName>
    <definedName name="_xlnm._FilterDatabase" localSheetId="3" hidden="1">ILL!$A$1:$J$49</definedName>
    <definedName name="_xlnm._FilterDatabase" localSheetId="4" hidden="1">Programs!$A$2:$AE$50</definedName>
    <definedName name="_xlnm._FilterDatabase" localSheetId="5" hidden="1">Technology!$A$2:$L$50</definedName>
    <definedName name="_xlnm._FilterDatabase" localSheetId="1" hidden="1">'Visits&amp;Reference'!$A$1:$K$49</definedName>
  </definedNames>
  <calcPr calcId="152511"/>
</workbook>
</file>

<file path=xl/calcChain.xml><?xml version="1.0" encoding="utf-8"?>
<calcChain xmlns="http://schemas.openxmlformats.org/spreadsheetml/2006/main">
  <c r="J53" i="8" l="1"/>
  <c r="I53" i="8"/>
  <c r="H53" i="8"/>
  <c r="G53" i="8"/>
  <c r="F53" i="8"/>
  <c r="E53" i="8"/>
  <c r="D53" i="8"/>
  <c r="C53" i="8"/>
  <c r="J52" i="8"/>
  <c r="I52" i="8"/>
  <c r="H52" i="8"/>
  <c r="G52" i="8"/>
  <c r="F52" i="8"/>
  <c r="E52" i="8"/>
  <c r="D52" i="8"/>
  <c r="C52" i="8"/>
  <c r="J51" i="8"/>
  <c r="I51" i="8"/>
  <c r="H51" i="8"/>
  <c r="G51" i="8"/>
  <c r="F51" i="8"/>
  <c r="E51" i="8"/>
  <c r="D51" i="8"/>
  <c r="C51" i="8"/>
  <c r="M52" i="2" l="1"/>
  <c r="M53" i="2"/>
  <c r="M54" i="2"/>
  <c r="F54" i="7" l="1"/>
  <c r="E54" i="7"/>
  <c r="D54" i="7"/>
  <c r="F53" i="7"/>
  <c r="E53" i="7"/>
  <c r="D53" i="7"/>
  <c r="J52" i="7"/>
  <c r="F52" i="7"/>
  <c r="E52" i="7"/>
  <c r="D52" i="7"/>
  <c r="I50" i="7"/>
  <c r="H50" i="7"/>
  <c r="G50" i="7"/>
  <c r="I49" i="7"/>
  <c r="H49" i="7"/>
  <c r="G49" i="7"/>
  <c r="I48" i="7"/>
  <c r="H48" i="7"/>
  <c r="G48" i="7"/>
  <c r="I47" i="7"/>
  <c r="H47" i="7"/>
  <c r="G47" i="7"/>
  <c r="L46" i="7"/>
  <c r="K46" i="7"/>
  <c r="I46" i="7"/>
  <c r="H46" i="7"/>
  <c r="G46" i="7"/>
  <c r="L45" i="7"/>
  <c r="K45" i="7"/>
  <c r="I45" i="7"/>
  <c r="H45" i="7"/>
  <c r="G45" i="7"/>
  <c r="I44" i="7"/>
  <c r="H44" i="7"/>
  <c r="G44" i="7"/>
  <c r="L43" i="7"/>
  <c r="K43" i="7"/>
  <c r="I43" i="7"/>
  <c r="H43" i="7"/>
  <c r="G43" i="7"/>
  <c r="I42" i="7"/>
  <c r="H42" i="7"/>
  <c r="G42" i="7"/>
  <c r="I41" i="7"/>
  <c r="H41" i="7"/>
  <c r="G41" i="7"/>
  <c r="L40" i="7"/>
  <c r="K40" i="7"/>
  <c r="I40" i="7"/>
  <c r="H40" i="7"/>
  <c r="G40" i="7"/>
  <c r="L39" i="7"/>
  <c r="K39" i="7"/>
  <c r="I39" i="7"/>
  <c r="H39" i="7"/>
  <c r="G39" i="7"/>
  <c r="I38" i="7"/>
  <c r="H38" i="7"/>
  <c r="G38" i="7"/>
  <c r="I37" i="7"/>
  <c r="H37" i="7"/>
  <c r="G37" i="7"/>
  <c r="I36" i="7"/>
  <c r="H36" i="7"/>
  <c r="G36" i="7"/>
  <c r="L35" i="7"/>
  <c r="K35" i="7"/>
  <c r="I35" i="7"/>
  <c r="H35" i="7"/>
  <c r="G35" i="7"/>
  <c r="L34" i="7"/>
  <c r="K34" i="7"/>
  <c r="I34" i="7"/>
  <c r="H34" i="7"/>
  <c r="G34" i="7"/>
  <c r="L33" i="7"/>
  <c r="K33" i="7"/>
  <c r="I33" i="7"/>
  <c r="H33" i="7"/>
  <c r="G33" i="7"/>
  <c r="I32" i="7"/>
  <c r="H32" i="7"/>
  <c r="G32" i="7"/>
  <c r="L31" i="7"/>
  <c r="K31" i="7"/>
  <c r="I31" i="7"/>
  <c r="H31" i="7"/>
  <c r="G31" i="7"/>
  <c r="L30" i="7"/>
  <c r="K30" i="7"/>
  <c r="I30" i="7"/>
  <c r="H30" i="7"/>
  <c r="G30" i="7"/>
  <c r="L29" i="7"/>
  <c r="K29" i="7"/>
  <c r="I29" i="7"/>
  <c r="H29" i="7"/>
  <c r="G29" i="7"/>
  <c r="L28" i="7"/>
  <c r="K28" i="7"/>
  <c r="I28" i="7"/>
  <c r="H28" i="7"/>
  <c r="G28" i="7"/>
  <c r="L27" i="7"/>
  <c r="K27" i="7"/>
  <c r="I27" i="7"/>
  <c r="H27" i="7"/>
  <c r="G27" i="7"/>
  <c r="I26" i="7"/>
  <c r="H26" i="7"/>
  <c r="G26" i="7"/>
  <c r="L25" i="7"/>
  <c r="K25" i="7"/>
  <c r="I25" i="7"/>
  <c r="H25" i="7"/>
  <c r="G25" i="7"/>
  <c r="L24" i="7"/>
  <c r="K24" i="7"/>
  <c r="I24" i="7"/>
  <c r="H24" i="7"/>
  <c r="G24" i="7"/>
  <c r="L23" i="7"/>
  <c r="K23" i="7"/>
  <c r="I23" i="7"/>
  <c r="H23" i="7"/>
  <c r="G23" i="7"/>
  <c r="L22" i="7"/>
  <c r="K22" i="7"/>
  <c r="I22" i="7"/>
  <c r="H22" i="7"/>
  <c r="G22" i="7"/>
  <c r="L21" i="7"/>
  <c r="K21" i="7"/>
  <c r="I21" i="7"/>
  <c r="H21" i="7"/>
  <c r="G21" i="7"/>
  <c r="L20" i="7"/>
  <c r="K20" i="7"/>
  <c r="I20" i="7"/>
  <c r="H20" i="7"/>
  <c r="G20" i="7"/>
  <c r="L19" i="7"/>
  <c r="K19" i="7"/>
  <c r="I19" i="7"/>
  <c r="H19" i="7"/>
  <c r="G19" i="7"/>
  <c r="L18" i="7"/>
  <c r="K18" i="7"/>
  <c r="I18" i="7"/>
  <c r="H18" i="7"/>
  <c r="G18" i="7"/>
  <c r="I17" i="7"/>
  <c r="H17" i="7"/>
  <c r="G17" i="7"/>
  <c r="L16" i="7"/>
  <c r="K16" i="7"/>
  <c r="I16" i="7"/>
  <c r="H16" i="7"/>
  <c r="G16" i="7"/>
  <c r="L15" i="7"/>
  <c r="K15" i="7"/>
  <c r="I15" i="7"/>
  <c r="H15" i="7"/>
  <c r="G15" i="7"/>
  <c r="L14" i="7"/>
  <c r="K14" i="7"/>
  <c r="I14" i="7"/>
  <c r="H14" i="7"/>
  <c r="G14" i="7"/>
  <c r="L13" i="7"/>
  <c r="K13" i="7"/>
  <c r="I13" i="7"/>
  <c r="H13" i="7"/>
  <c r="G13" i="7"/>
  <c r="L12" i="7"/>
  <c r="K12" i="7"/>
  <c r="I12" i="7"/>
  <c r="H12" i="7"/>
  <c r="G12" i="7"/>
  <c r="I11" i="7"/>
  <c r="H11" i="7"/>
  <c r="G11" i="7"/>
  <c r="L10" i="7"/>
  <c r="K10" i="7"/>
  <c r="I10" i="7"/>
  <c r="H10" i="7"/>
  <c r="G10" i="7"/>
  <c r="L9" i="7"/>
  <c r="K9" i="7"/>
  <c r="I9" i="7"/>
  <c r="H9" i="7"/>
  <c r="G9" i="7"/>
  <c r="L8" i="7"/>
  <c r="K8" i="7"/>
  <c r="I8" i="7"/>
  <c r="H8" i="7"/>
  <c r="G8" i="7"/>
  <c r="L7" i="7"/>
  <c r="K7" i="7"/>
  <c r="I7" i="7"/>
  <c r="H7" i="7"/>
  <c r="H54" i="7" s="1"/>
  <c r="G7" i="7"/>
  <c r="L6" i="7"/>
  <c r="K6" i="7"/>
  <c r="I6" i="7"/>
  <c r="H6" i="7"/>
  <c r="G6" i="7"/>
  <c r="L5" i="7"/>
  <c r="K5" i="7"/>
  <c r="I5" i="7"/>
  <c r="H5" i="7"/>
  <c r="G5" i="7"/>
  <c r="I4" i="7"/>
  <c r="I53" i="7" s="1"/>
  <c r="H4" i="7"/>
  <c r="G4" i="7"/>
  <c r="L3" i="7"/>
  <c r="K3" i="7"/>
  <c r="I3" i="7"/>
  <c r="I54" i="7" s="1"/>
  <c r="H3" i="7"/>
  <c r="H53" i="7" s="1"/>
  <c r="G3" i="7"/>
  <c r="G54" i="7" s="1"/>
  <c r="G53" i="7" l="1"/>
  <c r="N54" i="2" l="1"/>
  <c r="N53" i="2"/>
  <c r="N52" i="2"/>
  <c r="F54" i="6"/>
  <c r="G54" i="6"/>
  <c r="H54" i="6"/>
  <c r="I54" i="6"/>
  <c r="J54" i="6"/>
  <c r="K54" i="6"/>
  <c r="L54" i="6"/>
  <c r="M54" i="6"/>
  <c r="N54" i="6"/>
  <c r="O54" i="6"/>
  <c r="P54" i="6"/>
  <c r="Q54" i="6"/>
  <c r="R54" i="6"/>
  <c r="S54" i="6"/>
  <c r="T54" i="6"/>
  <c r="U54" i="6"/>
  <c r="V54" i="6"/>
  <c r="W54" i="6"/>
  <c r="X54" i="6"/>
  <c r="Y54" i="6"/>
  <c r="Z54" i="6"/>
  <c r="AA54" i="6"/>
  <c r="AB54" i="6"/>
  <c r="AC54" i="6"/>
  <c r="AD54" i="6"/>
  <c r="AE54" i="6"/>
  <c r="E54" i="6"/>
  <c r="AD53" i="6"/>
  <c r="AE53" i="6"/>
  <c r="F53" i="6"/>
  <c r="G53" i="6"/>
  <c r="H53" i="6"/>
  <c r="I53" i="6"/>
  <c r="J53" i="6"/>
  <c r="K53" i="6"/>
  <c r="L53" i="6"/>
  <c r="M53" i="6"/>
  <c r="N53" i="6"/>
  <c r="O53" i="6"/>
  <c r="P53" i="6"/>
  <c r="Q53" i="6"/>
  <c r="R53" i="6"/>
  <c r="S53" i="6"/>
  <c r="T53" i="6"/>
  <c r="U53" i="6"/>
  <c r="V53" i="6"/>
  <c r="W53" i="6"/>
  <c r="X53" i="6"/>
  <c r="Y53" i="6"/>
  <c r="Z53" i="6"/>
  <c r="AA53" i="6"/>
  <c r="AB53" i="6"/>
  <c r="AC53" i="6"/>
  <c r="E53" i="6"/>
  <c r="D54" i="6"/>
  <c r="D53" i="6"/>
  <c r="D54" i="2"/>
  <c r="D53" i="2"/>
  <c r="D53" i="1"/>
  <c r="E53" i="1"/>
  <c r="F53" i="1"/>
  <c r="G53" i="1"/>
  <c r="H53" i="1"/>
  <c r="I53" i="1"/>
  <c r="J53" i="1"/>
  <c r="K53" i="1"/>
  <c r="F52" i="1"/>
  <c r="E52" i="1"/>
  <c r="G52" i="1"/>
  <c r="H52" i="1"/>
  <c r="I52" i="1"/>
  <c r="J52" i="1"/>
  <c r="K52" i="1"/>
  <c r="D52" i="1"/>
  <c r="D51" i="1"/>
  <c r="E51" i="1"/>
  <c r="H51" i="1"/>
  <c r="K51" i="1"/>
  <c r="G3"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2" i="1"/>
  <c r="J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2" i="1"/>
  <c r="F54" i="2"/>
  <c r="G54" i="2"/>
  <c r="H54" i="2"/>
  <c r="I54" i="2"/>
  <c r="J54" i="2"/>
  <c r="K54" i="2"/>
  <c r="L54" i="2"/>
  <c r="E54" i="2"/>
  <c r="F53" i="2"/>
  <c r="G53" i="2"/>
  <c r="H53" i="2"/>
  <c r="I53" i="2"/>
  <c r="J53" i="2"/>
  <c r="K53" i="2"/>
  <c r="L53" i="2"/>
  <c r="E53" i="2"/>
  <c r="J52" i="2"/>
  <c r="K52" i="2"/>
  <c r="L52" i="2"/>
  <c r="I52" i="2"/>
  <c r="E52" i="2"/>
  <c r="F52" i="2"/>
  <c r="G52" i="2"/>
  <c r="H52" i="2"/>
  <c r="D52" i="2"/>
  <c r="AA52" i="6"/>
  <c r="X52" i="6"/>
  <c r="U52" i="6"/>
  <c r="R52" i="6"/>
  <c r="O52" i="6"/>
  <c r="L52" i="6"/>
  <c r="G52" i="6"/>
  <c r="F52" i="6"/>
  <c r="E52" i="6"/>
  <c r="K3" i="6"/>
  <c r="N3" i="6"/>
  <c r="Q3" i="6"/>
  <c r="T3" i="6"/>
  <c r="AC3" i="6"/>
  <c r="AD3" i="6"/>
  <c r="AE3" i="6"/>
  <c r="K4" i="6"/>
  <c r="N4" i="6"/>
  <c r="Q4" i="6"/>
  <c r="T4" i="6"/>
  <c r="AC4" i="6"/>
  <c r="AD4" i="6"/>
  <c r="AE4" i="6"/>
  <c r="K5" i="6"/>
  <c r="N5" i="6"/>
  <c r="Q5" i="6"/>
  <c r="T5" i="6"/>
  <c r="Z5" i="6"/>
  <c r="AC5" i="6"/>
  <c r="AD5" i="6"/>
  <c r="AE5" i="6"/>
  <c r="K6" i="6"/>
  <c r="N6" i="6"/>
  <c r="Q6" i="6"/>
  <c r="T6" i="6"/>
  <c r="AC6" i="6"/>
  <c r="AD6" i="6"/>
  <c r="AE6" i="6"/>
  <c r="K7" i="6"/>
  <c r="N7" i="6"/>
  <c r="Q7" i="6"/>
  <c r="T7" i="6"/>
  <c r="AC7" i="6"/>
  <c r="AD7" i="6"/>
  <c r="AE7" i="6"/>
  <c r="K8" i="6"/>
  <c r="N8" i="6"/>
  <c r="Q8" i="6"/>
  <c r="AC8" i="6"/>
  <c r="AD8" i="6"/>
  <c r="AE8" i="6"/>
  <c r="K9" i="6"/>
  <c r="N9" i="6"/>
  <c r="Q9" i="6"/>
  <c r="T9" i="6"/>
  <c r="W9" i="6"/>
  <c r="AC9" i="6"/>
  <c r="AD9" i="6"/>
  <c r="AE9" i="6"/>
  <c r="K10" i="6"/>
  <c r="N10" i="6"/>
  <c r="Q10" i="6"/>
  <c r="T10" i="6"/>
  <c r="AC10" i="6"/>
  <c r="AD10" i="6"/>
  <c r="AE10" i="6"/>
  <c r="K11" i="6"/>
  <c r="N11" i="6"/>
  <c r="Q11" i="6"/>
  <c r="Z11" i="6"/>
  <c r="AC11" i="6"/>
  <c r="AD11" i="6"/>
  <c r="AE11" i="6"/>
  <c r="K12" i="6"/>
  <c r="N12" i="6"/>
  <c r="Q12" i="6"/>
  <c r="T12" i="6"/>
  <c r="AC12" i="6"/>
  <c r="AD12" i="6"/>
  <c r="AE12" i="6"/>
  <c r="K13" i="6"/>
  <c r="N13" i="6"/>
  <c r="Q13" i="6"/>
  <c r="T13" i="6"/>
  <c r="Z13" i="6"/>
  <c r="AC13" i="6"/>
  <c r="AD13" i="6"/>
  <c r="AE13" i="6"/>
  <c r="K14" i="6"/>
  <c r="N14" i="6"/>
  <c r="Q14" i="6"/>
  <c r="T14" i="6"/>
  <c r="AC14" i="6"/>
  <c r="AD14" i="6"/>
  <c r="AE14" i="6"/>
  <c r="K15" i="6"/>
  <c r="N15" i="6"/>
  <c r="Q15" i="6"/>
  <c r="T15" i="6"/>
  <c r="Z15" i="6"/>
  <c r="AC15" i="6"/>
  <c r="AD15" i="6"/>
  <c r="AE15" i="6"/>
  <c r="K16" i="6"/>
  <c r="N16" i="6"/>
  <c r="Q16" i="6"/>
  <c r="T16" i="6"/>
  <c r="AC16" i="6"/>
  <c r="AD16" i="6"/>
  <c r="AE16" i="6"/>
  <c r="K17" i="6"/>
  <c r="N17" i="6"/>
  <c r="Q17" i="6"/>
  <c r="T17" i="6"/>
  <c r="AC17" i="6"/>
  <c r="AD17" i="6"/>
  <c r="AE17" i="6"/>
  <c r="K18" i="6"/>
  <c r="N18" i="6"/>
  <c r="Q18" i="6"/>
  <c r="T18" i="6"/>
  <c r="W18" i="6"/>
  <c r="AC18" i="6"/>
  <c r="AD18" i="6"/>
  <c r="AE18" i="6"/>
  <c r="K19" i="6"/>
  <c r="N19" i="6"/>
  <c r="Q19" i="6"/>
  <c r="T19" i="6"/>
  <c r="W19" i="6"/>
  <c r="AC19" i="6"/>
  <c r="AD19" i="6"/>
  <c r="AE19" i="6"/>
  <c r="K20" i="6"/>
  <c r="N20" i="6"/>
  <c r="Q20" i="6"/>
  <c r="T20" i="6"/>
  <c r="W20" i="6"/>
  <c r="AC20" i="6"/>
  <c r="AD20" i="6"/>
  <c r="AE20" i="6"/>
  <c r="K21" i="6"/>
  <c r="N21" i="6"/>
  <c r="Q21" i="6"/>
  <c r="T21" i="6"/>
  <c r="W21" i="6"/>
  <c r="AC21" i="6"/>
  <c r="AD21" i="6"/>
  <c r="AE21" i="6"/>
  <c r="K22" i="6"/>
  <c r="N22" i="6"/>
  <c r="Q22" i="6"/>
  <c r="T22" i="6"/>
  <c r="W22" i="6"/>
  <c r="AC22" i="6"/>
  <c r="AD22" i="6"/>
  <c r="AE22" i="6"/>
  <c r="K23" i="6"/>
  <c r="N23" i="6"/>
  <c r="Q23" i="6"/>
  <c r="T23" i="6"/>
  <c r="W23" i="6"/>
  <c r="Z23" i="6"/>
  <c r="AC23" i="6"/>
  <c r="AD23" i="6"/>
  <c r="AE23" i="6"/>
  <c r="K24" i="6"/>
  <c r="N24" i="6"/>
  <c r="Q24" i="6"/>
  <c r="T24" i="6"/>
  <c r="Z24" i="6"/>
  <c r="AC24" i="6"/>
  <c r="AD24" i="6"/>
  <c r="AE24" i="6"/>
  <c r="K25" i="6"/>
  <c r="N25" i="6"/>
  <c r="Q25" i="6"/>
  <c r="T25" i="6"/>
  <c r="Z25" i="6"/>
  <c r="AC25" i="6"/>
  <c r="AD25" i="6"/>
  <c r="AE25" i="6"/>
  <c r="K26" i="6"/>
  <c r="N26" i="6"/>
  <c r="Q26" i="6"/>
  <c r="T26" i="6"/>
  <c r="AC26" i="6"/>
  <c r="AD26" i="6"/>
  <c r="AE26" i="6"/>
  <c r="K27" i="6"/>
  <c r="N27" i="6"/>
  <c r="Q27" i="6"/>
  <c r="T27" i="6"/>
  <c r="AC27" i="6"/>
  <c r="AD27" i="6"/>
  <c r="AE27" i="6"/>
  <c r="K28" i="6"/>
  <c r="N28" i="6"/>
  <c r="Q28" i="6"/>
  <c r="T28" i="6"/>
  <c r="W28" i="6"/>
  <c r="AC28" i="6"/>
  <c r="AD28" i="6"/>
  <c r="AE28" i="6"/>
  <c r="K29" i="6"/>
  <c r="N29" i="6"/>
  <c r="Q29" i="6"/>
  <c r="T29" i="6"/>
  <c r="W29" i="6"/>
  <c r="AC29" i="6"/>
  <c r="AD29" i="6"/>
  <c r="AE29" i="6"/>
  <c r="K30" i="6"/>
  <c r="N30" i="6"/>
  <c r="Q30" i="6"/>
  <c r="T30" i="6"/>
  <c r="AC30" i="6"/>
  <c r="AD30" i="6"/>
  <c r="AE30" i="6"/>
  <c r="K31" i="6"/>
  <c r="N31" i="6"/>
  <c r="Q31" i="6"/>
  <c r="T31" i="6"/>
  <c r="W31" i="6"/>
  <c r="AC31" i="6"/>
  <c r="AD31" i="6"/>
  <c r="AE31" i="6"/>
  <c r="K32" i="6"/>
  <c r="N32" i="6"/>
  <c r="Q32" i="6"/>
  <c r="T32" i="6"/>
  <c r="W32" i="6"/>
  <c r="AC32" i="6"/>
  <c r="AD32" i="6"/>
  <c r="AE32" i="6"/>
  <c r="K33" i="6"/>
  <c r="N33" i="6"/>
  <c r="Q33" i="6"/>
  <c r="AC33" i="6"/>
  <c r="AD33" i="6"/>
  <c r="AE33" i="6"/>
  <c r="K34" i="6"/>
  <c r="N34" i="6"/>
  <c r="Q34" i="6"/>
  <c r="T34" i="6"/>
  <c r="W34" i="6"/>
  <c r="AC34" i="6"/>
  <c r="AD34" i="6"/>
  <c r="AE34" i="6"/>
  <c r="K35" i="6"/>
  <c r="N35" i="6"/>
  <c r="Q35" i="6"/>
  <c r="T35" i="6"/>
  <c r="W35" i="6"/>
  <c r="Z35" i="6"/>
  <c r="AC35" i="6"/>
  <c r="AD35" i="6"/>
  <c r="AE35" i="6"/>
  <c r="K36" i="6"/>
  <c r="N36" i="6"/>
  <c r="Q36" i="6"/>
  <c r="T36" i="6"/>
  <c r="AC36" i="6"/>
  <c r="AD36" i="6"/>
  <c r="AE36" i="6"/>
  <c r="K37" i="6"/>
  <c r="N37" i="6"/>
  <c r="T37" i="6"/>
  <c r="AC37" i="6"/>
  <c r="AD37" i="6"/>
  <c r="AE37" i="6"/>
  <c r="K38" i="6"/>
  <c r="N38" i="6"/>
  <c r="Q38" i="6"/>
  <c r="T38" i="6"/>
  <c r="AC38" i="6"/>
  <c r="AD38" i="6"/>
  <c r="AE38" i="6"/>
  <c r="K39" i="6"/>
  <c r="Q39" i="6"/>
  <c r="AC39" i="6"/>
  <c r="AD39" i="6"/>
  <c r="AE39" i="6"/>
  <c r="K40" i="6"/>
  <c r="N40" i="6"/>
  <c r="Q40" i="6"/>
  <c r="T40" i="6"/>
  <c r="Z40" i="6"/>
  <c r="AC40" i="6"/>
  <c r="AD40" i="6"/>
  <c r="AE40" i="6"/>
  <c r="K41" i="6"/>
  <c r="N41" i="6"/>
  <c r="Q41" i="6"/>
  <c r="T41" i="6"/>
  <c r="W41" i="6"/>
  <c r="Z41" i="6"/>
  <c r="AC41" i="6"/>
  <c r="AD41" i="6"/>
  <c r="AE41" i="6"/>
  <c r="K42" i="6"/>
  <c r="N42" i="6"/>
  <c r="Q42" i="6"/>
  <c r="T42" i="6"/>
  <c r="Z42" i="6"/>
  <c r="AC42" i="6"/>
  <c r="AD42" i="6"/>
  <c r="AE42" i="6"/>
  <c r="K43" i="6"/>
  <c r="N43" i="6"/>
  <c r="Q43" i="6"/>
  <c r="T43" i="6"/>
  <c r="W43" i="6"/>
  <c r="Z43" i="6"/>
  <c r="AC43" i="6"/>
  <c r="AD43" i="6"/>
  <c r="AE43" i="6"/>
  <c r="K44" i="6"/>
  <c r="N44" i="6"/>
  <c r="Q44" i="6"/>
  <c r="T44" i="6"/>
  <c r="Z44" i="6"/>
  <c r="AC44" i="6"/>
  <c r="AD44" i="6"/>
  <c r="AE44" i="6"/>
  <c r="K45" i="6"/>
  <c r="N45" i="6"/>
  <c r="Q45" i="6"/>
  <c r="T45" i="6"/>
  <c r="W45" i="6"/>
  <c r="AC45" i="6"/>
  <c r="AD45" i="6"/>
  <c r="AE45" i="6"/>
  <c r="K46" i="6"/>
  <c r="N46" i="6"/>
  <c r="Q46" i="6"/>
  <c r="AC46" i="6"/>
  <c r="AD46" i="6"/>
  <c r="AE46" i="6"/>
  <c r="K47" i="6"/>
  <c r="N47" i="6"/>
  <c r="Q47" i="6"/>
  <c r="T47" i="6"/>
  <c r="W47" i="6"/>
  <c r="AC47" i="6"/>
  <c r="AD47" i="6"/>
  <c r="AE47" i="6"/>
  <c r="K48" i="6"/>
  <c r="N48" i="6"/>
  <c r="Q48" i="6"/>
  <c r="T48" i="6"/>
  <c r="Z48" i="6"/>
  <c r="AC48" i="6"/>
  <c r="AD48" i="6"/>
  <c r="AE48" i="6"/>
  <c r="K49" i="6"/>
  <c r="N49" i="6"/>
  <c r="Q49" i="6"/>
  <c r="T49" i="6"/>
  <c r="AC49" i="6"/>
  <c r="AD49" i="6"/>
  <c r="AE49" i="6"/>
  <c r="K50" i="6"/>
  <c r="N50" i="6"/>
  <c r="Q50" i="6"/>
  <c r="T50" i="6"/>
  <c r="W50" i="6"/>
  <c r="AC50" i="6"/>
  <c r="AD50" i="6"/>
  <c r="AE50" i="6"/>
  <c r="D52" i="6"/>
  <c r="H52" i="6"/>
  <c r="I52" i="6"/>
  <c r="J52" i="6"/>
  <c r="M52" i="6"/>
  <c r="N52" i="6" s="1"/>
  <c r="P52" i="6"/>
  <c r="S52" i="6"/>
  <c r="T52" i="6" s="1"/>
  <c r="V52" i="6"/>
  <c r="W52" i="6" s="1"/>
  <c r="Y52" i="6"/>
  <c r="Z52" i="6" s="1"/>
  <c r="AB52" i="6"/>
  <c r="AC52" i="6" l="1"/>
  <c r="Q52" i="6"/>
  <c r="K52" i="6"/>
  <c r="P50" i="2"/>
  <c r="O50" i="2"/>
  <c r="P49" i="2"/>
  <c r="O49" i="2"/>
  <c r="P48" i="2"/>
  <c r="O48" i="2"/>
  <c r="P47" i="2"/>
  <c r="O47" i="2"/>
  <c r="P46" i="2"/>
  <c r="O46" i="2"/>
  <c r="P45" i="2"/>
  <c r="O45" i="2"/>
  <c r="P44" i="2"/>
  <c r="O44" i="2"/>
  <c r="P43" i="2"/>
  <c r="O43" i="2"/>
  <c r="P42" i="2"/>
  <c r="O42" i="2"/>
  <c r="P41" i="2"/>
  <c r="O41" i="2"/>
  <c r="P40" i="2"/>
  <c r="O40" i="2"/>
  <c r="P39" i="2"/>
  <c r="O39" i="2"/>
  <c r="P38" i="2"/>
  <c r="O38" i="2"/>
  <c r="P37" i="2"/>
  <c r="O37" i="2"/>
  <c r="P36" i="2"/>
  <c r="O36" i="2"/>
  <c r="P35" i="2"/>
  <c r="O35" i="2"/>
  <c r="P34" i="2"/>
  <c r="O34" i="2"/>
  <c r="P33" i="2"/>
  <c r="O33" i="2"/>
  <c r="P32" i="2"/>
  <c r="O32" i="2"/>
  <c r="P31" i="2"/>
  <c r="O31" i="2"/>
  <c r="P30" i="2"/>
  <c r="O30" i="2"/>
  <c r="P29" i="2"/>
  <c r="O29" i="2"/>
  <c r="P28" i="2"/>
  <c r="O28" i="2"/>
  <c r="P27" i="2"/>
  <c r="O27" i="2"/>
  <c r="P26" i="2"/>
  <c r="O26" i="2"/>
  <c r="P25" i="2"/>
  <c r="O25" i="2"/>
  <c r="P24" i="2"/>
  <c r="O24" i="2"/>
  <c r="P23" i="2"/>
  <c r="O23" i="2"/>
  <c r="P22" i="2"/>
  <c r="O22" i="2"/>
  <c r="P21" i="2"/>
  <c r="O21" i="2"/>
  <c r="P20" i="2"/>
  <c r="O20" i="2"/>
  <c r="P19" i="2"/>
  <c r="O19" i="2"/>
  <c r="P18" i="2"/>
  <c r="O18" i="2"/>
  <c r="P17" i="2"/>
  <c r="O17" i="2"/>
  <c r="P16" i="2"/>
  <c r="O16" i="2"/>
  <c r="P15" i="2"/>
  <c r="O15" i="2"/>
  <c r="P14" i="2"/>
  <c r="O14" i="2"/>
  <c r="P13" i="2"/>
  <c r="O13" i="2"/>
  <c r="P12" i="2"/>
  <c r="O12" i="2"/>
  <c r="P11" i="2"/>
  <c r="O11" i="2"/>
  <c r="P10" i="2"/>
  <c r="O10" i="2"/>
  <c r="P9" i="2"/>
  <c r="O9" i="2"/>
  <c r="P8" i="2"/>
  <c r="O8" i="2"/>
  <c r="P7" i="2"/>
  <c r="O7" i="2"/>
  <c r="P6" i="2"/>
  <c r="O6" i="2"/>
  <c r="P5" i="2"/>
  <c r="O5" i="2"/>
  <c r="P4" i="2"/>
  <c r="O4" i="2"/>
  <c r="P3" i="2"/>
  <c r="O3" i="2"/>
  <c r="O54" i="2" l="1"/>
  <c r="O53" i="2"/>
  <c r="P54" i="2"/>
  <c r="P53" i="2"/>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2" i="1"/>
</calcChain>
</file>

<file path=xl/sharedStrings.xml><?xml version="1.0" encoding="utf-8"?>
<sst xmlns="http://schemas.openxmlformats.org/spreadsheetml/2006/main" count="617" uniqueCount="185">
  <si>
    <t>ASHAWAY FREE LIBRARY</t>
  </si>
  <si>
    <t>HOPKINTON</t>
  </si>
  <si>
    <t>BARRINGTON PUBLIC LIBRARY</t>
  </si>
  <si>
    <t>BARRINGTON</t>
  </si>
  <si>
    <t>BROWNELL LIBRARY, HOME OF LITTLE COMPTON</t>
  </si>
  <si>
    <t>LITTLE COMPTON</t>
  </si>
  <si>
    <t>CENTRAL FALLS FREE PUBLIC LIBRARY</t>
  </si>
  <si>
    <t>CENTRAL FALLS</t>
  </si>
  <si>
    <t>CLARK MEMORIAL LIBRARY</t>
  </si>
  <si>
    <t>RICHMOND</t>
  </si>
  <si>
    <t>COVENTRY PUBLIC LIBRARY</t>
  </si>
  <si>
    <t>COVENTRY</t>
  </si>
  <si>
    <t>CRANSTON PUBLIC LIBRARY</t>
  </si>
  <si>
    <t>CRANSTON</t>
  </si>
  <si>
    <t>CROSS' MILLS PUBLIC LIBRARY</t>
  </si>
  <si>
    <t>CHARLESTOWN</t>
  </si>
  <si>
    <t>CUMBERLAND PUBLIC LIBRARY</t>
  </si>
  <si>
    <t>CUMBERLAND</t>
  </si>
  <si>
    <t>DAVISVILLE FREE LIBRARY</t>
  </si>
  <si>
    <t>NORTH KINGSTOWN</t>
  </si>
  <si>
    <t>EAST GREENWICH FREE LIBRARY</t>
  </si>
  <si>
    <t>EAST GREENWICH</t>
  </si>
  <si>
    <t>EAST PROVIDENCE PUBLIC LIBRARY</t>
  </si>
  <si>
    <t>EAST PROVIDENCE</t>
  </si>
  <si>
    <t>EAST SMITHFIELD PUBLIC LIBRARY</t>
  </si>
  <si>
    <t>SMITHFIELD</t>
  </si>
  <si>
    <t>EXETER PUBLIC LIBRARY</t>
  </si>
  <si>
    <t>EXETER</t>
  </si>
  <si>
    <t>GEORGE HAIL FREE LIBRARY</t>
  </si>
  <si>
    <t>WARREN</t>
  </si>
  <si>
    <t>GLOCESTER MANTON FREE PUBLIC LIBRARY</t>
  </si>
  <si>
    <t>GLOCESTER</t>
  </si>
  <si>
    <t>GREENVILLE PUBLIC LIBRARY</t>
  </si>
  <si>
    <t>HARMONY LIBRARY</t>
  </si>
  <si>
    <t>HOPE LIBRARY</t>
  </si>
  <si>
    <t>SCITUATE</t>
  </si>
  <si>
    <t>ISLAND FREE LIBRARY</t>
  </si>
  <si>
    <t>NEW SHOREHAM</t>
  </si>
  <si>
    <t>JAMESTOWN PHILOMENIAN LIBRARY</t>
  </si>
  <si>
    <t>JAMESTOWN</t>
  </si>
  <si>
    <t>JESSE M. SMITH MEMORIAL LIBRARY</t>
  </si>
  <si>
    <t>BURRILLVILLE</t>
  </si>
  <si>
    <t>LANGWORTHY PUBLIC LIBRARY</t>
  </si>
  <si>
    <t>LIBRARIES OF FOSTER</t>
  </si>
  <si>
    <t>FOSTER</t>
  </si>
  <si>
    <t>LINCOLN PUBLIC LIBRARY</t>
  </si>
  <si>
    <t>LINCOLN</t>
  </si>
  <si>
    <t>LOUTTIT MEMORIAL LIBRARY</t>
  </si>
  <si>
    <t>WEST GREENWICH</t>
  </si>
  <si>
    <t>MARIAN J. MOHR MEMORIAL LIBRARY</t>
  </si>
  <si>
    <t>JOHNSTON</t>
  </si>
  <si>
    <t>MAURY LOONTJENS MEMORIAL LIBRARY (NARRAGANSETT)</t>
  </si>
  <si>
    <t>NARRAGANSETT</t>
  </si>
  <si>
    <t>MIDDLETOWN PUBLIC LIBRARY</t>
  </si>
  <si>
    <t>MIDDLETOWN</t>
  </si>
  <si>
    <t>NEWPORT PUBLIC LIBRARY</t>
  </si>
  <si>
    <t>NEWPORT</t>
  </si>
  <si>
    <t>NORTH KINGSTOWN FREE LIBRARY</t>
  </si>
  <si>
    <t>NORTH PROVIDENCE UNION FREE</t>
  </si>
  <si>
    <t>NORTH PROVIDENCE</t>
  </si>
  <si>
    <t>NORTH SCITUATE PUBLIC LIBRARY</t>
  </si>
  <si>
    <t>NORTH SMITHFIELD PUBLIC LIBRARY</t>
  </si>
  <si>
    <t>NORTH SMITHFIELD</t>
  </si>
  <si>
    <t>PASCOAG FREE PUBLIC LIBRARY</t>
  </si>
  <si>
    <t>PAWTUCKET PUBLIC LIBRARY</t>
  </si>
  <si>
    <t>PAWTUCKET</t>
  </si>
  <si>
    <t>PONTIAC FREE LIBRARY</t>
  </si>
  <si>
    <t>WARWICK</t>
  </si>
  <si>
    <t>PORTSMOUTH FREE PUBLIC LIBRARY</t>
  </si>
  <si>
    <t>PORTSMOUTH</t>
  </si>
  <si>
    <t>PROVIDENCE COMMUNITY LIBRARY</t>
  </si>
  <si>
    <t>PROVIDENCE</t>
  </si>
  <si>
    <t>PROVIDENCE PUBLIC LIBRARY</t>
  </si>
  <si>
    <t>ROGERS FREE LIBRARY</t>
  </si>
  <si>
    <t>BRISTOL</t>
  </si>
  <si>
    <t>SOUTH KINGSTOWN PUBLIC LIBRARY</t>
  </si>
  <si>
    <t>SOUTH KINGSTOWN</t>
  </si>
  <si>
    <t>TIVERTON PUBLIC LIBRARY</t>
  </si>
  <si>
    <t>TIVERTON</t>
  </si>
  <si>
    <t>WARWICK PUBLIC LIBRARY</t>
  </si>
  <si>
    <t>WEST WARWICK PUBLIC LIBRARY</t>
  </si>
  <si>
    <t>WEST WARWICK</t>
  </si>
  <si>
    <t>WESTERLY PUBLIC LIBRARY</t>
  </si>
  <si>
    <t>WESTERLY</t>
  </si>
  <si>
    <t>WILLETT FREE LIBRARY</t>
  </si>
  <si>
    <t>WOONSOCKET HARRIS PUBLIC LIBRARY</t>
  </si>
  <si>
    <t>WOONSOCKET</t>
  </si>
  <si>
    <t>City</t>
  </si>
  <si>
    <t>Population of Legal Service Area</t>
  </si>
  <si>
    <t>Number of Registered Borrowers</t>
  </si>
  <si>
    <t>Library Visits per Year</t>
  </si>
  <si>
    <t>Reference Transactions per Year</t>
  </si>
  <si>
    <t>% of Legal Population who are Borrowers</t>
  </si>
  <si>
    <t>Circulation by Category</t>
  </si>
  <si>
    <t>Circulation by Format</t>
  </si>
  <si>
    <t>Per Capita</t>
  </si>
  <si>
    <t>OSL Population</t>
  </si>
  <si>
    <t>Adult</t>
  </si>
  <si>
    <t>Children's Materials</t>
  </si>
  <si>
    <t>Circulation of Electronic Materials</t>
  </si>
  <si>
    <t>Other Categories</t>
  </si>
  <si>
    <t xml:space="preserve">Total by Category </t>
  </si>
  <si>
    <t>Print</t>
  </si>
  <si>
    <t>AV</t>
  </si>
  <si>
    <t>Other Formats</t>
  </si>
  <si>
    <t xml:space="preserve">Total by Format </t>
  </si>
  <si>
    <t>Total Circulation Per Capita by OSL Population</t>
  </si>
  <si>
    <t>Children's Programs</t>
  </si>
  <si>
    <t>Young Adult Programs</t>
  </si>
  <si>
    <t>Adult Programs</t>
  </si>
  <si>
    <t>Family Programs</t>
  </si>
  <si>
    <t>Elderly Programs</t>
  </si>
  <si>
    <t>General Programs</t>
  </si>
  <si>
    <t>Total Programs</t>
  </si>
  <si>
    <t>Library</t>
  </si>
  <si>
    <t># of Pre-school Programs</t>
  </si>
  <si>
    <t># of School Age Programs</t>
  </si>
  <si>
    <t>Total # of Children's Programs</t>
  </si>
  <si>
    <t>Pre-School Program Attendance</t>
  </si>
  <si>
    <t>School Age Program Attendance</t>
  </si>
  <si>
    <t>Total Children's Program Attendance</t>
  </si>
  <si>
    <t>Avg # of Attendees Per Children's  Program</t>
  </si>
  <si>
    <t># of YA Programs</t>
  </si>
  <si>
    <t>Young Adult Program Attendance</t>
  </si>
  <si>
    <t>Avg # of Attendees Per Young Adult Program</t>
  </si>
  <si>
    <t># of Adult Programs</t>
  </si>
  <si>
    <t>Adult Program Attendance</t>
  </si>
  <si>
    <t>Avg # of Attendees Per Adult Program</t>
  </si>
  <si>
    <t># of Family Programs</t>
  </si>
  <si>
    <t>Family Program Attendance</t>
  </si>
  <si>
    <t>Avg # of Attendees Per Family Program</t>
  </si>
  <si>
    <t># of Elderly Programs</t>
  </si>
  <si>
    <t>Elderly Program Attendance</t>
  </si>
  <si>
    <t># of General Programs</t>
  </si>
  <si>
    <t>General Program Attendance</t>
  </si>
  <si>
    <t>Avg # of Attendees Per General Program</t>
  </si>
  <si>
    <t>Total # of Library Programs</t>
  </si>
  <si>
    <t>Total Attendance at Library Programs</t>
  </si>
  <si>
    <t>Avg # of Attendees Per Total Programs</t>
  </si>
  <si>
    <t>Total Program Attendance Per Capita by Legal Population</t>
  </si>
  <si>
    <t>Total Program Attendance Per Capita by OSL Population</t>
  </si>
  <si>
    <t/>
  </si>
  <si>
    <t>Total</t>
  </si>
  <si>
    <t>Average</t>
  </si>
  <si>
    <t>Median</t>
  </si>
  <si>
    <t>Library Visits Per Capita  By Legal Population</t>
  </si>
  <si>
    <t>Library Visits Per Capita by OSL Population</t>
  </si>
  <si>
    <t>% of OSL Population who are Borrowers</t>
  </si>
  <si>
    <t xml:space="preserve">Average </t>
  </si>
  <si>
    <t>Overall Total Circulation</t>
  </si>
  <si>
    <t>Total Circulation Per Capita by Legal Population</t>
  </si>
  <si>
    <t>Avg # of Attendees' Per Elderly Program</t>
  </si>
  <si>
    <t>Computer Use</t>
  </si>
  <si>
    <t>Wifi Use</t>
  </si>
  <si>
    <t xml:space="preserve"># of Public Computers </t>
  </si>
  <si>
    <t>Users of Public Computers per Year</t>
  </si>
  <si>
    <t>Users Per Computer</t>
  </si>
  <si>
    <t>Computer Users Per Capita by Legal Population</t>
  </si>
  <si>
    <t>Computer Users Per Capita by OSL Population</t>
  </si>
  <si>
    <t>Wireless Sessions Per Year (Wifi)</t>
  </si>
  <si>
    <t>Wifi Sessions Per Capita by Legal Population</t>
  </si>
  <si>
    <t>Wifi Sessions by OSL Population</t>
  </si>
  <si>
    <t>Not Counted</t>
  </si>
  <si>
    <t>Worksheet Contents</t>
  </si>
  <si>
    <t>Tab Title</t>
  </si>
  <si>
    <t>Worksheet Description</t>
  </si>
  <si>
    <t>Visits &amp; Reference</t>
  </si>
  <si>
    <t>Programs</t>
  </si>
  <si>
    <t>Number of visitors, registered borrowers and reference transactions</t>
  </si>
  <si>
    <t>Circulation of physical and digital materials</t>
  </si>
  <si>
    <t>Number of programs and number of people attending programs</t>
  </si>
  <si>
    <t>Circulation</t>
  </si>
  <si>
    <t>Technology</t>
  </si>
  <si>
    <t>Number of public computers, number of computer and wifi users</t>
  </si>
  <si>
    <t>ILL</t>
  </si>
  <si>
    <t>Provided to OSL Libraries</t>
  </si>
  <si>
    <t>Provided to non-OSL Libraries</t>
  </si>
  <si>
    <t>Provided to Out of State Libraries</t>
  </si>
  <si>
    <t>Provided to Total</t>
  </si>
  <si>
    <t>Received from OSL Libraries</t>
  </si>
  <si>
    <t>Received from non-OSL Libraries in State</t>
  </si>
  <si>
    <t>Received from Out of State Libraries</t>
  </si>
  <si>
    <t>Received from Total</t>
  </si>
  <si>
    <t xml:space="preserve">Total </t>
  </si>
  <si>
    <t>Interlibrary loan amongst public libraries in the state(OSL Libraries), other in-state libraries and out of state libraries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</si>
</sst>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164" formatCode="[&lt;=9999999]###\-####;\(###\)\ ###\-####"/>
    <numFmt numFmtId="165" formatCode="[&lt;=999999999999999]###\-####;\(###\)\ ###\-####\ \x#####"/>
    <numFmt numFmtId="166" formatCode="[&lt;=99999]00000;[&lt;=999999999]00000\-0000"/>
  </numFmts>
  <fonts count="24" x14ac:knownFonts="1">
    <font>
      <sz val="10"/>
      <name val="Arial"/>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Calibri"/>
      <family val="2"/>
      <scheme val="minor"/>
    </font>
    <font>
      <sz val="10"/>
      <name val="Calibri"/>
      <family val="2"/>
      <scheme val="minor"/>
    </font>
    <font>
      <sz val="10"/>
      <name val="Arial"/>
      <family val="2"/>
    </font>
    <font>
      <b/>
      <sz val="10"/>
      <name val="Arial"/>
      <family val="2"/>
    </font>
    <font>
      <u/>
      <sz val="10"/>
      <color theme="10"/>
      <name val="Arial"/>
      <family val="2"/>
    </font>
    <font>
      <b/>
      <u/>
      <sz val="10"/>
      <color theme="10"/>
      <name val="Arial"/>
      <family val="2"/>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2"/>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medium">
        <color auto="1"/>
      </right>
      <top style="medium">
        <color auto="1"/>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s>
  <cellStyleXfs count="6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pplyFont="0" applyFill="0" applyBorder="0" applyAlignment="0" applyProtection="0"/>
    <xf numFmtId="0" fontId="20" fillId="0" borderId="0" applyFont="0" applyFill="0" applyBorder="0" applyAlignment="0" applyProtection="0"/>
    <xf numFmtId="3" fontId="20" fillId="0" borderId="0" applyFont="0" applyFill="0" applyBorder="0" applyAlignment="0" applyProtection="0"/>
    <xf numFmtId="8" fontId="20" fillId="0" borderId="0" applyFont="0" applyFill="0" applyBorder="0" applyAlignment="0" applyProtection="0"/>
    <xf numFmtId="10" fontId="20" fillId="0" borderId="0" applyFont="0" applyFill="0" applyBorder="0" applyAlignment="0" applyProtection="0"/>
    <xf numFmtId="4" fontId="20" fillId="0" borderId="0" applyFont="0" applyFill="0" applyBorder="0" applyAlignment="0" applyProtection="0"/>
    <xf numFmtId="14" fontId="20" fillId="0" borderId="0" applyFont="0" applyFill="0" applyBorder="0" applyAlignment="0" applyProtection="0"/>
    <xf numFmtId="20" fontId="20" fillId="0" borderId="0" applyFont="0" applyFill="0" applyBorder="0" applyAlignment="0" applyProtection="0"/>
    <xf numFmtId="22" fontId="20" fillId="0" borderId="0" applyFont="0" applyFill="0" applyBorder="0" applyAlignment="0" applyProtection="0"/>
    <xf numFmtId="15" fontId="20" fillId="0" borderId="0" applyFont="0" applyFill="0" applyBorder="0" applyAlignment="0" applyProtection="0"/>
    <xf numFmtId="15" fontId="20" fillId="0" borderId="0" applyFont="0" applyFill="0" applyBorder="0" applyAlignment="0" applyProtection="0"/>
    <xf numFmtId="19" fontId="20" fillId="0" borderId="0" applyFont="0" applyFill="0" applyBorder="0" applyAlignment="0" applyProtection="0"/>
    <xf numFmtId="18" fontId="20" fillId="0" borderId="0" applyFont="0" applyFill="0" applyBorder="0" applyAlignment="0" applyProtection="0"/>
    <xf numFmtId="0" fontId="20" fillId="0" borderId="0" applyNumberFormat="0" applyFont="0" applyFill="0" applyBorder="0" applyProtection="0">
      <alignment horizontal="left" vertical="center"/>
    </xf>
    <xf numFmtId="0" fontId="20" fillId="0" borderId="0" applyNumberFormat="0" applyFont="0" applyFill="0" applyBorder="0" applyProtection="0">
      <alignment horizontal="left" vertical="center"/>
    </xf>
    <xf numFmtId="164" fontId="20" fillId="0" borderId="0" applyFont="0" applyFill="0" applyBorder="0" applyAlignment="0" applyProtection="0"/>
    <xf numFmtId="165" fontId="20" fillId="0" borderId="0" applyFont="0" applyFill="0" applyBorder="0" applyAlignment="0" applyProtection="0"/>
    <xf numFmtId="166" fontId="20" fillId="0" borderId="0" applyFont="0" applyFill="0" applyBorder="0" applyAlignment="0" applyProtection="0"/>
    <xf numFmtId="0" fontId="20" fillId="0" borderId="0"/>
    <xf numFmtId="0" fontId="22" fillId="0" borderId="0" applyNumberFormat="0" applyFill="0" applyBorder="0" applyAlignment="0" applyProtection="0"/>
  </cellStyleXfs>
  <cellXfs count="158">
    <xf numFmtId="0" fontId="0" fillId="0" borderId="0" xfId="0"/>
    <xf numFmtId="0" fontId="18" fillId="33" borderId="10" xfId="0" applyFont="1" applyFill="1" applyBorder="1" applyAlignment="1">
      <alignment horizontal="left"/>
    </xf>
    <xf numFmtId="0" fontId="19" fillId="0" borderId="0" xfId="0" applyFont="1"/>
    <xf numFmtId="0" fontId="18" fillId="33" borderId="10" xfId="0" applyFont="1" applyFill="1" applyBorder="1" applyAlignment="1">
      <alignment horizontal="center" wrapText="1"/>
    </xf>
    <xf numFmtId="0" fontId="19" fillId="0" borderId="0" xfId="0" applyFont="1" applyAlignment="1">
      <alignment horizontal="center" wrapText="1"/>
    </xf>
    <xf numFmtId="0" fontId="19" fillId="0" borderId="11" xfId="0" applyFont="1" applyFill="1" applyBorder="1" applyAlignment="1"/>
    <xf numFmtId="0" fontId="18" fillId="37" borderId="12" xfId="0" applyFont="1" applyFill="1" applyBorder="1" applyAlignment="1">
      <alignment horizontal="center" wrapText="1"/>
    </xf>
    <xf numFmtId="0" fontId="18" fillId="34" borderId="10" xfId="0" applyFont="1" applyFill="1" applyBorder="1" applyAlignment="1">
      <alignment horizontal="center" wrapText="1"/>
    </xf>
    <xf numFmtId="0" fontId="18" fillId="35" borderId="10" xfId="0" applyFont="1" applyFill="1" applyBorder="1" applyAlignment="1">
      <alignment horizontal="center" wrapText="1"/>
    </xf>
    <xf numFmtId="0" fontId="19" fillId="0" borderId="15" xfId="56" applyFont="1" applyBorder="1" applyAlignment="1">
      <alignment horizontal="left" vertical="center"/>
    </xf>
    <xf numFmtId="3" fontId="19" fillId="0" borderId="16" xfId="45" applyNumberFormat="1" applyFont="1" applyBorder="1"/>
    <xf numFmtId="3" fontId="19" fillId="0" borderId="17" xfId="45" applyNumberFormat="1" applyFont="1" applyBorder="1"/>
    <xf numFmtId="3" fontId="19" fillId="0" borderId="15" xfId="45" applyNumberFormat="1" applyFont="1" applyBorder="1"/>
    <xf numFmtId="0" fontId="19" fillId="0" borderId="18" xfId="56" applyFont="1" applyBorder="1" applyAlignment="1">
      <alignment horizontal="left" vertical="center"/>
    </xf>
    <xf numFmtId="3" fontId="19" fillId="0" borderId="19" xfId="45" applyNumberFormat="1" applyFont="1" applyBorder="1"/>
    <xf numFmtId="3" fontId="19" fillId="0" borderId="20" xfId="45" applyNumberFormat="1" applyFont="1" applyBorder="1"/>
    <xf numFmtId="3" fontId="19" fillId="0" borderId="18" xfId="45" applyNumberFormat="1" applyFont="1" applyBorder="1"/>
    <xf numFmtId="0" fontId="19" fillId="0" borderId="21" xfId="56" applyFont="1" applyBorder="1" applyAlignment="1">
      <alignment horizontal="left" vertical="center"/>
    </xf>
    <xf numFmtId="3" fontId="19" fillId="0" borderId="22" xfId="45" applyNumberFormat="1" applyFont="1" applyBorder="1"/>
    <xf numFmtId="3" fontId="19" fillId="0" borderId="23" xfId="45" applyNumberFormat="1" applyFont="1" applyBorder="1"/>
    <xf numFmtId="3" fontId="19" fillId="0" borderId="21" xfId="45" applyNumberFormat="1" applyFont="1" applyBorder="1"/>
    <xf numFmtId="0" fontId="19" fillId="0" borderId="0" xfId="61" applyFont="1"/>
    <xf numFmtId="0" fontId="18" fillId="33" borderId="10" xfId="61" applyFont="1" applyFill="1" applyBorder="1" applyAlignment="1">
      <alignment horizontal="center" wrapText="1"/>
    </xf>
    <xf numFmtId="0" fontId="18" fillId="38" borderId="10" xfId="61" applyFont="1" applyFill="1" applyBorder="1" applyAlignment="1">
      <alignment horizontal="center" wrapText="1"/>
    </xf>
    <xf numFmtId="0" fontId="18" fillId="39" borderId="10" xfId="61" applyFont="1" applyFill="1" applyBorder="1" applyAlignment="1">
      <alignment horizontal="center" wrapText="1"/>
    </xf>
    <xf numFmtId="0" fontId="18" fillId="40" borderId="10" xfId="61" applyFont="1" applyFill="1" applyBorder="1" applyAlignment="1">
      <alignment horizontal="center" wrapText="1"/>
    </xf>
    <xf numFmtId="0" fontId="18" fillId="41" borderId="10" xfId="61" applyFont="1" applyFill="1" applyBorder="1" applyAlignment="1">
      <alignment horizontal="center" wrapText="1"/>
    </xf>
    <xf numFmtId="0" fontId="18" fillId="42" borderId="10" xfId="61" applyFont="1" applyFill="1" applyBorder="1" applyAlignment="1">
      <alignment horizontal="center" wrapText="1"/>
    </xf>
    <xf numFmtId="0" fontId="18" fillId="43" borderId="10" xfId="61" applyFont="1" applyFill="1" applyBorder="1" applyAlignment="1">
      <alignment horizontal="center" wrapText="1"/>
    </xf>
    <xf numFmtId="0" fontId="18" fillId="36" borderId="10" xfId="61" applyFont="1" applyFill="1" applyBorder="1" applyAlignment="1">
      <alignment horizontal="center" wrapText="1"/>
    </xf>
    <xf numFmtId="0" fontId="19" fillId="0" borderId="0" xfId="61" applyFont="1" applyAlignment="1">
      <alignment horizontal="center" wrapText="1"/>
    </xf>
    <xf numFmtId="0" fontId="18" fillId="33" borderId="10" xfId="61" applyFont="1" applyFill="1" applyBorder="1" applyAlignment="1">
      <alignment horizontal="left"/>
    </xf>
    <xf numFmtId="0" fontId="18" fillId="33" borderId="12" xfId="61" applyFont="1" applyFill="1" applyBorder="1" applyAlignment="1">
      <alignment horizontal="center" wrapText="1"/>
    </xf>
    <xf numFmtId="0" fontId="19" fillId="0" borderId="19" xfId="61" applyFont="1" applyBorder="1"/>
    <xf numFmtId="0" fontId="19" fillId="0" borderId="20" xfId="61" applyFont="1" applyBorder="1"/>
    <xf numFmtId="3" fontId="19" fillId="0" borderId="22" xfId="61" applyNumberFormat="1" applyFont="1" applyBorder="1"/>
    <xf numFmtId="3" fontId="19" fillId="0" borderId="23" xfId="61" applyNumberFormat="1" applyFont="1" applyBorder="1"/>
    <xf numFmtId="3" fontId="19" fillId="0" borderId="27" xfId="45" applyNumberFormat="1" applyFont="1" applyBorder="1"/>
    <xf numFmtId="3" fontId="19" fillId="0" borderId="28" xfId="45" applyNumberFormat="1" applyFont="1" applyBorder="1"/>
    <xf numFmtId="0" fontId="19" fillId="0" borderId="21" xfId="61" applyFont="1" applyBorder="1"/>
    <xf numFmtId="0" fontId="19" fillId="0" borderId="22" xfId="61" applyFont="1" applyBorder="1"/>
    <xf numFmtId="0" fontId="18" fillId="39" borderId="25" xfId="61" applyFont="1" applyFill="1" applyBorder="1" applyAlignment="1">
      <alignment horizontal="center" wrapText="1"/>
    </xf>
    <xf numFmtId="0" fontId="18" fillId="40" borderId="24" xfId="61" applyFont="1" applyFill="1" applyBorder="1" applyAlignment="1">
      <alignment horizontal="center" wrapText="1"/>
    </xf>
    <xf numFmtId="0" fontId="18" fillId="42" borderId="24" xfId="61" applyFont="1" applyFill="1" applyBorder="1" applyAlignment="1">
      <alignment horizontal="center" wrapText="1"/>
    </xf>
    <xf numFmtId="0" fontId="18" fillId="43" borderId="24" xfId="61" applyFont="1" applyFill="1" applyBorder="1" applyAlignment="1">
      <alignment horizontal="center" wrapText="1"/>
    </xf>
    <xf numFmtId="3" fontId="19" fillId="0" borderId="26" xfId="45" applyNumberFormat="1" applyFont="1" applyBorder="1"/>
    <xf numFmtId="0" fontId="18" fillId="41" borderId="24" xfId="61" applyFont="1" applyFill="1" applyBorder="1" applyAlignment="1">
      <alignment horizontal="center" wrapText="1"/>
    </xf>
    <xf numFmtId="0" fontId="18" fillId="43" borderId="12" xfId="61" applyFont="1" applyFill="1" applyBorder="1" applyAlignment="1">
      <alignment horizontal="center" wrapText="1"/>
    </xf>
    <xf numFmtId="0" fontId="18" fillId="35" borderId="10" xfId="61" applyFont="1" applyFill="1" applyBorder="1" applyAlignment="1">
      <alignment horizontal="center" wrapText="1"/>
    </xf>
    <xf numFmtId="0" fontId="19" fillId="44" borderId="29" xfId="61" applyFont="1" applyFill="1" applyBorder="1"/>
    <xf numFmtId="0" fontId="19" fillId="0" borderId="32" xfId="61" applyFont="1" applyBorder="1"/>
    <xf numFmtId="0" fontId="19" fillId="0" borderId="33" xfId="61" applyFont="1" applyBorder="1"/>
    <xf numFmtId="0" fontId="19" fillId="0" borderId="34" xfId="61" applyFont="1" applyBorder="1"/>
    <xf numFmtId="3" fontId="19" fillId="0" borderId="34" xfId="45" applyNumberFormat="1" applyFont="1" applyBorder="1"/>
    <xf numFmtId="2" fontId="19" fillId="0" borderId="15" xfId="61" applyNumberFormat="1" applyFont="1" applyBorder="1"/>
    <xf numFmtId="2" fontId="19" fillId="0" borderId="17" xfId="61" applyNumberFormat="1" applyFont="1" applyBorder="1"/>
    <xf numFmtId="2" fontId="19" fillId="0" borderId="18" xfId="61" applyNumberFormat="1" applyFont="1" applyBorder="1"/>
    <xf numFmtId="2" fontId="19" fillId="0" borderId="20" xfId="61" applyNumberFormat="1" applyFont="1" applyBorder="1"/>
    <xf numFmtId="0" fontId="19" fillId="0" borderId="23" xfId="61" applyFont="1" applyBorder="1"/>
    <xf numFmtId="0" fontId="19" fillId="0" borderId="32" xfId="56" applyFont="1" applyBorder="1" applyAlignment="1">
      <alignment horizontal="left" vertical="center"/>
    </xf>
    <xf numFmtId="3" fontId="19" fillId="0" borderId="33" xfId="45" applyNumberFormat="1" applyFont="1" applyBorder="1"/>
    <xf numFmtId="3" fontId="19" fillId="0" borderId="32" xfId="45" applyNumberFormat="1" applyFont="1" applyBorder="1"/>
    <xf numFmtId="0" fontId="19" fillId="0" borderId="15" xfId="0" applyFont="1" applyBorder="1"/>
    <xf numFmtId="0" fontId="19" fillId="0" borderId="16" xfId="0" applyFont="1" applyBorder="1"/>
    <xf numFmtId="0" fontId="19" fillId="0" borderId="17" xfId="0" applyFont="1" applyBorder="1"/>
    <xf numFmtId="0" fontId="19" fillId="0" borderId="18" xfId="0" applyFont="1" applyBorder="1"/>
    <xf numFmtId="3" fontId="19" fillId="0" borderId="19" xfId="61" applyNumberFormat="1" applyFont="1" applyBorder="1"/>
    <xf numFmtId="3" fontId="19" fillId="0" borderId="19" xfId="0" applyNumberFormat="1" applyFont="1" applyBorder="1"/>
    <xf numFmtId="0" fontId="19" fillId="0" borderId="19" xfId="0" applyFont="1" applyBorder="1"/>
    <xf numFmtId="0" fontId="19" fillId="0" borderId="20" xfId="0" applyFont="1" applyBorder="1"/>
    <xf numFmtId="3" fontId="19" fillId="0" borderId="20" xfId="0" applyNumberFormat="1" applyFont="1" applyBorder="1"/>
    <xf numFmtId="0" fontId="19" fillId="0" borderId="21" xfId="0" applyFont="1" applyBorder="1"/>
    <xf numFmtId="3" fontId="19" fillId="0" borderId="22" xfId="0" applyNumberFormat="1" applyFont="1" applyBorder="1"/>
    <xf numFmtId="3" fontId="19" fillId="0" borderId="23" xfId="0" applyNumberFormat="1" applyFont="1" applyBorder="1"/>
    <xf numFmtId="2" fontId="19" fillId="0" borderId="15" xfId="0" applyNumberFormat="1" applyFont="1" applyBorder="1"/>
    <xf numFmtId="2" fontId="19" fillId="0" borderId="17" xfId="0" applyNumberFormat="1" applyFont="1" applyBorder="1"/>
    <xf numFmtId="2" fontId="19" fillId="0" borderId="18" xfId="0" applyNumberFormat="1" applyFont="1" applyBorder="1"/>
    <xf numFmtId="2" fontId="19" fillId="0" borderId="20" xfId="0" applyNumberFormat="1" applyFont="1" applyBorder="1"/>
    <xf numFmtId="2" fontId="19" fillId="0" borderId="21" xfId="0" applyNumberFormat="1" applyFont="1" applyBorder="1"/>
    <xf numFmtId="2" fontId="19" fillId="0" borderId="23" xfId="0" applyNumberFormat="1" applyFont="1" applyBorder="1"/>
    <xf numFmtId="0" fontId="18" fillId="36" borderId="10" xfId="0" applyFont="1" applyFill="1" applyBorder="1" applyAlignment="1">
      <alignment horizontal="center" wrapText="1"/>
    </xf>
    <xf numFmtId="0" fontId="19" fillId="44" borderId="0" xfId="0" applyFont="1" applyFill="1"/>
    <xf numFmtId="0" fontId="18" fillId="44" borderId="18" xfId="0" applyFont="1" applyFill="1" applyBorder="1"/>
    <xf numFmtId="0" fontId="18" fillId="44" borderId="21" xfId="0" applyFont="1" applyFill="1" applyBorder="1"/>
    <xf numFmtId="1" fontId="18" fillId="33" borderId="10" xfId="0" applyNumberFormat="1" applyFont="1" applyFill="1" applyBorder="1" applyAlignment="1">
      <alignment horizontal="center" wrapText="1"/>
    </xf>
    <xf numFmtId="1" fontId="19" fillId="0" borderId="0" xfId="0" applyNumberFormat="1" applyFont="1"/>
    <xf numFmtId="9" fontId="19" fillId="0" borderId="16" xfId="1" applyFont="1" applyBorder="1"/>
    <xf numFmtId="1" fontId="19" fillId="0" borderId="16" xfId="45" applyNumberFormat="1" applyFont="1" applyBorder="1"/>
    <xf numFmtId="9" fontId="19" fillId="0" borderId="19" xfId="1" applyFont="1" applyBorder="1"/>
    <xf numFmtId="1" fontId="19" fillId="0" borderId="19" xfId="45" applyNumberFormat="1" applyFont="1" applyBorder="1"/>
    <xf numFmtId="3" fontId="19" fillId="0" borderId="20" xfId="45" applyNumberFormat="1" applyFont="1" applyFill="1" applyBorder="1"/>
    <xf numFmtId="9" fontId="19" fillId="0" borderId="22" xfId="1" applyFont="1" applyBorder="1"/>
    <xf numFmtId="1" fontId="19" fillId="0" borderId="22" xfId="45" applyNumberFormat="1" applyFont="1" applyBorder="1"/>
    <xf numFmtId="1" fontId="19" fillId="0" borderId="16" xfId="0" applyNumberFormat="1" applyFont="1" applyBorder="1"/>
    <xf numFmtId="0" fontId="19" fillId="0" borderId="35" xfId="0" applyFont="1" applyBorder="1"/>
    <xf numFmtId="3" fontId="19" fillId="0" borderId="36" xfId="61" applyNumberFormat="1" applyFont="1" applyBorder="1"/>
    <xf numFmtId="0" fontId="19" fillId="0" borderId="36" xfId="0" applyFont="1" applyBorder="1"/>
    <xf numFmtId="0" fontId="19" fillId="0" borderId="37" xfId="0" applyFont="1" applyBorder="1"/>
    <xf numFmtId="0" fontId="18" fillId="44" borderId="30" xfId="0" applyFont="1" applyFill="1" applyBorder="1"/>
    <xf numFmtId="0" fontId="18" fillId="44" borderId="38" xfId="0" applyFont="1" applyFill="1" applyBorder="1"/>
    <xf numFmtId="0" fontId="18" fillId="44" borderId="31" xfId="0" applyFont="1" applyFill="1" applyBorder="1"/>
    <xf numFmtId="0" fontId="18" fillId="44" borderId="15" xfId="61" applyFont="1" applyFill="1" applyBorder="1"/>
    <xf numFmtId="0" fontId="19" fillId="0" borderId="16" xfId="61" applyFont="1" applyBorder="1"/>
    <xf numFmtId="3" fontId="19" fillId="0" borderId="16" xfId="61" applyNumberFormat="1" applyFont="1" applyBorder="1"/>
    <xf numFmtId="0" fontId="19" fillId="0" borderId="17" xfId="61" applyFont="1" applyBorder="1"/>
    <xf numFmtId="3" fontId="19" fillId="0" borderId="20" xfId="61" applyNumberFormat="1" applyFont="1" applyBorder="1"/>
    <xf numFmtId="0" fontId="19" fillId="0" borderId="35" xfId="61" applyFont="1" applyBorder="1"/>
    <xf numFmtId="0" fontId="19" fillId="0" borderId="36" xfId="61" applyFont="1" applyBorder="1"/>
    <xf numFmtId="0" fontId="19" fillId="0" borderId="37" xfId="61" applyFont="1" applyBorder="1"/>
    <xf numFmtId="0" fontId="18" fillId="44" borderId="30" xfId="61" applyFont="1" applyFill="1" applyBorder="1"/>
    <xf numFmtId="0" fontId="19" fillId="44" borderId="38" xfId="61" applyFont="1" applyFill="1" applyBorder="1"/>
    <xf numFmtId="0" fontId="19" fillId="44" borderId="31" xfId="61" applyFont="1" applyFill="1" applyBorder="1"/>
    <xf numFmtId="0" fontId="18" fillId="41" borderId="14" xfId="0" applyFont="1" applyFill="1" applyBorder="1" applyAlignment="1">
      <alignment horizontal="center"/>
    </xf>
    <xf numFmtId="0" fontId="18" fillId="41" borderId="10" xfId="0" applyFont="1" applyFill="1" applyBorder="1" applyAlignment="1">
      <alignment horizontal="center" wrapText="1"/>
    </xf>
    <xf numFmtId="1" fontId="18" fillId="38" borderId="10" xfId="61" applyNumberFormat="1" applyFont="1" applyFill="1" applyBorder="1" applyAlignment="1">
      <alignment horizontal="center" wrapText="1"/>
    </xf>
    <xf numFmtId="1" fontId="19" fillId="0" borderId="16" xfId="61" applyNumberFormat="1" applyFont="1" applyBorder="1"/>
    <xf numFmtId="2" fontId="19" fillId="0" borderId="16" xfId="61" applyNumberFormat="1" applyFont="1" applyBorder="1"/>
    <xf numFmtId="1" fontId="19" fillId="0" borderId="19" xfId="61" applyNumberFormat="1" applyFont="1" applyBorder="1"/>
    <xf numFmtId="2" fontId="19" fillId="0" borderId="19" xfId="61" applyNumberFormat="1" applyFont="1" applyBorder="1"/>
    <xf numFmtId="0" fontId="18" fillId="33" borderId="29" xfId="61" applyFont="1" applyFill="1" applyBorder="1" applyAlignment="1">
      <alignment horizontal="left"/>
    </xf>
    <xf numFmtId="1" fontId="19" fillId="0" borderId="22" xfId="61" applyNumberFormat="1" applyFont="1" applyBorder="1"/>
    <xf numFmtId="2" fontId="19" fillId="0" borderId="22" xfId="61" applyNumberFormat="1" applyFont="1" applyBorder="1"/>
    <xf numFmtId="2" fontId="19" fillId="0" borderId="23" xfId="61" applyNumberFormat="1" applyFont="1" applyBorder="1"/>
    <xf numFmtId="0" fontId="18" fillId="44" borderId="18" xfId="61" applyFont="1" applyFill="1" applyBorder="1"/>
    <xf numFmtId="0" fontId="18" fillId="44" borderId="21" xfId="61" applyFont="1" applyFill="1" applyBorder="1"/>
    <xf numFmtId="1" fontId="19" fillId="0" borderId="0" xfId="61" applyNumberFormat="1" applyFont="1"/>
    <xf numFmtId="0" fontId="21" fillId="0" borderId="0" xfId="0" applyFont="1"/>
    <xf numFmtId="0" fontId="23" fillId="0" borderId="0" xfId="62" applyFont="1"/>
    <xf numFmtId="0" fontId="18" fillId="34" borderId="12" xfId="0" applyFont="1" applyFill="1" applyBorder="1" applyAlignment="1">
      <alignment horizontal="center"/>
    </xf>
    <xf numFmtId="0" fontId="18" fillId="34" borderId="13" xfId="0" applyFont="1" applyFill="1" applyBorder="1" applyAlignment="1">
      <alignment horizontal="center"/>
    </xf>
    <xf numFmtId="0" fontId="18" fillId="34" borderId="14" xfId="0" applyFont="1" applyFill="1" applyBorder="1" applyAlignment="1">
      <alignment horizontal="center"/>
    </xf>
    <xf numFmtId="0" fontId="18" fillId="35" borderId="12" xfId="0" applyFont="1" applyFill="1" applyBorder="1" applyAlignment="1">
      <alignment horizontal="center"/>
    </xf>
    <xf numFmtId="0" fontId="18" fillId="35" borderId="13" xfId="0" applyFont="1" applyFill="1" applyBorder="1" applyAlignment="1">
      <alignment horizontal="center"/>
    </xf>
    <xf numFmtId="0" fontId="18" fillId="35" borderId="14" xfId="0" applyFont="1" applyFill="1" applyBorder="1" applyAlignment="1">
      <alignment horizontal="center"/>
    </xf>
    <xf numFmtId="0" fontId="18" fillId="36" borderId="10" xfId="0" applyFont="1" applyFill="1" applyBorder="1" applyAlignment="1">
      <alignment horizontal="center"/>
    </xf>
    <xf numFmtId="0" fontId="18" fillId="36" borderId="10" xfId="61" applyFont="1" applyFill="1" applyBorder="1" applyAlignment="1">
      <alignment horizontal="center"/>
    </xf>
    <xf numFmtId="0" fontId="18" fillId="35" borderId="10" xfId="61" applyFont="1" applyFill="1" applyBorder="1" applyAlignment="1">
      <alignment horizontal="center"/>
    </xf>
    <xf numFmtId="0" fontId="18" fillId="38" borderId="10" xfId="61" applyFont="1" applyFill="1" applyBorder="1" applyAlignment="1">
      <alignment horizontal="center"/>
    </xf>
    <xf numFmtId="0" fontId="18" fillId="39" borderId="12" xfId="61" applyFont="1" applyFill="1" applyBorder="1" applyAlignment="1">
      <alignment horizontal="center"/>
    </xf>
    <xf numFmtId="0" fontId="18" fillId="39" borderId="13" xfId="61" applyFont="1" applyFill="1" applyBorder="1" applyAlignment="1">
      <alignment horizontal="center"/>
    </xf>
    <xf numFmtId="0" fontId="18" fillId="39" borderId="14" xfId="61" applyFont="1" applyFill="1" applyBorder="1" applyAlignment="1">
      <alignment horizontal="center"/>
    </xf>
    <xf numFmtId="0" fontId="18" fillId="40" borderId="12" xfId="61" applyFont="1" applyFill="1" applyBorder="1" applyAlignment="1">
      <alignment horizontal="center"/>
    </xf>
    <xf numFmtId="0" fontId="18" fillId="40" borderId="13" xfId="61" applyFont="1" applyFill="1" applyBorder="1" applyAlignment="1">
      <alignment horizontal="center"/>
    </xf>
    <xf numFmtId="0" fontId="18" fillId="40" borderId="14" xfId="61" applyFont="1" applyFill="1" applyBorder="1" applyAlignment="1">
      <alignment horizontal="center"/>
    </xf>
    <xf numFmtId="0" fontId="18" fillId="41" borderId="11" xfId="61" applyFont="1" applyFill="1" applyBorder="1" applyAlignment="1">
      <alignment horizontal="center"/>
    </xf>
    <xf numFmtId="0" fontId="18" fillId="42" borderId="12" xfId="61" applyFont="1" applyFill="1" applyBorder="1" applyAlignment="1">
      <alignment horizontal="center"/>
    </xf>
    <xf numFmtId="0" fontId="18" fillId="42" borderId="13" xfId="61" applyFont="1" applyFill="1" applyBorder="1" applyAlignment="1">
      <alignment horizontal="center"/>
    </xf>
    <xf numFmtId="0" fontId="18" fillId="42" borderId="14" xfId="61" applyFont="1" applyFill="1" applyBorder="1" applyAlignment="1">
      <alignment horizontal="center"/>
    </xf>
    <xf numFmtId="0" fontId="18" fillId="43" borderId="11" xfId="61" applyFont="1" applyFill="1" applyBorder="1" applyAlignment="1">
      <alignment horizontal="center"/>
    </xf>
    <xf numFmtId="0" fontId="18" fillId="40" borderId="10" xfId="61" applyFont="1" applyFill="1" applyBorder="1" applyAlignment="1">
      <alignment horizontal="center"/>
    </xf>
    <xf numFmtId="0" fontId="20" fillId="0" borderId="0" xfId="0" applyFont="1"/>
    <xf numFmtId="0" fontId="18" fillId="33" borderId="39" xfId="61" applyFont="1" applyFill="1" applyBorder="1" applyAlignment="1">
      <alignment horizontal="center" wrapText="1"/>
    </xf>
    <xf numFmtId="0" fontId="20" fillId="0" borderId="0" xfId="61"/>
    <xf numFmtId="0" fontId="18" fillId="33" borderId="39" xfId="61" applyFont="1" applyFill="1" applyBorder="1" applyAlignment="1">
      <alignment horizontal="left"/>
    </xf>
    <xf numFmtId="0" fontId="19" fillId="44" borderId="40" xfId="61" applyFont="1" applyFill="1" applyBorder="1"/>
    <xf numFmtId="0" fontId="19" fillId="0" borderId="15" xfId="61" applyFont="1" applyBorder="1"/>
    <xf numFmtId="0" fontId="18" fillId="44" borderId="24" xfId="61" applyFont="1" applyFill="1" applyBorder="1" applyAlignment="1">
      <alignment horizontal="left"/>
    </xf>
    <xf numFmtId="0" fontId="19" fillId="0" borderId="18" xfId="61" applyFont="1" applyBorder="1"/>
  </cellXfs>
  <cellStyles count="6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62" builtinId="8"/>
    <cellStyle name="Input" xfId="10" builtinId="20" customBuiltin="1"/>
    <cellStyle name="Linked Cell" xfId="13" builtinId="24" customBuiltin="1"/>
    <cellStyle name="Neutral" xfId="9" builtinId="28" customBuiltin="1"/>
    <cellStyle name="Normal" xfId="0" builtinId="0" customBuiltin="1"/>
    <cellStyle name="Normal 2" xfId="61"/>
    <cellStyle name="Note" xfId="16" builtinId="10" customBuiltin="1"/>
    <cellStyle name="Output" xfId="11" builtinId="21" customBuiltin="1"/>
    <cellStyle name="Percent" xfId="1" builtinId="5"/>
    <cellStyle name="sCurrency" xfId="46"/>
    <cellStyle name="sDate" xfId="51"/>
    <cellStyle name="sDecimal" xfId="44"/>
    <cellStyle name="sInteger" xfId="45"/>
    <cellStyle name="sLongDate" xfId="52"/>
    <cellStyle name="sLongTime" xfId="54"/>
    <cellStyle name="sMediumDate" xfId="53"/>
    <cellStyle name="sMediumTime" xfId="55"/>
    <cellStyle name="sNumber" xfId="43"/>
    <cellStyle name="sPercent" xfId="47"/>
    <cellStyle name="sPhone" xfId="58"/>
    <cellStyle name="sPhoneExt" xfId="59"/>
    <cellStyle name="sRichText" xfId="57"/>
    <cellStyle name="sShortDate" xfId="49"/>
    <cellStyle name="sShortTime" xfId="50"/>
    <cellStyle name="sStandard" xfId="48"/>
    <cellStyle name="sText" xfId="56"/>
    <cellStyle name="sZip" xfId="60"/>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200025</xdr:colOff>
      <xdr:row>1</xdr:row>
      <xdr:rowOff>19050</xdr:rowOff>
    </xdr:from>
    <xdr:to>
      <xdr:col>9</xdr:col>
      <xdr:colOff>219075</xdr:colOff>
      <xdr:row>30</xdr:row>
      <xdr:rowOff>28574</xdr:rowOff>
    </xdr:to>
    <xdr:sp macro="" textlink="">
      <xdr:nvSpPr>
        <xdr:cNvPr id="6" name="TextBox 5"/>
        <xdr:cNvSpPr txBox="1"/>
      </xdr:nvSpPr>
      <xdr:spPr>
        <a:xfrm>
          <a:off x="200025" y="180975"/>
          <a:ext cx="6305550" cy="4705349"/>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mn-ea"/>
              <a:cs typeface="+mn-cs"/>
            </a:rPr>
            <a:t>Important Information about FY2016 Annual Survey Data</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Release Date: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This spreadsheet contains data collected through the 2016 Annual Report Survey for Rhode Island Public Libraries and is made available by the Office of Library and Information Services for further analysis. The data reflects FY2016 (July 1, 2015 - June 30, 2016; the deadline for the report submission was September 15, 2016).</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This data has not been reviewed and is as the libraries reported. Please exercise care when using the data. Using numbers out of context or without definitions can be confusing and inaccurate.  If you have questions about using the data, suggestions for improvements, or have developed analyses that would be helpful to the community, please contact Lauren Plews 401-574-9305 or lauren.plews@olis.ri.gov</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For all data and statistics available through OLIS please visit our website at http://www.olis.ri.gov/pubs/compstats/index.php</a:t>
          </a: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National library statistics are available via the Institute of Museum and Library Services (IMLS) at http://tinyurl.com/hlqmwe3. Data is available through 2014.</a:t>
          </a: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A note on the per capita calculations found in this report: </a:t>
          </a: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Several Rhode Island municipalities have multiple library systems. To better reflect the populations served by each library system, in addition to calculating the per capita number based on the legal service population,  some of these reports also calculate per capita numbers using the populations used by Ocean State Libraries (www.oslri.org), to determine each library system's membership fees.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Use the tabs below or click on the listed links to pull up the worksheet. In each tab you can sort each column by clicking on the button in the bottom right hand corner of the column heading. </a:t>
          </a: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32:C38"/>
  <sheetViews>
    <sheetView tabSelected="1" workbookViewId="0">
      <selection activeCell="N35" sqref="N35"/>
    </sheetView>
  </sheetViews>
  <sheetFormatPr defaultRowHeight="12.75" x14ac:dyDescent="0.2"/>
  <cols>
    <col min="2" max="2" width="21.140625" customWidth="1"/>
  </cols>
  <sheetData>
    <row r="32" spans="2:3" x14ac:dyDescent="0.2">
      <c r="B32" s="126" t="s">
        <v>163</v>
      </c>
      <c r="C32" s="126"/>
    </row>
    <row r="33" spans="2:3" x14ac:dyDescent="0.2">
      <c r="B33" s="126" t="s">
        <v>164</v>
      </c>
      <c r="C33" s="126" t="s">
        <v>165</v>
      </c>
    </row>
    <row r="34" spans="2:3" x14ac:dyDescent="0.2">
      <c r="B34" s="127" t="s">
        <v>166</v>
      </c>
      <c r="C34" t="s">
        <v>168</v>
      </c>
    </row>
    <row r="35" spans="2:3" x14ac:dyDescent="0.2">
      <c r="B35" s="127" t="s">
        <v>171</v>
      </c>
      <c r="C35" t="s">
        <v>169</v>
      </c>
    </row>
    <row r="36" spans="2:3" x14ac:dyDescent="0.2">
      <c r="B36" s="127" t="s">
        <v>174</v>
      </c>
      <c r="C36" s="150" t="s">
        <v>184</v>
      </c>
    </row>
    <row r="37" spans="2:3" x14ac:dyDescent="0.2">
      <c r="B37" s="127" t="s">
        <v>167</v>
      </c>
      <c r="C37" t="s">
        <v>170</v>
      </c>
    </row>
    <row r="38" spans="2:3" x14ac:dyDescent="0.2">
      <c r="B38" s="127" t="s">
        <v>172</v>
      </c>
      <c r="C38" t="s">
        <v>173</v>
      </c>
    </row>
  </sheetData>
  <hyperlinks>
    <hyperlink ref="B34" location="'Visits&amp;Reference'!A1" display="Visits &amp; Reference"/>
    <hyperlink ref="B35" location="Circulation!A1" display="Circulation"/>
    <hyperlink ref="B37" location="Programs!A1" display="Programs"/>
    <hyperlink ref="B38" location="'Technology Use'!A1" display="Technology"/>
    <hyperlink ref="B36" location="ILL!A1" display="ILL"/>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53"/>
  <sheetViews>
    <sheetView workbookViewId="0">
      <pane xSplit="4" ySplit="1" topLeftCell="E2" activePane="bottomRight" state="frozen"/>
      <selection pane="topRight" activeCell="E1" sqref="E1"/>
      <selection pane="bottomLeft" activeCell="A2" sqref="A2"/>
      <selection pane="bottomRight"/>
    </sheetView>
  </sheetViews>
  <sheetFormatPr defaultRowHeight="12.75" x14ac:dyDescent="0.2"/>
  <cols>
    <col min="1" max="1" width="42" style="2" customWidth="1"/>
    <col min="2" max="2" width="16.5703125" style="2" customWidth="1"/>
    <col min="3" max="4" width="11.42578125" style="2" bestFit="1" customWidth="1"/>
    <col min="5" max="5" width="11.42578125" style="2" customWidth="1"/>
    <col min="6" max="6" width="11.42578125" style="2" bestFit="1" customWidth="1"/>
    <col min="7" max="8" width="11.42578125" style="2" customWidth="1"/>
    <col min="9" max="9" width="11.42578125" style="85" customWidth="1"/>
    <col min="10" max="10" width="11.42578125" style="85" bestFit="1" customWidth="1"/>
    <col min="11" max="11" width="10.28515625" style="2" customWidth="1"/>
    <col min="12" max="16384" width="9.140625" style="2"/>
  </cols>
  <sheetData>
    <row r="1" spans="1:11" s="4" customFormat="1" ht="51.75" thickBot="1" x14ac:dyDescent="0.25">
      <c r="A1" s="3" t="s">
        <v>114</v>
      </c>
      <c r="B1" s="3" t="s">
        <v>87</v>
      </c>
      <c r="C1" s="3" t="s">
        <v>88</v>
      </c>
      <c r="D1" s="6" t="s">
        <v>96</v>
      </c>
      <c r="E1" s="3" t="s">
        <v>89</v>
      </c>
      <c r="F1" s="3" t="s">
        <v>92</v>
      </c>
      <c r="G1" s="3" t="s">
        <v>147</v>
      </c>
      <c r="H1" s="3" t="s">
        <v>90</v>
      </c>
      <c r="I1" s="84" t="s">
        <v>145</v>
      </c>
      <c r="J1" s="84" t="s">
        <v>146</v>
      </c>
      <c r="K1" s="3" t="s">
        <v>91</v>
      </c>
    </row>
    <row r="2" spans="1:11" ht="13.5" thickBot="1" x14ac:dyDescent="0.25">
      <c r="A2" s="1" t="s">
        <v>0</v>
      </c>
      <c r="B2" s="9" t="s">
        <v>1</v>
      </c>
      <c r="C2" s="10">
        <v>8188</v>
      </c>
      <c r="D2" s="10">
        <v>3108</v>
      </c>
      <c r="E2" s="10">
        <v>768</v>
      </c>
      <c r="F2" s="86">
        <f t="shared" ref="F2:F49" si="0">E2/C2</f>
        <v>9.3795798729848556E-2</v>
      </c>
      <c r="G2" s="86">
        <f>E2/D2</f>
        <v>0.24710424710424711</v>
      </c>
      <c r="H2" s="10">
        <v>11453</v>
      </c>
      <c r="I2" s="87">
        <f t="shared" ref="I2:I49" si="1">H2/C2</f>
        <v>1.3987542745481192</v>
      </c>
      <c r="J2" s="87">
        <f>H2/D2</f>
        <v>3.6850064350064349</v>
      </c>
      <c r="K2" s="11">
        <v>572</v>
      </c>
    </row>
    <row r="3" spans="1:11" ht="13.5" thickBot="1" x14ac:dyDescent="0.25">
      <c r="A3" s="1" t="s">
        <v>2</v>
      </c>
      <c r="B3" s="13" t="s">
        <v>3</v>
      </c>
      <c r="C3" s="14">
        <v>16310</v>
      </c>
      <c r="D3" s="14">
        <v>16310</v>
      </c>
      <c r="E3" s="14">
        <v>14385</v>
      </c>
      <c r="F3" s="88">
        <f t="shared" si="0"/>
        <v>0.88197424892703857</v>
      </c>
      <c r="G3" s="88">
        <f t="shared" ref="G3:G49" si="2">E3/D3</f>
        <v>0.88197424892703857</v>
      </c>
      <c r="H3" s="14">
        <v>207659</v>
      </c>
      <c r="I3" s="89">
        <f t="shared" si="1"/>
        <v>12.732004904966278</v>
      </c>
      <c r="J3" s="89">
        <f t="shared" ref="J3:J49" si="3">H3/D3</f>
        <v>12.732004904966278</v>
      </c>
      <c r="K3" s="15">
        <v>25584</v>
      </c>
    </row>
    <row r="4" spans="1:11" ht="13.5" thickBot="1" x14ac:dyDescent="0.25">
      <c r="A4" s="1" t="s">
        <v>4</v>
      </c>
      <c r="B4" s="13" t="s">
        <v>5</v>
      </c>
      <c r="C4" s="14">
        <v>3492</v>
      </c>
      <c r="D4" s="14">
        <v>3492</v>
      </c>
      <c r="E4" s="14">
        <v>2116</v>
      </c>
      <c r="F4" s="88">
        <f t="shared" si="0"/>
        <v>0.60595647193585334</v>
      </c>
      <c r="G4" s="88">
        <f t="shared" si="2"/>
        <v>0.60595647193585334</v>
      </c>
      <c r="H4" s="14">
        <v>24390</v>
      </c>
      <c r="I4" s="89">
        <f t="shared" si="1"/>
        <v>6.9845360824742269</v>
      </c>
      <c r="J4" s="89">
        <f t="shared" si="3"/>
        <v>6.9845360824742269</v>
      </c>
      <c r="K4" s="15">
        <v>8100</v>
      </c>
    </row>
    <row r="5" spans="1:11" ht="13.5" thickBot="1" x14ac:dyDescent="0.25">
      <c r="A5" s="1" t="s">
        <v>6</v>
      </c>
      <c r="B5" s="13" t="s">
        <v>7</v>
      </c>
      <c r="C5" s="14">
        <v>19376</v>
      </c>
      <c r="D5" s="14">
        <v>19376</v>
      </c>
      <c r="E5" s="14">
        <v>3138</v>
      </c>
      <c r="F5" s="88">
        <f t="shared" si="0"/>
        <v>0.16195293146160197</v>
      </c>
      <c r="G5" s="88">
        <f t="shared" si="2"/>
        <v>0.16195293146160197</v>
      </c>
      <c r="H5" s="14">
        <v>30097</v>
      </c>
      <c r="I5" s="89">
        <f t="shared" si="1"/>
        <v>1.553313377374071</v>
      </c>
      <c r="J5" s="89">
        <f t="shared" si="3"/>
        <v>1.553313377374071</v>
      </c>
      <c r="K5" s="15">
        <v>8129</v>
      </c>
    </row>
    <row r="6" spans="1:11" ht="13.5" thickBot="1" x14ac:dyDescent="0.25">
      <c r="A6" s="1" t="s">
        <v>8</v>
      </c>
      <c r="B6" s="13" t="s">
        <v>9</v>
      </c>
      <c r="C6" s="14">
        <v>7708</v>
      </c>
      <c r="D6" s="14">
        <v>7708</v>
      </c>
      <c r="E6" s="14">
        <v>1901</v>
      </c>
      <c r="F6" s="88">
        <f t="shared" si="0"/>
        <v>0.24662688116242865</v>
      </c>
      <c r="G6" s="88">
        <f t="shared" si="2"/>
        <v>0.24662688116242865</v>
      </c>
      <c r="H6" s="14">
        <v>22567</v>
      </c>
      <c r="I6" s="89">
        <f t="shared" si="1"/>
        <v>2.9277374156720293</v>
      </c>
      <c r="J6" s="89">
        <f t="shared" si="3"/>
        <v>2.9277374156720293</v>
      </c>
      <c r="K6" s="15">
        <v>18</v>
      </c>
    </row>
    <row r="7" spans="1:11" ht="13.5" thickBot="1" x14ac:dyDescent="0.25">
      <c r="A7" s="1" t="s">
        <v>10</v>
      </c>
      <c r="B7" s="13" t="s">
        <v>11</v>
      </c>
      <c r="C7" s="14">
        <v>35014</v>
      </c>
      <c r="D7" s="14">
        <v>35014</v>
      </c>
      <c r="E7" s="14">
        <v>11513</v>
      </c>
      <c r="F7" s="88">
        <f t="shared" si="0"/>
        <v>0.32881133260981321</v>
      </c>
      <c r="G7" s="88">
        <f t="shared" si="2"/>
        <v>0.32881133260981321</v>
      </c>
      <c r="H7" s="14">
        <v>100958</v>
      </c>
      <c r="I7" s="89">
        <f t="shared" si="1"/>
        <v>2.8833609413377506</v>
      </c>
      <c r="J7" s="89">
        <f t="shared" si="3"/>
        <v>2.8833609413377506</v>
      </c>
      <c r="K7" s="15">
        <v>5080</v>
      </c>
    </row>
    <row r="8" spans="1:11" ht="13.5" thickBot="1" x14ac:dyDescent="0.25">
      <c r="A8" s="1" t="s">
        <v>12</v>
      </c>
      <c r="B8" s="13" t="s">
        <v>13</v>
      </c>
      <c r="C8" s="14">
        <v>80387</v>
      </c>
      <c r="D8" s="14">
        <v>80387</v>
      </c>
      <c r="E8" s="14">
        <v>36810</v>
      </c>
      <c r="F8" s="88">
        <f t="shared" si="0"/>
        <v>0.45790986104718423</v>
      </c>
      <c r="G8" s="88">
        <f t="shared" si="2"/>
        <v>0.45790986104718423</v>
      </c>
      <c r="H8" s="14">
        <v>430289</v>
      </c>
      <c r="I8" s="89">
        <f t="shared" si="1"/>
        <v>5.3527187231766327</v>
      </c>
      <c r="J8" s="89">
        <f t="shared" si="3"/>
        <v>5.3527187231766327</v>
      </c>
      <c r="K8" s="15">
        <v>81432</v>
      </c>
    </row>
    <row r="9" spans="1:11" ht="13.5" thickBot="1" x14ac:dyDescent="0.25">
      <c r="A9" s="1" t="s">
        <v>14</v>
      </c>
      <c r="B9" s="13" t="s">
        <v>15</v>
      </c>
      <c r="C9" s="14">
        <v>7827</v>
      </c>
      <c r="D9" s="14">
        <v>7827</v>
      </c>
      <c r="E9" s="14">
        <v>3537</v>
      </c>
      <c r="F9" s="88">
        <f t="shared" si="0"/>
        <v>0.45189727865082407</v>
      </c>
      <c r="G9" s="88">
        <f t="shared" si="2"/>
        <v>0.45189727865082407</v>
      </c>
      <c r="H9" s="14">
        <v>80820</v>
      </c>
      <c r="I9" s="89">
        <f t="shared" si="1"/>
        <v>10.32579532387888</v>
      </c>
      <c r="J9" s="89">
        <f t="shared" si="3"/>
        <v>10.32579532387888</v>
      </c>
      <c r="K9" s="15">
        <v>3422</v>
      </c>
    </row>
    <row r="10" spans="1:11" ht="13.5" thickBot="1" x14ac:dyDescent="0.25">
      <c r="A10" s="1" t="s">
        <v>16</v>
      </c>
      <c r="B10" s="13" t="s">
        <v>17</v>
      </c>
      <c r="C10" s="14">
        <v>33506</v>
      </c>
      <c r="D10" s="14">
        <v>33506</v>
      </c>
      <c r="E10" s="14">
        <v>15569</v>
      </c>
      <c r="F10" s="88">
        <f t="shared" si="0"/>
        <v>0.46466304542470005</v>
      </c>
      <c r="G10" s="88">
        <f t="shared" si="2"/>
        <v>0.46466304542470005</v>
      </c>
      <c r="H10" s="14">
        <v>176564</v>
      </c>
      <c r="I10" s="89">
        <f t="shared" si="1"/>
        <v>5.2696233510416048</v>
      </c>
      <c r="J10" s="89">
        <f t="shared" si="3"/>
        <v>5.2696233510416048</v>
      </c>
      <c r="K10" s="15">
        <v>18266</v>
      </c>
    </row>
    <row r="11" spans="1:11" ht="13.5" thickBot="1" x14ac:dyDescent="0.25">
      <c r="A11" s="1" t="s">
        <v>18</v>
      </c>
      <c r="B11" s="13" t="s">
        <v>19</v>
      </c>
      <c r="C11" s="14">
        <v>26486</v>
      </c>
      <c r="D11" s="14">
        <v>1090</v>
      </c>
      <c r="E11" s="14">
        <v>480</v>
      </c>
      <c r="F11" s="88">
        <f t="shared" si="0"/>
        <v>1.8122781847013516E-2</v>
      </c>
      <c r="G11" s="88">
        <f t="shared" si="2"/>
        <v>0.44036697247706424</v>
      </c>
      <c r="H11" s="14">
        <v>9116</v>
      </c>
      <c r="I11" s="89">
        <f t="shared" si="1"/>
        <v>0.34418183191119839</v>
      </c>
      <c r="J11" s="89">
        <f t="shared" si="3"/>
        <v>8.3633027522935777</v>
      </c>
      <c r="K11" s="15">
        <v>597</v>
      </c>
    </row>
    <row r="12" spans="1:11" ht="13.5" thickBot="1" x14ac:dyDescent="0.25">
      <c r="A12" s="1" t="s">
        <v>20</v>
      </c>
      <c r="B12" s="13" t="s">
        <v>21</v>
      </c>
      <c r="C12" s="14">
        <v>13146</v>
      </c>
      <c r="D12" s="14">
        <v>13146</v>
      </c>
      <c r="E12" s="14">
        <v>7414</v>
      </c>
      <c r="F12" s="88">
        <f t="shared" si="0"/>
        <v>0.56397383234443932</v>
      </c>
      <c r="G12" s="88">
        <f t="shared" si="2"/>
        <v>0.56397383234443932</v>
      </c>
      <c r="H12" s="14">
        <v>97385</v>
      </c>
      <c r="I12" s="89">
        <f t="shared" si="1"/>
        <v>7.4079567929408183</v>
      </c>
      <c r="J12" s="89">
        <f t="shared" si="3"/>
        <v>7.4079567929408183</v>
      </c>
      <c r="K12" s="15">
        <v>12655</v>
      </c>
    </row>
    <row r="13" spans="1:11" ht="13.5" thickBot="1" x14ac:dyDescent="0.25">
      <c r="A13" s="1" t="s">
        <v>22</v>
      </c>
      <c r="B13" s="13" t="s">
        <v>23</v>
      </c>
      <c r="C13" s="14">
        <v>47037</v>
      </c>
      <c r="D13" s="14">
        <v>47037</v>
      </c>
      <c r="E13" s="14">
        <v>20378</v>
      </c>
      <c r="F13" s="88">
        <f t="shared" si="0"/>
        <v>0.43323341199481258</v>
      </c>
      <c r="G13" s="88">
        <f t="shared" si="2"/>
        <v>0.43323341199481258</v>
      </c>
      <c r="H13" s="14">
        <v>244715</v>
      </c>
      <c r="I13" s="89">
        <f t="shared" si="1"/>
        <v>5.202606458745243</v>
      </c>
      <c r="J13" s="89">
        <f t="shared" si="3"/>
        <v>5.202606458745243</v>
      </c>
      <c r="K13" s="15">
        <v>15349</v>
      </c>
    </row>
    <row r="14" spans="1:11" ht="13.5" thickBot="1" x14ac:dyDescent="0.25">
      <c r="A14" s="1" t="s">
        <v>24</v>
      </c>
      <c r="B14" s="13" t="s">
        <v>25</v>
      </c>
      <c r="C14" s="14">
        <v>21430</v>
      </c>
      <c r="D14" s="14">
        <v>7263</v>
      </c>
      <c r="E14" s="14">
        <v>2786</v>
      </c>
      <c r="F14" s="88">
        <f t="shared" si="0"/>
        <v>0.13000466635557628</v>
      </c>
      <c r="G14" s="88">
        <f t="shared" si="2"/>
        <v>0.38358804901555832</v>
      </c>
      <c r="H14" s="14">
        <v>68536</v>
      </c>
      <c r="I14" s="89">
        <f t="shared" si="1"/>
        <v>3.1981334577694822</v>
      </c>
      <c r="J14" s="89">
        <f t="shared" si="3"/>
        <v>9.436321079443756</v>
      </c>
      <c r="K14" s="15">
        <v>1781</v>
      </c>
    </row>
    <row r="15" spans="1:11" ht="13.5" thickBot="1" x14ac:dyDescent="0.25">
      <c r="A15" s="1" t="s">
        <v>26</v>
      </c>
      <c r="B15" s="13" t="s">
        <v>27</v>
      </c>
      <c r="C15" s="14">
        <v>6425</v>
      </c>
      <c r="D15" s="14">
        <v>6425</v>
      </c>
      <c r="E15" s="14">
        <v>2047</v>
      </c>
      <c r="F15" s="88">
        <f t="shared" si="0"/>
        <v>0.31859922178988326</v>
      </c>
      <c r="G15" s="88">
        <f t="shared" si="2"/>
        <v>0.31859922178988326</v>
      </c>
      <c r="H15" s="14">
        <v>25500</v>
      </c>
      <c r="I15" s="89">
        <f t="shared" si="1"/>
        <v>3.9688715953307394</v>
      </c>
      <c r="J15" s="89">
        <f t="shared" si="3"/>
        <v>3.9688715953307394</v>
      </c>
      <c r="K15" s="15">
        <v>400</v>
      </c>
    </row>
    <row r="16" spans="1:11" ht="13.5" thickBot="1" x14ac:dyDescent="0.25">
      <c r="A16" s="1" t="s">
        <v>28</v>
      </c>
      <c r="B16" s="13" t="s">
        <v>29</v>
      </c>
      <c r="C16" s="14">
        <v>10611</v>
      </c>
      <c r="D16" s="14">
        <v>10611</v>
      </c>
      <c r="E16" s="14">
        <v>2859</v>
      </c>
      <c r="F16" s="88">
        <f t="shared" si="0"/>
        <v>0.26943737630760534</v>
      </c>
      <c r="G16" s="88">
        <f t="shared" si="2"/>
        <v>0.26943737630760534</v>
      </c>
      <c r="H16" s="14">
        <v>30004</v>
      </c>
      <c r="I16" s="89">
        <f t="shared" si="1"/>
        <v>2.8276317029497693</v>
      </c>
      <c r="J16" s="89">
        <f t="shared" si="3"/>
        <v>2.8276317029497693</v>
      </c>
      <c r="K16" s="15">
        <v>3629</v>
      </c>
    </row>
    <row r="17" spans="1:11" ht="13.5" thickBot="1" x14ac:dyDescent="0.25">
      <c r="A17" s="1" t="s">
        <v>30</v>
      </c>
      <c r="B17" s="13" t="s">
        <v>31</v>
      </c>
      <c r="C17" s="14">
        <v>9746</v>
      </c>
      <c r="D17" s="14">
        <v>4040</v>
      </c>
      <c r="E17" s="14">
        <v>1580</v>
      </c>
      <c r="F17" s="88">
        <f t="shared" si="0"/>
        <v>0.16211779191463163</v>
      </c>
      <c r="G17" s="88">
        <f t="shared" si="2"/>
        <v>0.3910891089108911</v>
      </c>
      <c r="H17" s="14">
        <v>19850</v>
      </c>
      <c r="I17" s="89">
        <f t="shared" si="1"/>
        <v>2.0367330186743278</v>
      </c>
      <c r="J17" s="89">
        <f t="shared" si="3"/>
        <v>4.9133663366336631</v>
      </c>
      <c r="K17" s="15">
        <v>1642</v>
      </c>
    </row>
    <row r="18" spans="1:11" ht="13.5" thickBot="1" x14ac:dyDescent="0.25">
      <c r="A18" s="1" t="s">
        <v>32</v>
      </c>
      <c r="B18" s="13" t="s">
        <v>25</v>
      </c>
      <c r="C18" s="14">
        <v>21430</v>
      </c>
      <c r="D18" s="14">
        <v>14167</v>
      </c>
      <c r="E18" s="14">
        <v>6692</v>
      </c>
      <c r="F18" s="88">
        <f t="shared" si="0"/>
        <v>0.31227251516565563</v>
      </c>
      <c r="G18" s="88">
        <f t="shared" si="2"/>
        <v>0.472365356109268</v>
      </c>
      <c r="H18" s="14">
        <v>110908</v>
      </c>
      <c r="I18" s="89">
        <f t="shared" si="1"/>
        <v>5.1753616425571627</v>
      </c>
      <c r="J18" s="89">
        <f t="shared" si="3"/>
        <v>7.8286157972753578</v>
      </c>
      <c r="K18" s="15">
        <v>20869</v>
      </c>
    </row>
    <row r="19" spans="1:11" ht="13.5" thickBot="1" x14ac:dyDescent="0.25">
      <c r="A19" s="1" t="s">
        <v>33</v>
      </c>
      <c r="B19" s="13" t="s">
        <v>31</v>
      </c>
      <c r="C19" s="14">
        <v>9746</v>
      </c>
      <c r="D19" s="14">
        <v>5706</v>
      </c>
      <c r="E19" s="14">
        <v>1654</v>
      </c>
      <c r="F19" s="88">
        <f t="shared" si="0"/>
        <v>0.1697106505232916</v>
      </c>
      <c r="G19" s="88">
        <f t="shared" si="2"/>
        <v>0.28987031195233087</v>
      </c>
      <c r="H19" s="14">
        <v>21632</v>
      </c>
      <c r="I19" s="89">
        <f t="shared" si="1"/>
        <v>2.219577262466653</v>
      </c>
      <c r="J19" s="89">
        <f t="shared" si="3"/>
        <v>3.7910970907816335</v>
      </c>
      <c r="K19" s="90">
        <v>0</v>
      </c>
    </row>
    <row r="20" spans="1:11" ht="13.5" thickBot="1" x14ac:dyDescent="0.25">
      <c r="A20" s="1" t="s">
        <v>34</v>
      </c>
      <c r="B20" s="13" t="s">
        <v>35</v>
      </c>
      <c r="C20" s="14">
        <v>10329</v>
      </c>
      <c r="D20" s="14">
        <v>4391</v>
      </c>
      <c r="E20" s="14">
        <v>1731</v>
      </c>
      <c r="F20" s="88">
        <f t="shared" si="0"/>
        <v>0.16758640720302062</v>
      </c>
      <c r="G20" s="88">
        <f t="shared" si="2"/>
        <v>0.39421544067410613</v>
      </c>
      <c r="H20" s="14">
        <v>27079</v>
      </c>
      <c r="I20" s="89">
        <f t="shared" si="1"/>
        <v>2.6216477877819733</v>
      </c>
      <c r="J20" s="89">
        <f t="shared" si="3"/>
        <v>6.1669323616488274</v>
      </c>
      <c r="K20" s="15">
        <v>503</v>
      </c>
    </row>
    <row r="21" spans="1:11" ht="13.5" thickBot="1" x14ac:dyDescent="0.25">
      <c r="A21" s="1" t="s">
        <v>36</v>
      </c>
      <c r="B21" s="13" t="s">
        <v>37</v>
      </c>
      <c r="C21" s="14">
        <v>1051</v>
      </c>
      <c r="D21" s="14">
        <v>1051</v>
      </c>
      <c r="E21" s="14">
        <v>2665</v>
      </c>
      <c r="F21" s="88">
        <f t="shared" si="0"/>
        <v>2.5356803044719314</v>
      </c>
      <c r="G21" s="88">
        <f t="shared" si="2"/>
        <v>2.5356803044719314</v>
      </c>
      <c r="H21" s="14">
        <v>49846</v>
      </c>
      <c r="I21" s="89">
        <f t="shared" si="1"/>
        <v>47.427212178877262</v>
      </c>
      <c r="J21" s="89">
        <f t="shared" si="3"/>
        <v>47.427212178877262</v>
      </c>
      <c r="K21" s="15">
        <v>902</v>
      </c>
    </row>
    <row r="22" spans="1:11" ht="13.5" thickBot="1" x14ac:dyDescent="0.25">
      <c r="A22" s="1" t="s">
        <v>38</v>
      </c>
      <c r="B22" s="13" t="s">
        <v>39</v>
      </c>
      <c r="C22" s="14">
        <v>5405</v>
      </c>
      <c r="D22" s="14">
        <v>5405</v>
      </c>
      <c r="E22" s="14">
        <v>4018</v>
      </c>
      <c r="F22" s="88">
        <f t="shared" si="0"/>
        <v>0.74338575393154482</v>
      </c>
      <c r="G22" s="88">
        <f t="shared" si="2"/>
        <v>0.74338575393154482</v>
      </c>
      <c r="H22" s="14">
        <v>141271</v>
      </c>
      <c r="I22" s="89">
        <f t="shared" si="1"/>
        <v>26.137095282146159</v>
      </c>
      <c r="J22" s="89">
        <f t="shared" si="3"/>
        <v>26.137095282146159</v>
      </c>
      <c r="K22" s="15">
        <v>6760</v>
      </c>
    </row>
    <row r="23" spans="1:11" ht="13.5" thickBot="1" x14ac:dyDescent="0.25">
      <c r="A23" s="1" t="s">
        <v>40</v>
      </c>
      <c r="B23" s="13" t="s">
        <v>41</v>
      </c>
      <c r="C23" s="14">
        <v>15955</v>
      </c>
      <c r="D23" s="14">
        <v>14055</v>
      </c>
      <c r="E23" s="14">
        <v>6172</v>
      </c>
      <c r="F23" s="88">
        <f t="shared" si="0"/>
        <v>0.38683798182387968</v>
      </c>
      <c r="G23" s="88">
        <f t="shared" si="2"/>
        <v>0.43913198150124511</v>
      </c>
      <c r="H23" s="14">
        <v>67402</v>
      </c>
      <c r="I23" s="89">
        <f t="shared" si="1"/>
        <v>4.2245064243183954</v>
      </c>
      <c r="J23" s="89">
        <f t="shared" si="3"/>
        <v>4.7955887584489503</v>
      </c>
      <c r="K23" s="15">
        <v>7827</v>
      </c>
    </row>
    <row r="24" spans="1:11" ht="13.5" thickBot="1" x14ac:dyDescent="0.25">
      <c r="A24" s="1" t="s">
        <v>42</v>
      </c>
      <c r="B24" s="13" t="s">
        <v>1</v>
      </c>
      <c r="C24" s="14">
        <v>8188</v>
      </c>
      <c r="D24" s="14">
        <v>5080</v>
      </c>
      <c r="E24" s="14">
        <v>1379</v>
      </c>
      <c r="F24" s="88">
        <f t="shared" si="0"/>
        <v>0.16841719589643381</v>
      </c>
      <c r="G24" s="88">
        <f t="shared" si="2"/>
        <v>0.27145669291338581</v>
      </c>
      <c r="H24" s="14">
        <v>21423</v>
      </c>
      <c r="I24" s="89">
        <f t="shared" si="1"/>
        <v>2.616389838788471</v>
      </c>
      <c r="J24" s="89">
        <f t="shared" si="3"/>
        <v>4.2171259842519682</v>
      </c>
      <c r="K24" s="15">
        <v>2013</v>
      </c>
    </row>
    <row r="25" spans="1:11" ht="13.5" thickBot="1" x14ac:dyDescent="0.25">
      <c r="A25" s="1" t="s">
        <v>43</v>
      </c>
      <c r="B25" s="13" t="s">
        <v>44</v>
      </c>
      <c r="C25" s="14">
        <v>4606</v>
      </c>
      <c r="D25" s="14">
        <v>4606</v>
      </c>
      <c r="E25" s="14">
        <v>1287</v>
      </c>
      <c r="F25" s="88">
        <f t="shared" si="0"/>
        <v>0.27941815023881894</v>
      </c>
      <c r="G25" s="88">
        <f t="shared" si="2"/>
        <v>0.27941815023881894</v>
      </c>
      <c r="H25" s="14">
        <v>12162</v>
      </c>
      <c r="I25" s="89">
        <f t="shared" si="1"/>
        <v>2.6404689535388624</v>
      </c>
      <c r="J25" s="89">
        <f t="shared" si="3"/>
        <v>2.6404689535388624</v>
      </c>
      <c r="K25" s="15">
        <v>832</v>
      </c>
    </row>
    <row r="26" spans="1:11" ht="13.5" thickBot="1" x14ac:dyDescent="0.25">
      <c r="A26" s="1" t="s">
        <v>45</v>
      </c>
      <c r="B26" s="13" t="s">
        <v>46</v>
      </c>
      <c r="C26" s="14">
        <v>21105</v>
      </c>
      <c r="D26" s="14">
        <v>21105</v>
      </c>
      <c r="E26" s="14">
        <v>8765</v>
      </c>
      <c r="F26" s="88">
        <f t="shared" si="0"/>
        <v>0.41530443022980335</v>
      </c>
      <c r="G26" s="88">
        <f t="shared" si="2"/>
        <v>0.41530443022980335</v>
      </c>
      <c r="H26" s="14">
        <v>103980</v>
      </c>
      <c r="I26" s="89">
        <f t="shared" si="1"/>
        <v>4.9267945984363894</v>
      </c>
      <c r="J26" s="89">
        <f t="shared" si="3"/>
        <v>4.9267945984363894</v>
      </c>
      <c r="K26" s="15">
        <v>6537</v>
      </c>
    </row>
    <row r="27" spans="1:11" ht="13.5" thickBot="1" x14ac:dyDescent="0.25">
      <c r="A27" s="1" t="s">
        <v>47</v>
      </c>
      <c r="B27" s="13" t="s">
        <v>48</v>
      </c>
      <c r="C27" s="14">
        <v>6135</v>
      </c>
      <c r="D27" s="14">
        <v>6135</v>
      </c>
      <c r="E27" s="14">
        <v>1573</v>
      </c>
      <c r="F27" s="88">
        <f t="shared" si="0"/>
        <v>0.25639771801140993</v>
      </c>
      <c r="G27" s="88">
        <f t="shared" si="2"/>
        <v>0.25639771801140993</v>
      </c>
      <c r="H27" s="14">
        <v>21611</v>
      </c>
      <c r="I27" s="89">
        <f t="shared" si="1"/>
        <v>3.5225753871230645</v>
      </c>
      <c r="J27" s="89">
        <f t="shared" si="3"/>
        <v>3.5225753871230645</v>
      </c>
      <c r="K27" s="15">
        <v>936</v>
      </c>
    </row>
    <row r="28" spans="1:11" ht="13.5" thickBot="1" x14ac:dyDescent="0.25">
      <c r="A28" s="1" t="s">
        <v>49</v>
      </c>
      <c r="B28" s="13" t="s">
        <v>50</v>
      </c>
      <c r="C28" s="14">
        <v>28769</v>
      </c>
      <c r="D28" s="14">
        <v>28769</v>
      </c>
      <c r="E28" s="14">
        <v>7442</v>
      </c>
      <c r="F28" s="88">
        <f t="shared" si="0"/>
        <v>0.25868121936806981</v>
      </c>
      <c r="G28" s="88">
        <f t="shared" si="2"/>
        <v>0.25868121936806981</v>
      </c>
      <c r="H28" s="14">
        <v>116430</v>
      </c>
      <c r="I28" s="89">
        <f t="shared" si="1"/>
        <v>4.0470645486461123</v>
      </c>
      <c r="J28" s="89">
        <f t="shared" si="3"/>
        <v>4.0470645486461123</v>
      </c>
      <c r="K28" s="15">
        <v>3641</v>
      </c>
    </row>
    <row r="29" spans="1:11" ht="13.5" thickBot="1" x14ac:dyDescent="0.25">
      <c r="A29" s="1" t="s">
        <v>51</v>
      </c>
      <c r="B29" s="13" t="s">
        <v>52</v>
      </c>
      <c r="C29" s="14">
        <v>15868</v>
      </c>
      <c r="D29" s="14">
        <v>15868</v>
      </c>
      <c r="E29" s="14">
        <v>7862</v>
      </c>
      <c r="F29" s="88">
        <f t="shared" si="0"/>
        <v>0.49546256617091</v>
      </c>
      <c r="G29" s="88">
        <f t="shared" si="2"/>
        <v>0.49546256617091</v>
      </c>
      <c r="H29" s="14">
        <v>201763</v>
      </c>
      <c r="I29" s="89">
        <f t="shared" si="1"/>
        <v>12.715086967481724</v>
      </c>
      <c r="J29" s="89">
        <f t="shared" si="3"/>
        <v>12.715086967481724</v>
      </c>
      <c r="K29" s="15">
        <v>58725</v>
      </c>
    </row>
    <row r="30" spans="1:11" ht="13.5" thickBot="1" x14ac:dyDescent="0.25">
      <c r="A30" s="1" t="s">
        <v>53</v>
      </c>
      <c r="B30" s="13" t="s">
        <v>54</v>
      </c>
      <c r="C30" s="14">
        <v>16150</v>
      </c>
      <c r="D30" s="14">
        <v>16150</v>
      </c>
      <c r="E30" s="14">
        <v>7251</v>
      </c>
      <c r="F30" s="88">
        <f t="shared" si="0"/>
        <v>0.44897832817337463</v>
      </c>
      <c r="G30" s="88">
        <f t="shared" si="2"/>
        <v>0.44897832817337463</v>
      </c>
      <c r="H30" s="14">
        <v>176873</v>
      </c>
      <c r="I30" s="89">
        <f t="shared" si="1"/>
        <v>10.951888544891641</v>
      </c>
      <c r="J30" s="89">
        <f t="shared" si="3"/>
        <v>10.951888544891641</v>
      </c>
      <c r="K30" s="15">
        <v>6332</v>
      </c>
    </row>
    <row r="31" spans="1:11" ht="13.5" thickBot="1" x14ac:dyDescent="0.25">
      <c r="A31" s="1" t="s">
        <v>55</v>
      </c>
      <c r="B31" s="13" t="s">
        <v>56</v>
      </c>
      <c r="C31" s="14">
        <v>24672</v>
      </c>
      <c r="D31" s="14">
        <v>24672</v>
      </c>
      <c r="E31" s="14">
        <v>12459</v>
      </c>
      <c r="F31" s="88">
        <f t="shared" si="0"/>
        <v>0.50498540856031127</v>
      </c>
      <c r="G31" s="88">
        <f t="shared" si="2"/>
        <v>0.50498540856031127</v>
      </c>
      <c r="H31" s="14">
        <v>198955</v>
      </c>
      <c r="I31" s="89">
        <f t="shared" si="1"/>
        <v>8.0639996757457855</v>
      </c>
      <c r="J31" s="89">
        <f t="shared" si="3"/>
        <v>8.0639996757457855</v>
      </c>
      <c r="K31" s="15">
        <v>10633</v>
      </c>
    </row>
    <row r="32" spans="1:11" ht="13.5" thickBot="1" x14ac:dyDescent="0.25">
      <c r="A32" s="1" t="s">
        <v>57</v>
      </c>
      <c r="B32" s="13" t="s">
        <v>19</v>
      </c>
      <c r="C32" s="14">
        <v>26486</v>
      </c>
      <c r="D32" s="14">
        <v>24487</v>
      </c>
      <c r="E32" s="14">
        <v>13881</v>
      </c>
      <c r="F32" s="88">
        <f t="shared" si="0"/>
        <v>0.52408819753832214</v>
      </c>
      <c r="G32" s="88">
        <f t="shared" si="2"/>
        <v>0.56687221791154485</v>
      </c>
      <c r="H32" s="14">
        <v>157750</v>
      </c>
      <c r="I32" s="89">
        <f t="shared" si="1"/>
        <v>5.9559767424299626</v>
      </c>
      <c r="J32" s="89">
        <f t="shared" si="3"/>
        <v>6.4421938171274551</v>
      </c>
      <c r="K32" s="15">
        <v>29904</v>
      </c>
    </row>
    <row r="33" spans="1:11" ht="13.5" thickBot="1" x14ac:dyDescent="0.25">
      <c r="A33" s="1" t="s">
        <v>58</v>
      </c>
      <c r="B33" s="13" t="s">
        <v>59</v>
      </c>
      <c r="C33" s="14">
        <v>32078</v>
      </c>
      <c r="D33" s="14">
        <v>32078</v>
      </c>
      <c r="E33" s="14">
        <v>13779</v>
      </c>
      <c r="F33" s="88">
        <f t="shared" si="0"/>
        <v>0.4295467298460004</v>
      </c>
      <c r="G33" s="88">
        <f t="shared" si="2"/>
        <v>0.4295467298460004</v>
      </c>
      <c r="H33" s="14">
        <v>193718</v>
      </c>
      <c r="I33" s="89">
        <f t="shared" si="1"/>
        <v>6.0389675166780972</v>
      </c>
      <c r="J33" s="89">
        <f t="shared" si="3"/>
        <v>6.0389675166780972</v>
      </c>
      <c r="K33" s="15">
        <v>40824</v>
      </c>
    </row>
    <row r="34" spans="1:11" ht="13.5" thickBot="1" x14ac:dyDescent="0.25">
      <c r="A34" s="1" t="s">
        <v>60</v>
      </c>
      <c r="B34" s="13" t="s">
        <v>35</v>
      </c>
      <c r="C34" s="14">
        <v>10329</v>
      </c>
      <c r="D34" s="14">
        <v>5938</v>
      </c>
      <c r="E34" s="14">
        <v>2537</v>
      </c>
      <c r="F34" s="88">
        <f t="shared" si="0"/>
        <v>0.24561913060315615</v>
      </c>
      <c r="G34" s="88">
        <f t="shared" si="2"/>
        <v>0.42724823172785448</v>
      </c>
      <c r="H34" s="14">
        <v>72834</v>
      </c>
      <c r="I34" s="89">
        <f t="shared" si="1"/>
        <v>7.051408655242521</v>
      </c>
      <c r="J34" s="89">
        <f t="shared" si="3"/>
        <v>12.265746042438531</v>
      </c>
      <c r="K34" s="15">
        <v>620</v>
      </c>
    </row>
    <row r="35" spans="1:11" ht="13.5" thickBot="1" x14ac:dyDescent="0.25">
      <c r="A35" s="1" t="s">
        <v>61</v>
      </c>
      <c r="B35" s="13" t="s">
        <v>62</v>
      </c>
      <c r="C35" s="14">
        <v>11967</v>
      </c>
      <c r="D35" s="14">
        <v>11967</v>
      </c>
      <c r="E35" s="14">
        <v>3136</v>
      </c>
      <c r="F35" s="88">
        <f t="shared" si="0"/>
        <v>0.26205398178323724</v>
      </c>
      <c r="G35" s="88">
        <f t="shared" si="2"/>
        <v>0.26205398178323724</v>
      </c>
      <c r="H35" s="14">
        <v>40748</v>
      </c>
      <c r="I35" s="89">
        <f t="shared" si="1"/>
        <v>3.4050305005431603</v>
      </c>
      <c r="J35" s="89">
        <f t="shared" si="3"/>
        <v>3.4050305005431603</v>
      </c>
      <c r="K35" s="15">
        <v>752</v>
      </c>
    </row>
    <row r="36" spans="1:11" ht="13.5" thickBot="1" x14ac:dyDescent="0.25">
      <c r="A36" s="1" t="s">
        <v>63</v>
      </c>
      <c r="B36" s="13" t="s">
        <v>41</v>
      </c>
      <c r="C36" s="14">
        <v>15955</v>
      </c>
      <c r="D36" s="14">
        <v>1900</v>
      </c>
      <c r="E36" s="14">
        <v>331</v>
      </c>
      <c r="F36" s="88">
        <f t="shared" si="0"/>
        <v>2.0745847696646818E-2</v>
      </c>
      <c r="G36" s="88">
        <f t="shared" si="2"/>
        <v>0.17421052631578948</v>
      </c>
      <c r="H36" s="14">
        <v>4780</v>
      </c>
      <c r="I36" s="89">
        <f t="shared" si="1"/>
        <v>0.29959260419931055</v>
      </c>
      <c r="J36" s="89">
        <f t="shared" si="3"/>
        <v>2.5157894736842104</v>
      </c>
      <c r="K36" s="15">
        <v>3625</v>
      </c>
    </row>
    <row r="37" spans="1:11" ht="13.5" thickBot="1" x14ac:dyDescent="0.25">
      <c r="A37" s="1" t="s">
        <v>64</v>
      </c>
      <c r="B37" s="13" t="s">
        <v>65</v>
      </c>
      <c r="C37" s="14">
        <v>71148</v>
      </c>
      <c r="D37" s="14">
        <v>71148</v>
      </c>
      <c r="E37" s="14">
        <v>31443</v>
      </c>
      <c r="F37" s="88">
        <f t="shared" si="0"/>
        <v>0.44193793219767247</v>
      </c>
      <c r="G37" s="88">
        <f t="shared" si="2"/>
        <v>0.44193793219767247</v>
      </c>
      <c r="H37" s="14">
        <v>210692</v>
      </c>
      <c r="I37" s="89">
        <f t="shared" si="1"/>
        <v>2.9613200652161691</v>
      </c>
      <c r="J37" s="89">
        <f t="shared" si="3"/>
        <v>2.9613200652161691</v>
      </c>
      <c r="K37" s="15">
        <v>9681</v>
      </c>
    </row>
    <row r="38" spans="1:11" ht="13.5" thickBot="1" x14ac:dyDescent="0.25">
      <c r="A38" s="1" t="s">
        <v>66</v>
      </c>
      <c r="B38" s="13" t="s">
        <v>67</v>
      </c>
      <c r="C38" s="14">
        <v>82672</v>
      </c>
      <c r="D38" s="14">
        <v>2544</v>
      </c>
      <c r="E38" s="14">
        <v>288</v>
      </c>
      <c r="F38" s="88">
        <f t="shared" si="0"/>
        <v>3.4836462163731373E-3</v>
      </c>
      <c r="G38" s="88">
        <f t="shared" si="2"/>
        <v>0.11320754716981132</v>
      </c>
      <c r="H38" s="14">
        <v>6816</v>
      </c>
      <c r="I38" s="89">
        <f t="shared" si="1"/>
        <v>8.2446293787497585E-2</v>
      </c>
      <c r="J38" s="89">
        <f t="shared" si="3"/>
        <v>2.6792452830188678</v>
      </c>
      <c r="K38" s="15">
        <v>430</v>
      </c>
    </row>
    <row r="39" spans="1:11" ht="13.5" thickBot="1" x14ac:dyDescent="0.25">
      <c r="A39" s="1" t="s">
        <v>68</v>
      </c>
      <c r="B39" s="13" t="s">
        <v>69</v>
      </c>
      <c r="C39" s="14">
        <v>17389</v>
      </c>
      <c r="D39" s="14">
        <v>17389</v>
      </c>
      <c r="E39" s="14">
        <v>6157</v>
      </c>
      <c r="F39" s="88">
        <f t="shared" si="0"/>
        <v>0.35407441485996893</v>
      </c>
      <c r="G39" s="88">
        <f t="shared" si="2"/>
        <v>0.35407441485996893</v>
      </c>
      <c r="H39" s="14">
        <v>86476</v>
      </c>
      <c r="I39" s="89">
        <f t="shared" si="1"/>
        <v>4.9730289263327387</v>
      </c>
      <c r="J39" s="89">
        <f t="shared" si="3"/>
        <v>4.9730289263327387</v>
      </c>
      <c r="K39" s="15">
        <v>2050</v>
      </c>
    </row>
    <row r="40" spans="1:11" ht="13.5" thickBot="1" x14ac:dyDescent="0.25">
      <c r="A40" s="1" t="s">
        <v>70</v>
      </c>
      <c r="B40" s="13" t="s">
        <v>71</v>
      </c>
      <c r="C40" s="14">
        <v>178042</v>
      </c>
      <c r="D40" s="14">
        <v>129613</v>
      </c>
      <c r="E40" s="14">
        <v>51624</v>
      </c>
      <c r="F40" s="88">
        <f t="shared" si="0"/>
        <v>0.28995405578459016</v>
      </c>
      <c r="G40" s="88">
        <f t="shared" si="2"/>
        <v>0.39829338106517093</v>
      </c>
      <c r="H40" s="14">
        <v>736783</v>
      </c>
      <c r="I40" s="89">
        <f t="shared" si="1"/>
        <v>4.1382538951483356</v>
      </c>
      <c r="J40" s="89">
        <f t="shared" si="3"/>
        <v>5.6844838094944183</v>
      </c>
      <c r="K40" s="15">
        <v>56586</v>
      </c>
    </row>
    <row r="41" spans="1:11" ht="13.5" thickBot="1" x14ac:dyDescent="0.25">
      <c r="A41" s="1" t="s">
        <v>72</v>
      </c>
      <c r="B41" s="13" t="s">
        <v>71</v>
      </c>
      <c r="C41" s="14">
        <v>178042</v>
      </c>
      <c r="D41" s="14">
        <v>48429</v>
      </c>
      <c r="E41" s="14">
        <v>15813</v>
      </c>
      <c r="F41" s="88">
        <f t="shared" si="0"/>
        <v>8.8816122038620104E-2</v>
      </c>
      <c r="G41" s="88">
        <f t="shared" si="2"/>
        <v>0.32651923434305891</v>
      </c>
      <c r="H41" s="14">
        <v>148805</v>
      </c>
      <c r="I41" s="89">
        <f t="shared" si="1"/>
        <v>0.83578593814942537</v>
      </c>
      <c r="J41" s="89">
        <f t="shared" si="3"/>
        <v>3.0726424249932891</v>
      </c>
      <c r="K41" s="15">
        <v>29093</v>
      </c>
    </row>
    <row r="42" spans="1:11" ht="13.5" thickBot="1" x14ac:dyDescent="0.25">
      <c r="A42" s="1" t="s">
        <v>73</v>
      </c>
      <c r="B42" s="13" t="s">
        <v>74</v>
      </c>
      <c r="C42" s="14">
        <v>22954</v>
      </c>
      <c r="D42" s="14">
        <v>22954</v>
      </c>
      <c r="E42" s="14">
        <v>9431</v>
      </c>
      <c r="F42" s="88">
        <f t="shared" si="0"/>
        <v>0.41086520867822601</v>
      </c>
      <c r="G42" s="88">
        <f t="shared" si="2"/>
        <v>0.41086520867822601</v>
      </c>
      <c r="H42" s="14">
        <v>53564</v>
      </c>
      <c r="I42" s="89">
        <f t="shared" si="1"/>
        <v>2.3335366384943801</v>
      </c>
      <c r="J42" s="89">
        <f t="shared" si="3"/>
        <v>2.3335366384943801</v>
      </c>
      <c r="K42" s="15">
        <v>2024</v>
      </c>
    </row>
    <row r="43" spans="1:11" ht="13.5" thickBot="1" x14ac:dyDescent="0.25">
      <c r="A43" s="1" t="s">
        <v>75</v>
      </c>
      <c r="B43" s="13" t="s">
        <v>76</v>
      </c>
      <c r="C43" s="14">
        <v>30639</v>
      </c>
      <c r="D43" s="14">
        <v>30639</v>
      </c>
      <c r="E43" s="14">
        <v>11685</v>
      </c>
      <c r="F43" s="88">
        <f t="shared" si="0"/>
        <v>0.38137667678449033</v>
      </c>
      <c r="G43" s="88">
        <f t="shared" si="2"/>
        <v>0.38137667678449033</v>
      </c>
      <c r="H43" s="14">
        <v>145764</v>
      </c>
      <c r="I43" s="89">
        <f t="shared" si="1"/>
        <v>4.7574659747380785</v>
      </c>
      <c r="J43" s="89">
        <f t="shared" si="3"/>
        <v>4.7574659747380785</v>
      </c>
      <c r="K43" s="15">
        <v>25907</v>
      </c>
    </row>
    <row r="44" spans="1:11" ht="13.5" thickBot="1" x14ac:dyDescent="0.25">
      <c r="A44" s="1" t="s">
        <v>77</v>
      </c>
      <c r="B44" s="13" t="s">
        <v>78</v>
      </c>
      <c r="C44" s="14">
        <v>15780</v>
      </c>
      <c r="D44" s="14">
        <v>15780</v>
      </c>
      <c r="E44" s="14">
        <v>6374</v>
      </c>
      <c r="F44" s="88">
        <f t="shared" si="0"/>
        <v>0.40392902408111536</v>
      </c>
      <c r="G44" s="88">
        <f t="shared" si="2"/>
        <v>0.40392902408111536</v>
      </c>
      <c r="H44" s="14">
        <v>88123</v>
      </c>
      <c r="I44" s="89">
        <f t="shared" si="1"/>
        <v>5.5844740177439798</v>
      </c>
      <c r="J44" s="89">
        <f t="shared" si="3"/>
        <v>5.5844740177439798</v>
      </c>
      <c r="K44" s="15">
        <v>2383</v>
      </c>
    </row>
    <row r="45" spans="1:11" ht="13.5" thickBot="1" x14ac:dyDescent="0.25">
      <c r="A45" s="1" t="s">
        <v>79</v>
      </c>
      <c r="B45" s="13" t="s">
        <v>67</v>
      </c>
      <c r="C45" s="14">
        <v>82672</v>
      </c>
      <c r="D45" s="14">
        <v>80128</v>
      </c>
      <c r="E45" s="14">
        <v>35554</v>
      </c>
      <c r="F45" s="88">
        <f t="shared" si="0"/>
        <v>0.43006096380878656</v>
      </c>
      <c r="G45" s="88">
        <f t="shared" si="2"/>
        <v>0.44371505591054311</v>
      </c>
      <c r="H45" s="14">
        <v>395128</v>
      </c>
      <c r="I45" s="89">
        <f t="shared" si="1"/>
        <v>4.7794658409134891</v>
      </c>
      <c r="J45" s="89">
        <f t="shared" si="3"/>
        <v>4.9312100638977636</v>
      </c>
      <c r="K45" s="15">
        <v>37022</v>
      </c>
    </row>
    <row r="46" spans="1:11" ht="13.5" thickBot="1" x14ac:dyDescent="0.25">
      <c r="A46" s="1" t="s">
        <v>80</v>
      </c>
      <c r="B46" s="13" t="s">
        <v>81</v>
      </c>
      <c r="C46" s="14">
        <v>29191</v>
      </c>
      <c r="D46" s="14">
        <v>29191</v>
      </c>
      <c r="E46" s="14">
        <v>9757</v>
      </c>
      <c r="F46" s="88">
        <f t="shared" si="0"/>
        <v>0.33424685690795108</v>
      </c>
      <c r="G46" s="88">
        <f t="shared" si="2"/>
        <v>0.33424685690795108</v>
      </c>
      <c r="H46" s="14">
        <v>145987</v>
      </c>
      <c r="I46" s="89">
        <f t="shared" si="1"/>
        <v>5.0010962282895415</v>
      </c>
      <c r="J46" s="89">
        <f t="shared" si="3"/>
        <v>5.0010962282895415</v>
      </c>
      <c r="K46" s="15">
        <v>6025</v>
      </c>
    </row>
    <row r="47" spans="1:11" ht="13.5" thickBot="1" x14ac:dyDescent="0.25">
      <c r="A47" s="1" t="s">
        <v>82</v>
      </c>
      <c r="B47" s="13" t="s">
        <v>83</v>
      </c>
      <c r="C47" s="14">
        <v>22787</v>
      </c>
      <c r="D47" s="14">
        <v>22787</v>
      </c>
      <c r="E47" s="14">
        <v>16934</v>
      </c>
      <c r="F47" s="88">
        <f t="shared" si="0"/>
        <v>0.74314302014306399</v>
      </c>
      <c r="G47" s="88">
        <f t="shared" si="2"/>
        <v>0.74314302014306399</v>
      </c>
      <c r="H47" s="14">
        <v>256167</v>
      </c>
      <c r="I47" s="89">
        <f t="shared" si="1"/>
        <v>11.241804537674991</v>
      </c>
      <c r="J47" s="89">
        <f t="shared" si="3"/>
        <v>11.241804537674991</v>
      </c>
      <c r="K47" s="15">
        <v>54751</v>
      </c>
    </row>
    <row r="48" spans="1:11" ht="13.5" thickBot="1" x14ac:dyDescent="0.25">
      <c r="A48" s="1" t="s">
        <v>84</v>
      </c>
      <c r="B48" s="13" t="s">
        <v>19</v>
      </c>
      <c r="C48" s="14">
        <v>26486</v>
      </c>
      <c r="D48" s="14">
        <v>908</v>
      </c>
      <c r="E48" s="14">
        <v>299</v>
      </c>
      <c r="F48" s="88">
        <f t="shared" si="0"/>
        <v>1.1288982858868837E-2</v>
      </c>
      <c r="G48" s="88">
        <f t="shared" si="2"/>
        <v>0.32929515418502203</v>
      </c>
      <c r="H48" s="14">
        <v>5698</v>
      </c>
      <c r="I48" s="89">
        <f t="shared" si="1"/>
        <v>0.21513252284225629</v>
      </c>
      <c r="J48" s="89">
        <f t="shared" si="3"/>
        <v>6.2753303964757707</v>
      </c>
      <c r="K48" s="15">
        <v>1656</v>
      </c>
    </row>
    <row r="49" spans="1:11" ht="13.5" thickBot="1" x14ac:dyDescent="0.25">
      <c r="A49" s="1" t="s">
        <v>85</v>
      </c>
      <c r="B49" s="17" t="s">
        <v>86</v>
      </c>
      <c r="C49" s="18">
        <v>41186</v>
      </c>
      <c r="D49" s="18">
        <v>41186</v>
      </c>
      <c r="E49" s="18">
        <v>18896</v>
      </c>
      <c r="F49" s="91">
        <f t="shared" si="0"/>
        <v>0.45879667848297967</v>
      </c>
      <c r="G49" s="91">
        <f t="shared" si="2"/>
        <v>0.45879667848297967</v>
      </c>
      <c r="H49" s="18">
        <v>176954</v>
      </c>
      <c r="I49" s="92">
        <f t="shared" si="1"/>
        <v>4.2964599621230519</v>
      </c>
      <c r="J49" s="92">
        <f t="shared" si="3"/>
        <v>4.2964599621230519</v>
      </c>
      <c r="K49" s="19">
        <v>15570</v>
      </c>
    </row>
    <row r="50" spans="1:11" x14ac:dyDescent="0.2">
      <c r="A50" s="98"/>
      <c r="B50" s="94"/>
      <c r="C50" s="63"/>
      <c r="D50" s="63"/>
      <c r="E50" s="63"/>
      <c r="F50" s="63"/>
      <c r="G50" s="63"/>
      <c r="H50" s="63"/>
      <c r="I50" s="93"/>
      <c r="J50" s="93"/>
      <c r="K50" s="64"/>
    </row>
    <row r="51" spans="1:11" x14ac:dyDescent="0.2">
      <c r="A51" s="99" t="s">
        <v>142</v>
      </c>
      <c r="B51" s="95"/>
      <c r="C51" s="66">
        <v>1052567</v>
      </c>
      <c r="D51" s="67">
        <f t="shared" ref="D51:K51" si="4">SUM(D2:D49)</f>
        <v>1052566</v>
      </c>
      <c r="E51" s="67">
        <f t="shared" si="4"/>
        <v>446150</v>
      </c>
      <c r="F51" s="67"/>
      <c r="G51" s="67"/>
      <c r="H51" s="67">
        <f t="shared" si="4"/>
        <v>5778025</v>
      </c>
      <c r="I51" s="67"/>
      <c r="J51" s="67"/>
      <c r="K51" s="70">
        <f t="shared" si="4"/>
        <v>632069</v>
      </c>
    </row>
    <row r="52" spans="1:11" x14ac:dyDescent="0.2">
      <c r="A52" s="99" t="s">
        <v>143</v>
      </c>
      <c r="B52" s="96"/>
      <c r="C52" s="67">
        <v>21928.458333333332</v>
      </c>
      <c r="D52" s="67">
        <f>AVERAGE(D2:D49)</f>
        <v>21928.458333333332</v>
      </c>
      <c r="E52" s="67">
        <f t="shared" ref="E52:K52" si="5">AVERAGE(E2:E49)</f>
        <v>9294.7916666666661</v>
      </c>
      <c r="F52" s="88">
        <f>AVERAGE(F2:F49)</f>
        <v>0.3867963131787871</v>
      </c>
      <c r="G52" s="88">
        <f t="shared" si="5"/>
        <v>0.44691353762216579</v>
      </c>
      <c r="H52" s="67">
        <f t="shared" si="5"/>
        <v>120375.52083333333</v>
      </c>
      <c r="I52" s="67">
        <f t="shared" si="5"/>
        <v>5.9511432334612033</v>
      </c>
      <c r="J52" s="67">
        <f t="shared" si="5"/>
        <v>6.9901151058650752</v>
      </c>
      <c r="K52" s="70">
        <f t="shared" si="5"/>
        <v>13168.104166666666</v>
      </c>
    </row>
    <row r="53" spans="1:11" ht="13.5" thickBot="1" x14ac:dyDescent="0.25">
      <c r="A53" s="100" t="s">
        <v>144</v>
      </c>
      <c r="B53" s="97"/>
      <c r="C53" s="72">
        <v>14973.5</v>
      </c>
      <c r="D53" s="72">
        <f t="shared" ref="D53:K53" si="6">MEDIAN(D2:D49)</f>
        <v>14973.5</v>
      </c>
      <c r="E53" s="72">
        <f t="shared" si="6"/>
        <v>6273</v>
      </c>
      <c r="F53" s="91">
        <f t="shared" si="6"/>
        <v>0.34416063588396001</v>
      </c>
      <c r="G53" s="91">
        <f t="shared" si="6"/>
        <v>0.40739711637967069</v>
      </c>
      <c r="H53" s="72">
        <f t="shared" si="6"/>
        <v>87299.5</v>
      </c>
      <c r="I53" s="72">
        <f t="shared" si="6"/>
        <v>4.2604831932207237</v>
      </c>
      <c r="J53" s="72">
        <f t="shared" si="6"/>
        <v>4.9870625773111401</v>
      </c>
      <c r="K53" s="73">
        <f t="shared" si="6"/>
        <v>5552.5</v>
      </c>
    </row>
  </sheetData>
  <autoFilter ref="A1:K49"/>
  <printOptions horizontalCentered="1" verticalCentered="1"/>
  <pageMargins left="0.75" right="0.75" top="1" bottom="1" header="0.5" footer="0.5"/>
  <pageSetup orientation="landscape" r:id="rId1"/>
  <headerFooter>
    <oddHeader>Visits, Borrowers and Reference</oddHeader>
    <oddFooter>Counting Opinions (SQUIRE) Ltd.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4"/>
  <sheetViews>
    <sheetView workbookViewId="0">
      <pane xSplit="4" ySplit="2" topLeftCell="E3" activePane="bottomRight" state="frozen"/>
      <selection pane="topRight" activeCell="E1" sqref="E1"/>
      <selection pane="bottomLeft" activeCell="A3" sqref="A3"/>
      <selection pane="bottomRight" activeCell="L8" sqref="L8"/>
    </sheetView>
  </sheetViews>
  <sheetFormatPr defaultRowHeight="12.75" x14ac:dyDescent="0.2"/>
  <cols>
    <col min="1" max="1" width="38.140625" style="2" customWidth="1"/>
    <col min="2" max="2" width="17.140625" style="2" customWidth="1"/>
    <col min="3" max="13" width="11.42578125" style="2" bestFit="1" customWidth="1"/>
    <col min="14" max="14" width="11.42578125" style="2" customWidth="1"/>
    <col min="15" max="15" width="11.140625" style="2" customWidth="1"/>
    <col min="16" max="16" width="11.85546875" style="2" customWidth="1"/>
    <col min="17" max="16384" width="9.140625" style="2"/>
  </cols>
  <sheetData>
    <row r="1" spans="1:16" ht="13.5" thickBot="1" x14ac:dyDescent="0.25">
      <c r="D1" s="5"/>
      <c r="E1" s="128" t="s">
        <v>93</v>
      </c>
      <c r="F1" s="129"/>
      <c r="G1" s="129"/>
      <c r="H1" s="129"/>
      <c r="I1" s="130"/>
      <c r="J1" s="131" t="s">
        <v>94</v>
      </c>
      <c r="K1" s="132"/>
      <c r="L1" s="132"/>
      <c r="M1" s="133"/>
      <c r="N1" s="112"/>
      <c r="O1" s="134" t="s">
        <v>95</v>
      </c>
      <c r="P1" s="134"/>
    </row>
    <row r="2" spans="1:16" s="4" customFormat="1" ht="64.5" thickBot="1" x14ac:dyDescent="0.25">
      <c r="A2" s="3" t="s">
        <v>114</v>
      </c>
      <c r="B2" s="3" t="s">
        <v>87</v>
      </c>
      <c r="C2" s="3" t="s">
        <v>88</v>
      </c>
      <c r="D2" s="6" t="s">
        <v>96</v>
      </c>
      <c r="E2" s="7" t="s">
        <v>97</v>
      </c>
      <c r="F2" s="7" t="s">
        <v>98</v>
      </c>
      <c r="G2" s="7" t="s">
        <v>99</v>
      </c>
      <c r="H2" s="7" t="s">
        <v>100</v>
      </c>
      <c r="I2" s="7" t="s">
        <v>101</v>
      </c>
      <c r="J2" s="8" t="s">
        <v>102</v>
      </c>
      <c r="K2" s="8" t="s">
        <v>103</v>
      </c>
      <c r="L2" s="8" t="s">
        <v>104</v>
      </c>
      <c r="M2" s="8" t="s">
        <v>105</v>
      </c>
      <c r="N2" s="113" t="s">
        <v>149</v>
      </c>
      <c r="O2" s="80" t="s">
        <v>150</v>
      </c>
      <c r="P2" s="80" t="s">
        <v>106</v>
      </c>
    </row>
    <row r="3" spans="1:16" ht="13.5" thickBot="1" x14ac:dyDescent="0.25">
      <c r="A3" s="1" t="s">
        <v>0</v>
      </c>
      <c r="B3" s="9" t="s">
        <v>1</v>
      </c>
      <c r="C3" s="10">
        <v>8188</v>
      </c>
      <c r="D3" s="11">
        <v>3108</v>
      </c>
      <c r="E3" s="12">
        <v>9872</v>
      </c>
      <c r="F3" s="10">
        <v>3411</v>
      </c>
      <c r="G3" s="10">
        <v>1159</v>
      </c>
      <c r="H3" s="10">
        <v>555</v>
      </c>
      <c r="I3" s="11">
        <v>14997</v>
      </c>
      <c r="J3" s="12">
        <v>10386</v>
      </c>
      <c r="K3" s="10">
        <v>3452</v>
      </c>
      <c r="L3" s="10">
        <v>1159</v>
      </c>
      <c r="M3" s="11">
        <v>14997</v>
      </c>
      <c r="N3" s="11">
        <v>14997</v>
      </c>
      <c r="O3" s="74">
        <f t="shared" ref="O3:O50" si="0">M3/C3</f>
        <v>1.8315828041035662</v>
      </c>
      <c r="P3" s="75">
        <f t="shared" ref="P3:P50" si="1">M3/D3</f>
        <v>4.8252895752895757</v>
      </c>
    </row>
    <row r="4" spans="1:16" ht="13.5" thickBot="1" x14ac:dyDescent="0.25">
      <c r="A4" s="1" t="s">
        <v>2</v>
      </c>
      <c r="B4" s="13" t="s">
        <v>3</v>
      </c>
      <c r="C4" s="14">
        <v>16310</v>
      </c>
      <c r="D4" s="15">
        <v>16310</v>
      </c>
      <c r="E4" s="16">
        <v>160701</v>
      </c>
      <c r="F4" s="14">
        <v>143133</v>
      </c>
      <c r="G4" s="14">
        <v>23696</v>
      </c>
      <c r="H4" s="14">
        <v>22226</v>
      </c>
      <c r="I4" s="15">
        <v>349756</v>
      </c>
      <c r="J4" s="16">
        <v>252814</v>
      </c>
      <c r="K4" s="14">
        <v>71636</v>
      </c>
      <c r="L4" s="14">
        <v>25306</v>
      </c>
      <c r="M4" s="15">
        <v>349756</v>
      </c>
      <c r="N4" s="15">
        <v>349756</v>
      </c>
      <c r="O4" s="76">
        <f t="shared" si="0"/>
        <v>21.444267320662171</v>
      </c>
      <c r="P4" s="77">
        <f t="shared" si="1"/>
        <v>21.444267320662171</v>
      </c>
    </row>
    <row r="5" spans="1:16" ht="13.5" thickBot="1" x14ac:dyDescent="0.25">
      <c r="A5" s="1" t="s">
        <v>4</v>
      </c>
      <c r="B5" s="13" t="s">
        <v>5</v>
      </c>
      <c r="C5" s="14">
        <v>3492</v>
      </c>
      <c r="D5" s="15">
        <v>3492</v>
      </c>
      <c r="E5" s="16">
        <v>23581</v>
      </c>
      <c r="F5" s="14">
        <v>6786</v>
      </c>
      <c r="G5" s="14">
        <v>2379</v>
      </c>
      <c r="H5" s="14">
        <v>1151</v>
      </c>
      <c r="I5" s="15">
        <v>33897</v>
      </c>
      <c r="J5" s="16">
        <v>25814</v>
      </c>
      <c r="K5" s="14">
        <v>5656</v>
      </c>
      <c r="L5" s="14">
        <v>2427</v>
      </c>
      <c r="M5" s="15">
        <v>33897</v>
      </c>
      <c r="N5" s="15">
        <v>33897</v>
      </c>
      <c r="O5" s="76">
        <f t="shared" si="0"/>
        <v>9.7070446735395191</v>
      </c>
      <c r="P5" s="77">
        <f t="shared" si="1"/>
        <v>9.7070446735395191</v>
      </c>
    </row>
    <row r="6" spans="1:16" ht="13.5" thickBot="1" x14ac:dyDescent="0.25">
      <c r="A6" s="1" t="s">
        <v>6</v>
      </c>
      <c r="B6" s="13" t="s">
        <v>7</v>
      </c>
      <c r="C6" s="14">
        <v>19376</v>
      </c>
      <c r="D6" s="15">
        <v>19376</v>
      </c>
      <c r="E6" s="16">
        <v>6176</v>
      </c>
      <c r="F6" s="14">
        <v>3616</v>
      </c>
      <c r="G6" s="14">
        <v>318</v>
      </c>
      <c r="H6" s="14">
        <v>0</v>
      </c>
      <c r="I6" s="15">
        <v>10110</v>
      </c>
      <c r="J6" s="16">
        <v>6288</v>
      </c>
      <c r="K6" s="14">
        <v>3503</v>
      </c>
      <c r="L6" s="14">
        <v>319</v>
      </c>
      <c r="M6" s="15">
        <v>10110</v>
      </c>
      <c r="N6" s="15">
        <v>10110</v>
      </c>
      <c r="O6" s="76">
        <f t="shared" si="0"/>
        <v>0.52177952105697767</v>
      </c>
      <c r="P6" s="77">
        <f t="shared" si="1"/>
        <v>0.52177952105697767</v>
      </c>
    </row>
    <row r="7" spans="1:16" ht="13.5" thickBot="1" x14ac:dyDescent="0.25">
      <c r="A7" s="1" t="s">
        <v>8</v>
      </c>
      <c r="B7" s="13" t="s">
        <v>9</v>
      </c>
      <c r="C7" s="14">
        <v>7708</v>
      </c>
      <c r="D7" s="15">
        <v>7708</v>
      </c>
      <c r="E7" s="16">
        <v>19846</v>
      </c>
      <c r="F7" s="14">
        <v>18163</v>
      </c>
      <c r="G7" s="14">
        <v>5376</v>
      </c>
      <c r="H7" s="14">
        <v>27</v>
      </c>
      <c r="I7" s="15">
        <v>43412</v>
      </c>
      <c r="J7" s="16">
        <v>28815</v>
      </c>
      <c r="K7" s="14">
        <v>9171</v>
      </c>
      <c r="L7" s="14">
        <v>5426</v>
      </c>
      <c r="M7" s="15">
        <v>43412</v>
      </c>
      <c r="N7" s="15">
        <v>43412</v>
      </c>
      <c r="O7" s="76">
        <f t="shared" si="0"/>
        <v>5.6320705760249092</v>
      </c>
      <c r="P7" s="77">
        <f t="shared" si="1"/>
        <v>5.6320705760249092</v>
      </c>
    </row>
    <row r="8" spans="1:16" ht="13.5" thickBot="1" x14ac:dyDescent="0.25">
      <c r="A8" s="1" t="s">
        <v>10</v>
      </c>
      <c r="B8" s="13" t="s">
        <v>11</v>
      </c>
      <c r="C8" s="14">
        <v>35014</v>
      </c>
      <c r="D8" s="15">
        <v>35014</v>
      </c>
      <c r="E8" s="16">
        <v>95865</v>
      </c>
      <c r="F8" s="14">
        <v>62312</v>
      </c>
      <c r="G8" s="14">
        <v>20774</v>
      </c>
      <c r="H8" s="14">
        <v>7593</v>
      </c>
      <c r="I8" s="15">
        <v>186544</v>
      </c>
      <c r="J8" s="16">
        <v>110986</v>
      </c>
      <c r="K8" s="14">
        <v>75265</v>
      </c>
      <c r="L8" s="14">
        <v>293</v>
      </c>
      <c r="M8" s="15">
        <v>186544</v>
      </c>
      <c r="N8" s="15">
        <v>186544</v>
      </c>
      <c r="O8" s="76">
        <f t="shared" si="0"/>
        <v>5.3276974924315992</v>
      </c>
      <c r="P8" s="77">
        <f t="shared" si="1"/>
        <v>5.3276974924315992</v>
      </c>
    </row>
    <row r="9" spans="1:16" ht="13.5" thickBot="1" x14ac:dyDescent="0.25">
      <c r="A9" s="1" t="s">
        <v>12</v>
      </c>
      <c r="B9" s="13" t="s">
        <v>13</v>
      </c>
      <c r="C9" s="14">
        <v>80387</v>
      </c>
      <c r="D9" s="15">
        <v>80387</v>
      </c>
      <c r="E9" s="16">
        <v>343571</v>
      </c>
      <c r="F9" s="14">
        <v>159802</v>
      </c>
      <c r="G9" s="14">
        <v>46254</v>
      </c>
      <c r="H9" s="14">
        <v>19148</v>
      </c>
      <c r="I9" s="15">
        <v>568775</v>
      </c>
      <c r="J9" s="16">
        <v>335455</v>
      </c>
      <c r="K9" s="14">
        <v>186435</v>
      </c>
      <c r="L9" s="14">
        <v>46885</v>
      </c>
      <c r="M9" s="15">
        <v>568775</v>
      </c>
      <c r="N9" s="15">
        <v>568775</v>
      </c>
      <c r="O9" s="76">
        <f t="shared" si="0"/>
        <v>7.0754599624317365</v>
      </c>
      <c r="P9" s="77">
        <f t="shared" si="1"/>
        <v>7.0754599624317365</v>
      </c>
    </row>
    <row r="10" spans="1:16" ht="13.5" thickBot="1" x14ac:dyDescent="0.25">
      <c r="A10" s="1" t="s">
        <v>14</v>
      </c>
      <c r="B10" s="13" t="s">
        <v>15</v>
      </c>
      <c r="C10" s="14">
        <v>7827</v>
      </c>
      <c r="D10" s="15">
        <v>7827</v>
      </c>
      <c r="E10" s="16">
        <v>53275</v>
      </c>
      <c r="F10" s="14">
        <v>19835</v>
      </c>
      <c r="G10" s="14">
        <v>9369</v>
      </c>
      <c r="H10" s="14">
        <v>2053</v>
      </c>
      <c r="I10" s="15">
        <v>84532</v>
      </c>
      <c r="J10" s="16">
        <v>49443</v>
      </c>
      <c r="K10" s="14">
        <v>35083</v>
      </c>
      <c r="L10" s="14">
        <v>6</v>
      </c>
      <c r="M10" s="15">
        <v>84532</v>
      </c>
      <c r="N10" s="15">
        <v>84532</v>
      </c>
      <c r="O10" s="76">
        <f t="shared" si="0"/>
        <v>10.800051105148844</v>
      </c>
      <c r="P10" s="77">
        <f t="shared" si="1"/>
        <v>10.800051105148844</v>
      </c>
    </row>
    <row r="11" spans="1:16" ht="13.5" thickBot="1" x14ac:dyDescent="0.25">
      <c r="A11" s="1" t="s">
        <v>16</v>
      </c>
      <c r="B11" s="13" t="s">
        <v>17</v>
      </c>
      <c r="C11" s="14">
        <v>33506</v>
      </c>
      <c r="D11" s="15">
        <v>33506</v>
      </c>
      <c r="E11" s="16">
        <v>139827</v>
      </c>
      <c r="F11" s="14">
        <v>125703</v>
      </c>
      <c r="G11" s="14">
        <v>22082</v>
      </c>
      <c r="H11" s="14">
        <v>40830</v>
      </c>
      <c r="I11" s="15">
        <v>328442</v>
      </c>
      <c r="J11" s="16">
        <v>160241</v>
      </c>
      <c r="K11" s="14">
        <v>127282</v>
      </c>
      <c r="L11" s="14">
        <v>40919</v>
      </c>
      <c r="M11" s="15">
        <v>328442</v>
      </c>
      <c r="N11" s="15">
        <v>328442</v>
      </c>
      <c r="O11" s="76">
        <f t="shared" si="0"/>
        <v>9.8024831373485348</v>
      </c>
      <c r="P11" s="77">
        <f t="shared" si="1"/>
        <v>9.8024831373485348</v>
      </c>
    </row>
    <row r="12" spans="1:16" ht="13.5" thickBot="1" x14ac:dyDescent="0.25">
      <c r="A12" s="1" t="s">
        <v>18</v>
      </c>
      <c r="B12" s="13" t="s">
        <v>19</v>
      </c>
      <c r="C12" s="14">
        <v>26486</v>
      </c>
      <c r="D12" s="15">
        <v>1090</v>
      </c>
      <c r="E12" s="16">
        <v>7498</v>
      </c>
      <c r="F12" s="14">
        <v>5440</v>
      </c>
      <c r="G12" s="14">
        <v>826</v>
      </c>
      <c r="H12" s="14">
        <v>650</v>
      </c>
      <c r="I12" s="15">
        <v>14414</v>
      </c>
      <c r="J12" s="16">
        <v>9725</v>
      </c>
      <c r="K12" s="14">
        <v>3859</v>
      </c>
      <c r="L12" s="14">
        <v>830</v>
      </c>
      <c r="M12" s="15">
        <v>14414</v>
      </c>
      <c r="N12" s="15">
        <v>14414</v>
      </c>
      <c r="O12" s="76">
        <f t="shared" si="0"/>
        <v>0.54421203654761008</v>
      </c>
      <c r="P12" s="77">
        <f t="shared" si="1"/>
        <v>13.223853211009175</v>
      </c>
    </row>
    <row r="13" spans="1:16" ht="13.5" thickBot="1" x14ac:dyDescent="0.25">
      <c r="A13" s="1" t="s">
        <v>20</v>
      </c>
      <c r="B13" s="13" t="s">
        <v>21</v>
      </c>
      <c r="C13" s="14">
        <v>13146</v>
      </c>
      <c r="D13" s="15">
        <v>13146</v>
      </c>
      <c r="E13" s="16">
        <v>77345</v>
      </c>
      <c r="F13" s="14">
        <v>70469</v>
      </c>
      <c r="G13" s="14">
        <v>16706</v>
      </c>
      <c r="H13" s="14">
        <v>5356</v>
      </c>
      <c r="I13" s="15">
        <v>169876</v>
      </c>
      <c r="J13" s="16">
        <v>113405</v>
      </c>
      <c r="K13" s="14">
        <v>39585</v>
      </c>
      <c r="L13" s="14">
        <v>16886</v>
      </c>
      <c r="M13" s="15">
        <v>169876</v>
      </c>
      <c r="N13" s="15">
        <v>169876</v>
      </c>
      <c r="O13" s="76">
        <f t="shared" si="0"/>
        <v>12.922257720979765</v>
      </c>
      <c r="P13" s="77">
        <f t="shared" si="1"/>
        <v>12.922257720979765</v>
      </c>
    </row>
    <row r="14" spans="1:16" ht="13.5" thickBot="1" x14ac:dyDescent="0.25">
      <c r="A14" s="1" t="s">
        <v>22</v>
      </c>
      <c r="B14" s="13" t="s">
        <v>23</v>
      </c>
      <c r="C14" s="14">
        <v>47037</v>
      </c>
      <c r="D14" s="15">
        <v>47037</v>
      </c>
      <c r="E14" s="16">
        <v>179199</v>
      </c>
      <c r="F14" s="14">
        <v>87552</v>
      </c>
      <c r="G14" s="14">
        <v>23811</v>
      </c>
      <c r="H14" s="14">
        <v>40851</v>
      </c>
      <c r="I14" s="15">
        <v>331413</v>
      </c>
      <c r="J14" s="16">
        <v>181340</v>
      </c>
      <c r="K14" s="14">
        <v>93304</v>
      </c>
      <c r="L14" s="14">
        <v>56769</v>
      </c>
      <c r="M14" s="15">
        <v>331413</v>
      </c>
      <c r="N14" s="15">
        <v>331413</v>
      </c>
      <c r="O14" s="76">
        <f t="shared" si="0"/>
        <v>7.0457937368454617</v>
      </c>
      <c r="P14" s="77">
        <f t="shared" si="1"/>
        <v>7.0457937368454617</v>
      </c>
    </row>
    <row r="15" spans="1:16" ht="13.5" thickBot="1" x14ac:dyDescent="0.25">
      <c r="A15" s="1" t="s">
        <v>24</v>
      </c>
      <c r="B15" s="13" t="s">
        <v>25</v>
      </c>
      <c r="C15" s="14">
        <v>21430</v>
      </c>
      <c r="D15" s="15">
        <v>7263</v>
      </c>
      <c r="E15" s="16">
        <v>41237</v>
      </c>
      <c r="F15" s="14">
        <v>20901</v>
      </c>
      <c r="G15" s="14">
        <v>4794</v>
      </c>
      <c r="H15" s="14">
        <v>2041</v>
      </c>
      <c r="I15" s="15">
        <v>68973</v>
      </c>
      <c r="J15" s="16">
        <v>50281</v>
      </c>
      <c r="K15" s="14">
        <v>18623</v>
      </c>
      <c r="L15" s="14">
        <v>69</v>
      </c>
      <c r="M15" s="15">
        <v>68973</v>
      </c>
      <c r="N15" s="15">
        <v>68973</v>
      </c>
      <c r="O15" s="76">
        <f t="shared" si="0"/>
        <v>3.2185254316378908</v>
      </c>
      <c r="P15" s="77">
        <f t="shared" si="1"/>
        <v>9.4964890541098725</v>
      </c>
    </row>
    <row r="16" spans="1:16" ht="13.5" thickBot="1" x14ac:dyDescent="0.25">
      <c r="A16" s="1" t="s">
        <v>26</v>
      </c>
      <c r="B16" s="13" t="s">
        <v>27</v>
      </c>
      <c r="C16" s="14">
        <v>6425</v>
      </c>
      <c r="D16" s="15">
        <v>6425</v>
      </c>
      <c r="E16" s="16">
        <v>24970</v>
      </c>
      <c r="F16" s="14">
        <v>22869</v>
      </c>
      <c r="G16" s="14">
        <v>4465</v>
      </c>
      <c r="H16" s="14">
        <v>2754</v>
      </c>
      <c r="I16" s="15">
        <v>55058</v>
      </c>
      <c r="J16" s="16">
        <v>35094</v>
      </c>
      <c r="K16" s="14">
        <v>15427</v>
      </c>
      <c r="L16" s="14">
        <v>4537</v>
      </c>
      <c r="M16" s="15">
        <v>55058</v>
      </c>
      <c r="N16" s="15">
        <v>55058</v>
      </c>
      <c r="O16" s="76">
        <f t="shared" si="0"/>
        <v>8.5693385214007787</v>
      </c>
      <c r="P16" s="77">
        <f t="shared" si="1"/>
        <v>8.5693385214007787</v>
      </c>
    </row>
    <row r="17" spans="1:16" ht="13.5" thickBot="1" x14ac:dyDescent="0.25">
      <c r="A17" s="1" t="s">
        <v>28</v>
      </c>
      <c r="B17" s="13" t="s">
        <v>29</v>
      </c>
      <c r="C17" s="14">
        <v>10611</v>
      </c>
      <c r="D17" s="15">
        <v>10611</v>
      </c>
      <c r="E17" s="16">
        <v>32080</v>
      </c>
      <c r="F17" s="14">
        <v>9403</v>
      </c>
      <c r="G17" s="14">
        <v>3496</v>
      </c>
      <c r="H17" s="14">
        <v>1246</v>
      </c>
      <c r="I17" s="15">
        <v>46225</v>
      </c>
      <c r="J17" s="16">
        <v>23885</v>
      </c>
      <c r="K17" s="14">
        <v>18771</v>
      </c>
      <c r="L17" s="14">
        <v>3569</v>
      </c>
      <c r="M17" s="15">
        <v>46225</v>
      </c>
      <c r="N17" s="15">
        <v>46225</v>
      </c>
      <c r="O17" s="76">
        <f t="shared" si="0"/>
        <v>4.3563283385166338</v>
      </c>
      <c r="P17" s="77">
        <f t="shared" si="1"/>
        <v>4.3563283385166338</v>
      </c>
    </row>
    <row r="18" spans="1:16" ht="13.5" thickBot="1" x14ac:dyDescent="0.25">
      <c r="A18" s="1" t="s">
        <v>30</v>
      </c>
      <c r="B18" s="13" t="s">
        <v>31</v>
      </c>
      <c r="C18" s="14">
        <v>9746</v>
      </c>
      <c r="D18" s="15">
        <v>4040</v>
      </c>
      <c r="E18" s="16">
        <v>18342</v>
      </c>
      <c r="F18" s="14">
        <v>9080</v>
      </c>
      <c r="G18" s="14">
        <v>3039</v>
      </c>
      <c r="H18" s="14">
        <v>9</v>
      </c>
      <c r="I18" s="15">
        <v>30470</v>
      </c>
      <c r="J18" s="16">
        <v>21055</v>
      </c>
      <c r="K18" s="14">
        <v>6364</v>
      </c>
      <c r="L18" s="14">
        <v>3051</v>
      </c>
      <c r="M18" s="15">
        <v>30470</v>
      </c>
      <c r="N18" s="15">
        <v>30470</v>
      </c>
      <c r="O18" s="76">
        <f t="shared" si="0"/>
        <v>3.1264108352144468</v>
      </c>
      <c r="P18" s="77">
        <f t="shared" si="1"/>
        <v>7.5420792079207919</v>
      </c>
    </row>
    <row r="19" spans="1:16" ht="13.5" thickBot="1" x14ac:dyDescent="0.25">
      <c r="A19" s="1" t="s">
        <v>32</v>
      </c>
      <c r="B19" s="13" t="s">
        <v>25</v>
      </c>
      <c r="C19" s="14">
        <v>21430</v>
      </c>
      <c r="D19" s="15">
        <v>14167</v>
      </c>
      <c r="E19" s="16">
        <v>80972</v>
      </c>
      <c r="F19" s="14">
        <v>42234</v>
      </c>
      <c r="G19" s="14">
        <v>14060</v>
      </c>
      <c r="H19" s="14">
        <v>9194</v>
      </c>
      <c r="I19" s="15">
        <v>146460</v>
      </c>
      <c r="J19" s="16">
        <v>90845</v>
      </c>
      <c r="K19" s="14">
        <v>41104</v>
      </c>
      <c r="L19" s="14">
        <v>14511</v>
      </c>
      <c r="M19" s="15">
        <v>146460</v>
      </c>
      <c r="N19" s="15">
        <v>146460</v>
      </c>
      <c r="O19" s="76">
        <f t="shared" si="0"/>
        <v>6.8343443770415302</v>
      </c>
      <c r="P19" s="77">
        <f t="shared" si="1"/>
        <v>10.338109691536669</v>
      </c>
    </row>
    <row r="20" spans="1:16" ht="13.5" thickBot="1" x14ac:dyDescent="0.25">
      <c r="A20" s="1" t="s">
        <v>33</v>
      </c>
      <c r="B20" s="13" t="s">
        <v>31</v>
      </c>
      <c r="C20" s="14">
        <v>9746</v>
      </c>
      <c r="D20" s="15">
        <v>5706</v>
      </c>
      <c r="E20" s="16">
        <v>19776</v>
      </c>
      <c r="F20" s="14">
        <v>22736</v>
      </c>
      <c r="G20" s="14">
        <v>2851</v>
      </c>
      <c r="H20" s="14">
        <v>101</v>
      </c>
      <c r="I20" s="15">
        <v>45464</v>
      </c>
      <c r="J20" s="16">
        <v>32519</v>
      </c>
      <c r="K20" s="14">
        <v>9993</v>
      </c>
      <c r="L20" s="14">
        <v>2952</v>
      </c>
      <c r="M20" s="15">
        <v>45464</v>
      </c>
      <c r="N20" s="15">
        <v>45464</v>
      </c>
      <c r="O20" s="76">
        <f t="shared" si="0"/>
        <v>4.6648881592448186</v>
      </c>
      <c r="P20" s="77">
        <f t="shared" si="1"/>
        <v>7.9677532422011916</v>
      </c>
    </row>
    <row r="21" spans="1:16" ht="13.5" thickBot="1" x14ac:dyDescent="0.25">
      <c r="A21" s="1" t="s">
        <v>34</v>
      </c>
      <c r="B21" s="13" t="s">
        <v>35</v>
      </c>
      <c r="C21" s="14">
        <v>10329</v>
      </c>
      <c r="D21" s="15">
        <v>4391</v>
      </c>
      <c r="E21" s="16">
        <v>19418</v>
      </c>
      <c r="F21" s="14">
        <v>11822</v>
      </c>
      <c r="G21" s="14">
        <v>3846</v>
      </c>
      <c r="H21" s="14">
        <v>19</v>
      </c>
      <c r="I21" s="15">
        <v>35105</v>
      </c>
      <c r="J21" s="16">
        <v>20653</v>
      </c>
      <c r="K21" s="14">
        <v>10586</v>
      </c>
      <c r="L21" s="14">
        <v>3866</v>
      </c>
      <c r="M21" s="15">
        <v>35105</v>
      </c>
      <c r="N21" s="15">
        <v>35105</v>
      </c>
      <c r="O21" s="76">
        <f t="shared" si="0"/>
        <v>3.3986833188111145</v>
      </c>
      <c r="P21" s="77">
        <f t="shared" si="1"/>
        <v>7.9947620132088364</v>
      </c>
    </row>
    <row r="22" spans="1:16" ht="13.5" thickBot="1" x14ac:dyDescent="0.25">
      <c r="A22" s="1" t="s">
        <v>36</v>
      </c>
      <c r="B22" s="13" t="s">
        <v>37</v>
      </c>
      <c r="C22" s="14">
        <v>1051</v>
      </c>
      <c r="D22" s="15">
        <v>1051</v>
      </c>
      <c r="E22" s="16">
        <v>22906</v>
      </c>
      <c r="F22" s="14">
        <v>5072</v>
      </c>
      <c r="G22" s="14">
        <v>1904</v>
      </c>
      <c r="H22" s="14">
        <v>623</v>
      </c>
      <c r="I22" s="15">
        <v>30505</v>
      </c>
      <c r="J22" s="16">
        <v>13850</v>
      </c>
      <c r="K22" s="14">
        <v>14631</v>
      </c>
      <c r="L22" s="14">
        <v>2024</v>
      </c>
      <c r="M22" s="15">
        <v>30505</v>
      </c>
      <c r="N22" s="15">
        <v>30505</v>
      </c>
      <c r="O22" s="76">
        <f t="shared" si="0"/>
        <v>29.024738344433871</v>
      </c>
      <c r="P22" s="77">
        <f t="shared" si="1"/>
        <v>29.024738344433871</v>
      </c>
    </row>
    <row r="23" spans="1:16" ht="13.5" thickBot="1" x14ac:dyDescent="0.25">
      <c r="A23" s="1" t="s">
        <v>38</v>
      </c>
      <c r="B23" s="13" t="s">
        <v>39</v>
      </c>
      <c r="C23" s="14">
        <v>5405</v>
      </c>
      <c r="D23" s="15">
        <v>5405</v>
      </c>
      <c r="E23" s="16">
        <v>45742</v>
      </c>
      <c r="F23" s="14">
        <v>23175</v>
      </c>
      <c r="G23" s="14">
        <v>9819</v>
      </c>
      <c r="H23" s="14">
        <v>3737</v>
      </c>
      <c r="I23" s="15">
        <v>82473</v>
      </c>
      <c r="J23" s="16">
        <v>48024</v>
      </c>
      <c r="K23" s="14">
        <v>24404</v>
      </c>
      <c r="L23" s="14">
        <v>10045</v>
      </c>
      <c r="M23" s="15">
        <v>82473</v>
      </c>
      <c r="N23" s="15">
        <v>82473</v>
      </c>
      <c r="O23" s="76">
        <f t="shared" si="0"/>
        <v>15.258649398704902</v>
      </c>
      <c r="P23" s="77">
        <f t="shared" si="1"/>
        <v>15.258649398704902</v>
      </c>
    </row>
    <row r="24" spans="1:16" ht="13.5" thickBot="1" x14ac:dyDescent="0.25">
      <c r="A24" s="1" t="s">
        <v>40</v>
      </c>
      <c r="B24" s="13" t="s">
        <v>41</v>
      </c>
      <c r="C24" s="14">
        <v>15955</v>
      </c>
      <c r="D24" s="15">
        <v>14055</v>
      </c>
      <c r="E24" s="16">
        <v>38460</v>
      </c>
      <c r="F24" s="14">
        <v>32090</v>
      </c>
      <c r="G24" s="14">
        <v>8441</v>
      </c>
      <c r="H24" s="14">
        <v>81</v>
      </c>
      <c r="I24" s="15">
        <v>79072</v>
      </c>
      <c r="J24" s="16">
        <v>48540</v>
      </c>
      <c r="K24" s="14">
        <v>21754</v>
      </c>
      <c r="L24" s="14">
        <v>8778</v>
      </c>
      <c r="M24" s="15">
        <v>79072</v>
      </c>
      <c r="N24" s="15">
        <v>79072</v>
      </c>
      <c r="O24" s="76">
        <f t="shared" si="0"/>
        <v>4.9559385772485118</v>
      </c>
      <c r="P24" s="77">
        <f t="shared" si="1"/>
        <v>5.6258982568480969</v>
      </c>
    </row>
    <row r="25" spans="1:16" ht="13.5" thickBot="1" x14ac:dyDescent="0.25">
      <c r="A25" s="1" t="s">
        <v>42</v>
      </c>
      <c r="B25" s="13" t="s">
        <v>1</v>
      </c>
      <c r="C25" s="14">
        <v>8188</v>
      </c>
      <c r="D25" s="15">
        <v>5080</v>
      </c>
      <c r="E25" s="16">
        <v>13422</v>
      </c>
      <c r="F25" s="14">
        <v>7236</v>
      </c>
      <c r="G25" s="14">
        <v>3413</v>
      </c>
      <c r="H25" s="14">
        <v>18</v>
      </c>
      <c r="I25" s="15">
        <v>24089</v>
      </c>
      <c r="J25" s="16">
        <v>15917</v>
      </c>
      <c r="K25" s="14">
        <v>4741</v>
      </c>
      <c r="L25" s="14">
        <v>3431</v>
      </c>
      <c r="M25" s="15">
        <v>24089</v>
      </c>
      <c r="N25" s="15">
        <v>24089</v>
      </c>
      <c r="O25" s="76">
        <f t="shared" si="0"/>
        <v>2.941988275525159</v>
      </c>
      <c r="P25" s="77">
        <f t="shared" si="1"/>
        <v>4.7419291338582674</v>
      </c>
    </row>
    <row r="26" spans="1:16" ht="13.5" thickBot="1" x14ac:dyDescent="0.25">
      <c r="A26" s="1" t="s">
        <v>43</v>
      </c>
      <c r="B26" s="13" t="s">
        <v>44</v>
      </c>
      <c r="C26" s="14">
        <v>4606</v>
      </c>
      <c r="D26" s="15">
        <v>4606</v>
      </c>
      <c r="E26" s="16">
        <v>11955</v>
      </c>
      <c r="F26" s="14">
        <v>6268</v>
      </c>
      <c r="G26" s="14">
        <v>3481</v>
      </c>
      <c r="H26" s="14">
        <v>745</v>
      </c>
      <c r="I26" s="15">
        <v>22449</v>
      </c>
      <c r="J26" s="16">
        <v>12990</v>
      </c>
      <c r="K26" s="14">
        <v>5964</v>
      </c>
      <c r="L26" s="14">
        <v>3495</v>
      </c>
      <c r="M26" s="15">
        <v>22449</v>
      </c>
      <c r="N26" s="15">
        <v>22449</v>
      </c>
      <c r="O26" s="76">
        <f t="shared" si="0"/>
        <v>4.8738601823708203</v>
      </c>
      <c r="P26" s="77">
        <f t="shared" si="1"/>
        <v>4.8738601823708203</v>
      </c>
    </row>
    <row r="27" spans="1:16" ht="13.5" thickBot="1" x14ac:dyDescent="0.25">
      <c r="A27" s="1" t="s">
        <v>45</v>
      </c>
      <c r="B27" s="13" t="s">
        <v>46</v>
      </c>
      <c r="C27" s="14">
        <v>21105</v>
      </c>
      <c r="D27" s="15">
        <v>21105</v>
      </c>
      <c r="E27" s="16">
        <v>107827</v>
      </c>
      <c r="F27" s="14">
        <v>50982</v>
      </c>
      <c r="G27" s="14">
        <v>18442</v>
      </c>
      <c r="H27" s="14">
        <v>6120</v>
      </c>
      <c r="I27" s="15">
        <v>183371</v>
      </c>
      <c r="J27" s="16">
        <v>107796</v>
      </c>
      <c r="K27" s="14">
        <v>56962</v>
      </c>
      <c r="L27" s="14">
        <v>18613</v>
      </c>
      <c r="M27" s="15">
        <v>183371</v>
      </c>
      <c r="N27" s="15">
        <v>183371</v>
      </c>
      <c r="O27" s="76">
        <f t="shared" si="0"/>
        <v>8.6885098317934144</v>
      </c>
      <c r="P27" s="77">
        <f t="shared" si="1"/>
        <v>8.6885098317934144</v>
      </c>
    </row>
    <row r="28" spans="1:16" ht="13.5" thickBot="1" x14ac:dyDescent="0.25">
      <c r="A28" s="1" t="s">
        <v>47</v>
      </c>
      <c r="B28" s="13" t="s">
        <v>48</v>
      </c>
      <c r="C28" s="14">
        <v>6135</v>
      </c>
      <c r="D28" s="15">
        <v>6135</v>
      </c>
      <c r="E28" s="16">
        <v>17719</v>
      </c>
      <c r="F28" s="14">
        <v>14341</v>
      </c>
      <c r="G28" s="14">
        <v>4235</v>
      </c>
      <c r="H28" s="14">
        <v>2226</v>
      </c>
      <c r="I28" s="15">
        <v>38521</v>
      </c>
      <c r="J28" s="16">
        <v>23530</v>
      </c>
      <c r="K28" s="14">
        <v>10712</v>
      </c>
      <c r="L28" s="14">
        <v>4279</v>
      </c>
      <c r="M28" s="15">
        <v>38521</v>
      </c>
      <c r="N28" s="15">
        <v>38521</v>
      </c>
      <c r="O28" s="76">
        <f t="shared" si="0"/>
        <v>6.2788916055419719</v>
      </c>
      <c r="P28" s="77">
        <f t="shared" si="1"/>
        <v>6.2788916055419719</v>
      </c>
    </row>
    <row r="29" spans="1:16" ht="13.5" thickBot="1" x14ac:dyDescent="0.25">
      <c r="A29" s="1" t="s">
        <v>49</v>
      </c>
      <c r="B29" s="13" t="s">
        <v>50</v>
      </c>
      <c r="C29" s="14">
        <v>28769</v>
      </c>
      <c r="D29" s="15">
        <v>28769</v>
      </c>
      <c r="E29" s="16">
        <v>31414</v>
      </c>
      <c r="F29" s="14">
        <v>33361</v>
      </c>
      <c r="G29" s="14">
        <v>8244</v>
      </c>
      <c r="H29" s="14">
        <v>66</v>
      </c>
      <c r="I29" s="15">
        <v>73085</v>
      </c>
      <c r="J29" s="16">
        <v>51734</v>
      </c>
      <c r="K29" s="14">
        <v>12740</v>
      </c>
      <c r="L29" s="14">
        <v>8611</v>
      </c>
      <c r="M29" s="15">
        <v>73085</v>
      </c>
      <c r="N29" s="15">
        <v>73085</v>
      </c>
      <c r="O29" s="76">
        <f t="shared" si="0"/>
        <v>2.5404080781396643</v>
      </c>
      <c r="P29" s="77">
        <f t="shared" si="1"/>
        <v>2.5404080781396643</v>
      </c>
    </row>
    <row r="30" spans="1:16" ht="13.5" thickBot="1" x14ac:dyDescent="0.25">
      <c r="A30" s="1" t="s">
        <v>51</v>
      </c>
      <c r="B30" s="13" t="s">
        <v>52</v>
      </c>
      <c r="C30" s="14">
        <v>15868</v>
      </c>
      <c r="D30" s="15">
        <v>15868</v>
      </c>
      <c r="E30" s="16">
        <v>105833</v>
      </c>
      <c r="F30" s="14">
        <v>54466</v>
      </c>
      <c r="G30" s="14">
        <v>16476</v>
      </c>
      <c r="H30" s="14">
        <v>479</v>
      </c>
      <c r="I30" s="15">
        <v>177254</v>
      </c>
      <c r="J30" s="16">
        <v>101844</v>
      </c>
      <c r="K30" s="14">
        <v>58304</v>
      </c>
      <c r="L30" s="14">
        <v>17106</v>
      </c>
      <c r="M30" s="15">
        <v>177254</v>
      </c>
      <c r="N30" s="15">
        <v>177254</v>
      </c>
      <c r="O30" s="76">
        <f t="shared" si="0"/>
        <v>11.170531888076631</v>
      </c>
      <c r="P30" s="77">
        <f t="shared" si="1"/>
        <v>11.170531888076631</v>
      </c>
    </row>
    <row r="31" spans="1:16" ht="13.5" thickBot="1" x14ac:dyDescent="0.25">
      <c r="A31" s="1" t="s">
        <v>53</v>
      </c>
      <c r="B31" s="13" t="s">
        <v>54</v>
      </c>
      <c r="C31" s="14">
        <v>16150</v>
      </c>
      <c r="D31" s="15">
        <v>16150</v>
      </c>
      <c r="E31" s="16">
        <v>76805</v>
      </c>
      <c r="F31" s="14">
        <v>57111</v>
      </c>
      <c r="G31" s="14">
        <v>15010</v>
      </c>
      <c r="H31" s="14">
        <v>6768</v>
      </c>
      <c r="I31" s="15">
        <v>155694</v>
      </c>
      <c r="J31" s="16">
        <v>102713</v>
      </c>
      <c r="K31" s="14">
        <v>37927</v>
      </c>
      <c r="L31" s="14">
        <v>15054</v>
      </c>
      <c r="M31" s="15">
        <v>155694</v>
      </c>
      <c r="N31" s="15">
        <v>155694</v>
      </c>
      <c r="O31" s="76">
        <f t="shared" si="0"/>
        <v>9.6404953560371514</v>
      </c>
      <c r="P31" s="77">
        <f t="shared" si="1"/>
        <v>9.6404953560371514</v>
      </c>
    </row>
    <row r="32" spans="1:16" ht="13.5" thickBot="1" x14ac:dyDescent="0.25">
      <c r="A32" s="1" t="s">
        <v>55</v>
      </c>
      <c r="B32" s="13" t="s">
        <v>56</v>
      </c>
      <c r="C32" s="14">
        <v>24672</v>
      </c>
      <c r="D32" s="15">
        <v>24672</v>
      </c>
      <c r="E32" s="16">
        <v>111118</v>
      </c>
      <c r="F32" s="14">
        <v>45623</v>
      </c>
      <c r="G32" s="14">
        <v>22789</v>
      </c>
      <c r="H32" s="14">
        <v>4409</v>
      </c>
      <c r="I32" s="15">
        <v>183939</v>
      </c>
      <c r="J32" s="16">
        <v>103633</v>
      </c>
      <c r="K32" s="14">
        <v>57259</v>
      </c>
      <c r="L32" s="14">
        <v>23047</v>
      </c>
      <c r="M32" s="15">
        <v>183939</v>
      </c>
      <c r="N32" s="15">
        <v>183939</v>
      </c>
      <c r="O32" s="76">
        <f t="shared" si="0"/>
        <v>7.4553745136186773</v>
      </c>
      <c r="P32" s="77">
        <f t="shared" si="1"/>
        <v>7.4553745136186773</v>
      </c>
    </row>
    <row r="33" spans="1:16" ht="13.5" thickBot="1" x14ac:dyDescent="0.25">
      <c r="A33" s="1" t="s">
        <v>57</v>
      </c>
      <c r="B33" s="13" t="s">
        <v>19</v>
      </c>
      <c r="C33" s="14">
        <v>26486</v>
      </c>
      <c r="D33" s="15">
        <v>24487</v>
      </c>
      <c r="E33" s="16">
        <v>149916</v>
      </c>
      <c r="F33" s="14">
        <v>79659</v>
      </c>
      <c r="G33" s="14">
        <v>38667</v>
      </c>
      <c r="H33" s="14">
        <v>275</v>
      </c>
      <c r="I33" s="15">
        <v>268517</v>
      </c>
      <c r="J33" s="16">
        <v>151597</v>
      </c>
      <c r="K33" s="14">
        <v>77963</v>
      </c>
      <c r="L33" s="14">
        <v>38957</v>
      </c>
      <c r="M33" s="15">
        <v>268517</v>
      </c>
      <c r="N33" s="15">
        <v>268517</v>
      </c>
      <c r="O33" s="76">
        <f t="shared" si="0"/>
        <v>10.138072944196935</v>
      </c>
      <c r="P33" s="77">
        <f t="shared" si="1"/>
        <v>10.965696083636216</v>
      </c>
    </row>
    <row r="34" spans="1:16" ht="13.5" thickBot="1" x14ac:dyDescent="0.25">
      <c r="A34" s="1" t="s">
        <v>58</v>
      </c>
      <c r="B34" s="13" t="s">
        <v>59</v>
      </c>
      <c r="C34" s="14">
        <v>32078</v>
      </c>
      <c r="D34" s="15">
        <v>32078</v>
      </c>
      <c r="E34" s="16">
        <v>84550</v>
      </c>
      <c r="F34" s="14">
        <v>50848</v>
      </c>
      <c r="G34" s="14">
        <v>13096</v>
      </c>
      <c r="H34" s="14">
        <v>5613</v>
      </c>
      <c r="I34" s="15">
        <v>154107</v>
      </c>
      <c r="J34" s="16">
        <v>92001</v>
      </c>
      <c r="K34" s="14">
        <v>48873</v>
      </c>
      <c r="L34" s="14">
        <v>13233</v>
      </c>
      <c r="M34" s="15">
        <v>154107</v>
      </c>
      <c r="N34" s="15">
        <v>154107</v>
      </c>
      <c r="O34" s="76">
        <f t="shared" si="0"/>
        <v>4.8041336741692122</v>
      </c>
      <c r="P34" s="77">
        <f t="shared" si="1"/>
        <v>4.8041336741692122</v>
      </c>
    </row>
    <row r="35" spans="1:16" ht="13.5" thickBot="1" x14ac:dyDescent="0.25">
      <c r="A35" s="1" t="s">
        <v>60</v>
      </c>
      <c r="B35" s="13" t="s">
        <v>35</v>
      </c>
      <c r="C35" s="14">
        <v>10329</v>
      </c>
      <c r="D35" s="15">
        <v>5938</v>
      </c>
      <c r="E35" s="16">
        <v>32740</v>
      </c>
      <c r="F35" s="14">
        <v>11744</v>
      </c>
      <c r="G35" s="14">
        <v>5186</v>
      </c>
      <c r="H35" s="14">
        <v>2030</v>
      </c>
      <c r="I35" s="15">
        <v>51700</v>
      </c>
      <c r="J35" s="16">
        <v>32085</v>
      </c>
      <c r="K35" s="14">
        <v>14410</v>
      </c>
      <c r="L35" s="14">
        <v>5205</v>
      </c>
      <c r="M35" s="15">
        <v>51700</v>
      </c>
      <c r="N35" s="15">
        <v>51700</v>
      </c>
      <c r="O35" s="76">
        <f t="shared" si="0"/>
        <v>5.0053248136315229</v>
      </c>
      <c r="P35" s="77">
        <f t="shared" si="1"/>
        <v>8.7066352307174135</v>
      </c>
    </row>
    <row r="36" spans="1:16" ht="13.5" thickBot="1" x14ac:dyDescent="0.25">
      <c r="A36" s="1" t="s">
        <v>61</v>
      </c>
      <c r="B36" s="13" t="s">
        <v>62</v>
      </c>
      <c r="C36" s="14">
        <v>11967</v>
      </c>
      <c r="D36" s="15">
        <v>11967</v>
      </c>
      <c r="E36" s="16">
        <v>32424</v>
      </c>
      <c r="F36" s="14">
        <v>16259</v>
      </c>
      <c r="G36" s="14">
        <v>5682</v>
      </c>
      <c r="H36" s="14">
        <v>81</v>
      </c>
      <c r="I36" s="15">
        <v>54446</v>
      </c>
      <c r="J36" s="16">
        <v>30359</v>
      </c>
      <c r="K36" s="14">
        <v>18318</v>
      </c>
      <c r="L36" s="14">
        <v>5769</v>
      </c>
      <c r="M36" s="15">
        <v>54446</v>
      </c>
      <c r="N36" s="15">
        <v>54446</v>
      </c>
      <c r="O36" s="76">
        <f t="shared" si="0"/>
        <v>4.5496782819420076</v>
      </c>
      <c r="P36" s="77">
        <f t="shared" si="1"/>
        <v>4.5496782819420076</v>
      </c>
    </row>
    <row r="37" spans="1:16" ht="13.5" thickBot="1" x14ac:dyDescent="0.25">
      <c r="A37" s="1" t="s">
        <v>63</v>
      </c>
      <c r="B37" s="13" t="s">
        <v>41</v>
      </c>
      <c r="C37" s="14">
        <v>15955</v>
      </c>
      <c r="D37" s="15">
        <v>1900</v>
      </c>
      <c r="E37" s="16">
        <v>2495</v>
      </c>
      <c r="F37" s="14">
        <v>1578</v>
      </c>
      <c r="G37" s="14">
        <v>354</v>
      </c>
      <c r="H37" s="14">
        <v>5</v>
      </c>
      <c r="I37" s="15">
        <v>4432</v>
      </c>
      <c r="J37" s="16">
        <v>2433</v>
      </c>
      <c r="K37" s="14">
        <v>1639</v>
      </c>
      <c r="L37" s="14">
        <v>360</v>
      </c>
      <c r="M37" s="15">
        <v>4432</v>
      </c>
      <c r="N37" s="15">
        <v>4432</v>
      </c>
      <c r="O37" s="76">
        <f t="shared" si="0"/>
        <v>0.27778125979316831</v>
      </c>
      <c r="P37" s="77">
        <f t="shared" si="1"/>
        <v>2.3326315789473684</v>
      </c>
    </row>
    <row r="38" spans="1:16" ht="13.5" thickBot="1" x14ac:dyDescent="0.25">
      <c r="A38" s="1" t="s">
        <v>64</v>
      </c>
      <c r="B38" s="13" t="s">
        <v>65</v>
      </c>
      <c r="C38" s="14">
        <v>71148</v>
      </c>
      <c r="D38" s="15">
        <v>71148</v>
      </c>
      <c r="E38" s="16">
        <v>102351</v>
      </c>
      <c r="F38" s="14">
        <v>77631</v>
      </c>
      <c r="G38" s="14">
        <v>15133</v>
      </c>
      <c r="H38" s="14">
        <v>1</v>
      </c>
      <c r="I38" s="15">
        <v>195116</v>
      </c>
      <c r="J38" s="16">
        <v>117540</v>
      </c>
      <c r="K38" s="14">
        <v>62312</v>
      </c>
      <c r="L38" s="14">
        <v>15264</v>
      </c>
      <c r="M38" s="15">
        <v>195116</v>
      </c>
      <c r="N38" s="15">
        <v>195116</v>
      </c>
      <c r="O38" s="76">
        <f t="shared" si="0"/>
        <v>2.7423961320065215</v>
      </c>
      <c r="P38" s="77">
        <f t="shared" si="1"/>
        <v>2.7423961320065215</v>
      </c>
    </row>
    <row r="39" spans="1:16" ht="13.5" thickBot="1" x14ac:dyDescent="0.25">
      <c r="A39" s="1" t="s">
        <v>66</v>
      </c>
      <c r="B39" s="13" t="s">
        <v>67</v>
      </c>
      <c r="C39" s="14">
        <v>82672</v>
      </c>
      <c r="D39" s="15">
        <v>2544</v>
      </c>
      <c r="E39" s="16">
        <v>7221</v>
      </c>
      <c r="F39" s="14">
        <v>2839</v>
      </c>
      <c r="G39" s="14">
        <v>457</v>
      </c>
      <c r="H39" s="14">
        <v>3</v>
      </c>
      <c r="I39" s="15">
        <v>10520</v>
      </c>
      <c r="J39" s="16">
        <v>7237</v>
      </c>
      <c r="K39" s="14">
        <v>2823</v>
      </c>
      <c r="L39" s="14">
        <v>460</v>
      </c>
      <c r="M39" s="15">
        <v>10520</v>
      </c>
      <c r="N39" s="15">
        <v>10520</v>
      </c>
      <c r="O39" s="76">
        <f t="shared" si="0"/>
        <v>0.12724985484807433</v>
      </c>
      <c r="P39" s="77">
        <f t="shared" si="1"/>
        <v>4.1352201257861632</v>
      </c>
    </row>
    <row r="40" spans="1:16" ht="13.5" thickBot="1" x14ac:dyDescent="0.25">
      <c r="A40" s="1" t="s">
        <v>68</v>
      </c>
      <c r="B40" s="13" t="s">
        <v>69</v>
      </c>
      <c r="C40" s="14">
        <v>17389</v>
      </c>
      <c r="D40" s="15">
        <v>17389</v>
      </c>
      <c r="E40" s="16">
        <v>47682</v>
      </c>
      <c r="F40" s="14">
        <v>43467</v>
      </c>
      <c r="G40" s="14">
        <v>13434</v>
      </c>
      <c r="H40" s="14">
        <v>6424</v>
      </c>
      <c r="I40" s="15">
        <v>111007</v>
      </c>
      <c r="J40" s="16">
        <v>76194</v>
      </c>
      <c r="K40" s="14">
        <v>21198</v>
      </c>
      <c r="L40" s="14">
        <v>13615</v>
      </c>
      <c r="M40" s="15">
        <v>111007</v>
      </c>
      <c r="N40" s="15">
        <v>111007</v>
      </c>
      <c r="O40" s="76">
        <f t="shared" si="0"/>
        <v>6.3837483466559322</v>
      </c>
      <c r="P40" s="77">
        <f t="shared" si="1"/>
        <v>6.3837483466559322</v>
      </c>
    </row>
    <row r="41" spans="1:16" ht="13.5" thickBot="1" x14ac:dyDescent="0.25">
      <c r="A41" s="1" t="s">
        <v>70</v>
      </c>
      <c r="B41" s="13" t="s">
        <v>71</v>
      </c>
      <c r="C41" s="14">
        <v>178042</v>
      </c>
      <c r="D41" s="15">
        <v>129613</v>
      </c>
      <c r="E41" s="16">
        <v>199541</v>
      </c>
      <c r="F41" s="14">
        <v>151612</v>
      </c>
      <c r="G41" s="14">
        <v>38164</v>
      </c>
      <c r="H41" s="14">
        <v>21265</v>
      </c>
      <c r="I41" s="15">
        <v>410582</v>
      </c>
      <c r="J41" s="16">
        <v>261873</v>
      </c>
      <c r="K41" s="14">
        <v>110428</v>
      </c>
      <c r="L41" s="14">
        <v>38281</v>
      </c>
      <c r="M41" s="15">
        <v>410582</v>
      </c>
      <c r="N41" s="15">
        <v>410582</v>
      </c>
      <c r="O41" s="76">
        <f t="shared" si="0"/>
        <v>2.3060963143527933</v>
      </c>
      <c r="P41" s="77">
        <f t="shared" si="1"/>
        <v>3.1677532346292425</v>
      </c>
    </row>
    <row r="42" spans="1:16" ht="13.5" thickBot="1" x14ac:dyDescent="0.25">
      <c r="A42" s="1" t="s">
        <v>72</v>
      </c>
      <c r="B42" s="13" t="s">
        <v>71</v>
      </c>
      <c r="C42" s="14">
        <v>178042</v>
      </c>
      <c r="D42" s="15">
        <v>48429</v>
      </c>
      <c r="E42" s="16">
        <v>72438</v>
      </c>
      <c r="F42" s="14">
        <v>21334</v>
      </c>
      <c r="G42" s="14">
        <v>12522</v>
      </c>
      <c r="H42" s="14">
        <v>3242</v>
      </c>
      <c r="I42" s="15">
        <v>109536</v>
      </c>
      <c r="J42" s="16">
        <v>62201</v>
      </c>
      <c r="K42" s="14">
        <v>34735</v>
      </c>
      <c r="L42" s="14">
        <v>12600</v>
      </c>
      <c r="M42" s="15">
        <v>109536</v>
      </c>
      <c r="N42" s="15">
        <v>109536</v>
      </c>
      <c r="O42" s="76">
        <f t="shared" si="0"/>
        <v>0.61522562092090627</v>
      </c>
      <c r="P42" s="77">
        <f t="shared" si="1"/>
        <v>2.2617852939354517</v>
      </c>
    </row>
    <row r="43" spans="1:16" ht="13.5" thickBot="1" x14ac:dyDescent="0.25">
      <c r="A43" s="1" t="s">
        <v>73</v>
      </c>
      <c r="B43" s="13" t="s">
        <v>74</v>
      </c>
      <c r="C43" s="14">
        <v>22954</v>
      </c>
      <c r="D43" s="15">
        <v>22954</v>
      </c>
      <c r="E43" s="16">
        <v>68076</v>
      </c>
      <c r="F43" s="14">
        <v>37948</v>
      </c>
      <c r="G43" s="14">
        <v>11869</v>
      </c>
      <c r="H43" s="14">
        <v>27720</v>
      </c>
      <c r="I43" s="15">
        <v>145613</v>
      </c>
      <c r="J43" s="16">
        <v>106024</v>
      </c>
      <c r="K43" s="14">
        <v>27720</v>
      </c>
      <c r="L43" s="14">
        <v>11869</v>
      </c>
      <c r="M43" s="15">
        <v>145613</v>
      </c>
      <c r="N43" s="15">
        <v>145613</v>
      </c>
      <c r="O43" s="76">
        <f t="shared" si="0"/>
        <v>6.3436873747494991</v>
      </c>
      <c r="P43" s="77">
        <f t="shared" si="1"/>
        <v>6.3436873747494991</v>
      </c>
    </row>
    <row r="44" spans="1:16" ht="13.5" thickBot="1" x14ac:dyDescent="0.25">
      <c r="A44" s="1" t="s">
        <v>75</v>
      </c>
      <c r="B44" s="13" t="s">
        <v>76</v>
      </c>
      <c r="C44" s="14">
        <v>30639</v>
      </c>
      <c r="D44" s="15">
        <v>30639</v>
      </c>
      <c r="E44" s="16">
        <v>117495</v>
      </c>
      <c r="F44" s="14">
        <v>74286</v>
      </c>
      <c r="G44" s="14">
        <v>25230</v>
      </c>
      <c r="H44" s="14">
        <v>30186</v>
      </c>
      <c r="I44" s="15">
        <v>247197</v>
      </c>
      <c r="J44" s="16">
        <v>149814</v>
      </c>
      <c r="K44" s="14">
        <v>41967</v>
      </c>
      <c r="L44" s="14">
        <v>55416</v>
      </c>
      <c r="M44" s="15">
        <v>247197</v>
      </c>
      <c r="N44" s="15">
        <v>247197</v>
      </c>
      <c r="O44" s="76">
        <f t="shared" si="0"/>
        <v>8.068050523842162</v>
      </c>
      <c r="P44" s="77">
        <f t="shared" si="1"/>
        <v>8.068050523842162</v>
      </c>
    </row>
    <row r="45" spans="1:16" ht="13.5" thickBot="1" x14ac:dyDescent="0.25">
      <c r="A45" s="1" t="s">
        <v>77</v>
      </c>
      <c r="B45" s="13" t="s">
        <v>78</v>
      </c>
      <c r="C45" s="14">
        <v>15780</v>
      </c>
      <c r="D45" s="15">
        <v>15780</v>
      </c>
      <c r="E45" s="16">
        <v>56038</v>
      </c>
      <c r="F45" s="14">
        <v>45875</v>
      </c>
      <c r="G45" s="14">
        <v>12203</v>
      </c>
      <c r="H45" s="14">
        <v>384</v>
      </c>
      <c r="I45" s="15">
        <v>114500</v>
      </c>
      <c r="J45" s="16">
        <v>76512</v>
      </c>
      <c r="K45" s="14">
        <v>25155</v>
      </c>
      <c r="L45" s="14">
        <v>12833</v>
      </c>
      <c r="M45" s="15">
        <v>114500</v>
      </c>
      <c r="N45" s="15">
        <v>114500</v>
      </c>
      <c r="O45" s="76">
        <f t="shared" si="0"/>
        <v>7.2560202788339669</v>
      </c>
      <c r="P45" s="77">
        <f t="shared" si="1"/>
        <v>7.2560202788339669</v>
      </c>
    </row>
    <row r="46" spans="1:16" ht="13.5" thickBot="1" x14ac:dyDescent="0.25">
      <c r="A46" s="1" t="s">
        <v>79</v>
      </c>
      <c r="B46" s="13" t="s">
        <v>67</v>
      </c>
      <c r="C46" s="14">
        <v>82672</v>
      </c>
      <c r="D46" s="15">
        <v>80128</v>
      </c>
      <c r="E46" s="16">
        <v>352022</v>
      </c>
      <c r="F46" s="14">
        <v>146772</v>
      </c>
      <c r="G46" s="14">
        <v>59316</v>
      </c>
      <c r="H46" s="14">
        <v>13969</v>
      </c>
      <c r="I46" s="15">
        <v>572079</v>
      </c>
      <c r="J46" s="16">
        <v>365274</v>
      </c>
      <c r="K46" s="14">
        <v>146134</v>
      </c>
      <c r="L46" s="14">
        <v>60671</v>
      </c>
      <c r="M46" s="15">
        <v>572079</v>
      </c>
      <c r="N46" s="15">
        <v>572079</v>
      </c>
      <c r="O46" s="76">
        <f t="shared" si="0"/>
        <v>6.9198640410296113</v>
      </c>
      <c r="P46" s="77">
        <f t="shared" si="1"/>
        <v>7.1395641972843453</v>
      </c>
    </row>
    <row r="47" spans="1:16" ht="13.5" thickBot="1" x14ac:dyDescent="0.25">
      <c r="A47" s="1" t="s">
        <v>80</v>
      </c>
      <c r="B47" s="13" t="s">
        <v>81</v>
      </c>
      <c r="C47" s="14">
        <v>29191</v>
      </c>
      <c r="D47" s="15">
        <v>29191</v>
      </c>
      <c r="E47" s="16">
        <v>52225</v>
      </c>
      <c r="F47" s="14">
        <v>27607</v>
      </c>
      <c r="G47" s="14">
        <v>9135</v>
      </c>
      <c r="H47" s="14">
        <v>0</v>
      </c>
      <c r="I47" s="15">
        <v>88967</v>
      </c>
      <c r="J47" s="16">
        <v>52700</v>
      </c>
      <c r="K47" s="14">
        <v>27033</v>
      </c>
      <c r="L47" s="14">
        <v>9234</v>
      </c>
      <c r="M47" s="15">
        <v>88967</v>
      </c>
      <c r="N47" s="15">
        <v>88967</v>
      </c>
      <c r="O47" s="76">
        <f t="shared" si="0"/>
        <v>3.0477544448631426</v>
      </c>
      <c r="P47" s="77">
        <f t="shared" si="1"/>
        <v>3.0477544448631426</v>
      </c>
    </row>
    <row r="48" spans="1:16" ht="13.5" thickBot="1" x14ac:dyDescent="0.25">
      <c r="A48" s="1" t="s">
        <v>82</v>
      </c>
      <c r="B48" s="13" t="s">
        <v>83</v>
      </c>
      <c r="C48" s="14">
        <v>22787</v>
      </c>
      <c r="D48" s="15">
        <v>22787</v>
      </c>
      <c r="E48" s="16">
        <v>116827</v>
      </c>
      <c r="F48" s="14">
        <v>59390</v>
      </c>
      <c r="G48" s="14">
        <v>23359</v>
      </c>
      <c r="H48" s="14">
        <v>7294</v>
      </c>
      <c r="I48" s="15">
        <v>206870</v>
      </c>
      <c r="J48" s="16">
        <v>119476</v>
      </c>
      <c r="K48" s="14">
        <v>63860</v>
      </c>
      <c r="L48" s="14">
        <v>23534</v>
      </c>
      <c r="M48" s="15">
        <v>206870</v>
      </c>
      <c r="N48" s="15">
        <v>206870</v>
      </c>
      <c r="O48" s="76">
        <f t="shared" si="0"/>
        <v>9.0784219072278045</v>
      </c>
      <c r="P48" s="77">
        <f t="shared" si="1"/>
        <v>9.0784219072278045</v>
      </c>
    </row>
    <row r="49" spans="1:16" ht="13.5" thickBot="1" x14ac:dyDescent="0.25">
      <c r="A49" s="1" t="s">
        <v>84</v>
      </c>
      <c r="B49" s="13" t="s">
        <v>19</v>
      </c>
      <c r="C49" s="14">
        <v>26486</v>
      </c>
      <c r="D49" s="15">
        <v>908</v>
      </c>
      <c r="E49" s="16">
        <v>5451</v>
      </c>
      <c r="F49" s="14">
        <v>3067</v>
      </c>
      <c r="G49" s="14">
        <v>664</v>
      </c>
      <c r="H49" s="14">
        <v>371</v>
      </c>
      <c r="I49" s="15">
        <v>9553</v>
      </c>
      <c r="J49" s="16">
        <v>6739</v>
      </c>
      <c r="K49" s="14">
        <v>2148</v>
      </c>
      <c r="L49" s="14">
        <v>666</v>
      </c>
      <c r="M49" s="15">
        <v>9553</v>
      </c>
      <c r="N49" s="15">
        <v>9553</v>
      </c>
      <c r="O49" s="76">
        <f t="shared" si="0"/>
        <v>0.36068111455108359</v>
      </c>
      <c r="P49" s="77">
        <f t="shared" si="1"/>
        <v>10.520925110132159</v>
      </c>
    </row>
    <row r="50" spans="1:16" ht="13.5" thickBot="1" x14ac:dyDescent="0.25">
      <c r="A50" s="1" t="s">
        <v>85</v>
      </c>
      <c r="B50" s="59" t="s">
        <v>86</v>
      </c>
      <c r="C50" s="60">
        <v>41186</v>
      </c>
      <c r="D50" s="53">
        <v>41186</v>
      </c>
      <c r="E50" s="61">
        <v>66004</v>
      </c>
      <c r="F50" s="60">
        <v>31494</v>
      </c>
      <c r="G50" s="60">
        <v>12919</v>
      </c>
      <c r="H50" s="60">
        <v>10242</v>
      </c>
      <c r="I50" s="53">
        <v>120659</v>
      </c>
      <c r="J50" s="61">
        <v>73504</v>
      </c>
      <c r="K50" s="60">
        <v>34146</v>
      </c>
      <c r="L50" s="60">
        <v>13009</v>
      </c>
      <c r="M50" s="53">
        <v>120659</v>
      </c>
      <c r="N50" s="53">
        <v>120659</v>
      </c>
      <c r="O50" s="78">
        <f t="shared" si="0"/>
        <v>2.9296120040790559</v>
      </c>
      <c r="P50" s="79">
        <f t="shared" si="1"/>
        <v>2.9296120040790559</v>
      </c>
    </row>
    <row r="51" spans="1:16" x14ac:dyDescent="0.2">
      <c r="A51" s="81"/>
      <c r="B51" s="62"/>
      <c r="C51" s="63"/>
      <c r="D51" s="63"/>
      <c r="E51" s="63"/>
      <c r="F51" s="63"/>
      <c r="G51" s="63"/>
      <c r="H51" s="63"/>
      <c r="I51" s="63"/>
      <c r="J51" s="63"/>
      <c r="K51" s="63"/>
      <c r="L51" s="63"/>
      <c r="M51" s="63"/>
      <c r="N51" s="63"/>
      <c r="O51" s="63"/>
      <c r="P51" s="64"/>
    </row>
    <row r="52" spans="1:16" x14ac:dyDescent="0.2">
      <c r="A52" s="82" t="s">
        <v>142</v>
      </c>
      <c r="B52" s="65"/>
      <c r="C52" s="66">
        <v>1052567</v>
      </c>
      <c r="D52" s="67">
        <f>SUM(D3:D50)</f>
        <v>1052566</v>
      </c>
      <c r="E52" s="67">
        <f t="shared" ref="E52:H52" si="2">SUM(E3:E50)</f>
        <v>3502248</v>
      </c>
      <c r="F52" s="67">
        <f t="shared" si="2"/>
        <v>2058402</v>
      </c>
      <c r="G52" s="67">
        <f t="shared" si="2"/>
        <v>618945</v>
      </c>
      <c r="H52" s="67">
        <f t="shared" si="2"/>
        <v>310181</v>
      </c>
      <c r="I52" s="67">
        <f>SUM(I3:I50)</f>
        <v>6489776</v>
      </c>
      <c r="J52" s="67">
        <f t="shared" ref="J52:M52" si="3">SUM(J3:J50)</f>
        <v>3973178</v>
      </c>
      <c r="K52" s="67">
        <f t="shared" si="3"/>
        <v>1841359</v>
      </c>
      <c r="L52" s="67">
        <f t="shared" si="3"/>
        <v>675239</v>
      </c>
      <c r="M52" s="67">
        <f t="shared" si="3"/>
        <v>6489776</v>
      </c>
      <c r="N52" s="67">
        <f t="shared" ref="N52" si="4">SUM(N3:N50)</f>
        <v>6489776</v>
      </c>
      <c r="O52" s="68"/>
      <c r="P52" s="69"/>
    </row>
    <row r="53" spans="1:16" x14ac:dyDescent="0.2">
      <c r="A53" s="82" t="s">
        <v>143</v>
      </c>
      <c r="B53" s="65"/>
      <c r="C53" s="67">
        <v>21928.458333333332</v>
      </c>
      <c r="D53" s="67">
        <f>AVERAGE(D3:D50)</f>
        <v>21928.458333333332</v>
      </c>
      <c r="E53" s="67">
        <f>AVERAGE(E3:E50)</f>
        <v>72963.5</v>
      </c>
      <c r="F53" s="67">
        <f t="shared" ref="F53:P53" si="5">AVERAGE(F3:F50)</f>
        <v>42883.375</v>
      </c>
      <c r="G53" s="67">
        <f t="shared" si="5"/>
        <v>12894.6875</v>
      </c>
      <c r="H53" s="67">
        <f t="shared" si="5"/>
        <v>6462.104166666667</v>
      </c>
      <c r="I53" s="67">
        <f t="shared" si="5"/>
        <v>135203.66666666666</v>
      </c>
      <c r="J53" s="67">
        <f t="shared" si="5"/>
        <v>82774.541666666672</v>
      </c>
      <c r="K53" s="67">
        <f t="shared" si="5"/>
        <v>38361.645833333336</v>
      </c>
      <c r="L53" s="67">
        <f t="shared" si="5"/>
        <v>14067.479166666666</v>
      </c>
      <c r="M53" s="67">
        <f t="shared" si="5"/>
        <v>135203.66666666666</v>
      </c>
      <c r="N53" s="67">
        <f t="shared" ref="N53" si="6">AVERAGE(N3:N50)</f>
        <v>135203.66666666666</v>
      </c>
      <c r="O53" s="67">
        <f t="shared" si="5"/>
        <v>6.4709667510869151</v>
      </c>
      <c r="P53" s="70">
        <f t="shared" si="5"/>
        <v>7.7984564273859212</v>
      </c>
    </row>
    <row r="54" spans="1:16" ht="13.5" thickBot="1" x14ac:dyDescent="0.25">
      <c r="A54" s="83" t="s">
        <v>144</v>
      </c>
      <c r="B54" s="71"/>
      <c r="C54" s="72">
        <v>14973.5</v>
      </c>
      <c r="D54" s="72">
        <f t="shared" ref="D54" si="7">MEDIAN(D3:D50)</f>
        <v>14973.5</v>
      </c>
      <c r="E54" s="72">
        <f>MEDIAN(E3:E50)</f>
        <v>49953.5</v>
      </c>
      <c r="F54" s="72">
        <f t="shared" ref="F54:P54" si="8">MEDIAN(F3:F50)</f>
        <v>29550.5</v>
      </c>
      <c r="G54" s="72">
        <f t="shared" si="8"/>
        <v>9594</v>
      </c>
      <c r="H54" s="72">
        <f t="shared" si="8"/>
        <v>2035.5</v>
      </c>
      <c r="I54" s="72">
        <f t="shared" si="8"/>
        <v>86749.5</v>
      </c>
      <c r="J54" s="72">
        <f t="shared" si="8"/>
        <v>52217</v>
      </c>
      <c r="K54" s="72">
        <f t="shared" si="8"/>
        <v>24779.5</v>
      </c>
      <c r="L54" s="72">
        <f t="shared" si="8"/>
        <v>9006</v>
      </c>
      <c r="M54" s="72">
        <f t="shared" si="8"/>
        <v>86749.5</v>
      </c>
      <c r="N54" s="72">
        <f t="shared" ref="N54" si="9">MEDIAN(N3:N50)</f>
        <v>86749.5</v>
      </c>
      <c r="O54" s="72">
        <f t="shared" si="8"/>
        <v>5.4798840342282542</v>
      </c>
      <c r="P54" s="73">
        <f t="shared" si="8"/>
        <v>7.1977922380591561</v>
      </c>
    </row>
  </sheetData>
  <autoFilter ref="A2:P50"/>
  <mergeCells count="3">
    <mergeCell ref="E1:I1"/>
    <mergeCell ref="J1:M1"/>
    <mergeCell ref="O1:P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53"/>
  <sheetViews>
    <sheetView topLeftCell="A28" workbookViewId="0">
      <selection activeCell="B19" sqref="B19"/>
    </sheetView>
  </sheetViews>
  <sheetFormatPr defaultRowHeight="12.75" x14ac:dyDescent="0.2"/>
  <cols>
    <col min="1" max="1" width="39.85546875" style="152" customWidth="1"/>
    <col min="2" max="2" width="15.28515625" style="152" customWidth="1"/>
    <col min="3" max="10" width="11.42578125" style="152" bestFit="1" customWidth="1"/>
    <col min="11" max="16384" width="9.140625" style="152"/>
  </cols>
  <sheetData>
    <row r="1" spans="1:10" ht="51.75" thickBot="1" x14ac:dyDescent="0.25">
      <c r="A1" s="151" t="s">
        <v>114</v>
      </c>
      <c r="B1" s="151" t="s">
        <v>87</v>
      </c>
      <c r="C1" s="151" t="s">
        <v>175</v>
      </c>
      <c r="D1" s="151" t="s">
        <v>176</v>
      </c>
      <c r="E1" s="151" t="s">
        <v>177</v>
      </c>
      <c r="F1" s="151" t="s">
        <v>178</v>
      </c>
      <c r="G1" s="151" t="s">
        <v>179</v>
      </c>
      <c r="H1" s="151" t="s">
        <v>180</v>
      </c>
      <c r="I1" s="151" t="s">
        <v>181</v>
      </c>
      <c r="J1" s="151" t="s">
        <v>182</v>
      </c>
    </row>
    <row r="2" spans="1:10" ht="13.5" thickBot="1" x14ac:dyDescent="0.25">
      <c r="A2" s="153" t="s">
        <v>0</v>
      </c>
      <c r="B2" s="9" t="s">
        <v>1</v>
      </c>
      <c r="C2" s="10">
        <v>5432</v>
      </c>
      <c r="D2" s="10">
        <v>7</v>
      </c>
      <c r="E2" s="10">
        <v>0</v>
      </c>
      <c r="F2" s="10">
        <v>5439</v>
      </c>
      <c r="G2" s="10">
        <v>3565</v>
      </c>
      <c r="H2" s="10">
        <v>2</v>
      </c>
      <c r="I2" s="10">
        <v>54</v>
      </c>
      <c r="J2" s="11">
        <v>3621</v>
      </c>
    </row>
    <row r="3" spans="1:10" ht="13.5" thickBot="1" x14ac:dyDescent="0.25">
      <c r="A3" s="153" t="s">
        <v>2</v>
      </c>
      <c r="B3" s="13" t="s">
        <v>3</v>
      </c>
      <c r="C3" s="14">
        <v>44739</v>
      </c>
      <c r="D3" s="14">
        <v>42</v>
      </c>
      <c r="E3" s="14">
        <v>1</v>
      </c>
      <c r="F3" s="14">
        <v>44782</v>
      </c>
      <c r="G3" s="14">
        <v>36352</v>
      </c>
      <c r="H3" s="14">
        <v>7</v>
      </c>
      <c r="I3" s="14">
        <v>71</v>
      </c>
      <c r="J3" s="15">
        <v>36430</v>
      </c>
    </row>
    <row r="4" spans="1:10" ht="13.5" thickBot="1" x14ac:dyDescent="0.25">
      <c r="A4" s="153" t="s">
        <v>4</v>
      </c>
      <c r="B4" s="13" t="s">
        <v>5</v>
      </c>
      <c r="C4" s="14">
        <v>6956</v>
      </c>
      <c r="D4" s="14">
        <v>0</v>
      </c>
      <c r="E4" s="14">
        <v>4</v>
      </c>
      <c r="F4" s="14">
        <v>6960</v>
      </c>
      <c r="G4" s="14">
        <v>7655</v>
      </c>
      <c r="H4" s="14">
        <v>8</v>
      </c>
      <c r="I4" s="14">
        <v>100</v>
      </c>
      <c r="J4" s="15">
        <v>7763</v>
      </c>
    </row>
    <row r="5" spans="1:10" ht="13.5" thickBot="1" x14ac:dyDescent="0.25">
      <c r="A5" s="153" t="s">
        <v>6</v>
      </c>
      <c r="B5" s="13" t="s">
        <v>7</v>
      </c>
      <c r="C5" s="14">
        <v>5315</v>
      </c>
      <c r="D5" s="14">
        <v>0</v>
      </c>
      <c r="E5" s="14">
        <v>1</v>
      </c>
      <c r="F5" s="14">
        <v>5316</v>
      </c>
      <c r="G5" s="14">
        <v>3153</v>
      </c>
      <c r="H5" s="14">
        <v>0</v>
      </c>
      <c r="I5" s="14">
        <v>0</v>
      </c>
      <c r="J5" s="15">
        <v>3153</v>
      </c>
    </row>
    <row r="6" spans="1:10" ht="13.5" thickBot="1" x14ac:dyDescent="0.25">
      <c r="A6" s="153" t="s">
        <v>8</v>
      </c>
      <c r="B6" s="13" t="s">
        <v>9</v>
      </c>
      <c r="C6" s="14">
        <v>6201</v>
      </c>
      <c r="D6" s="14">
        <v>4</v>
      </c>
      <c r="E6" s="14">
        <v>0</v>
      </c>
      <c r="F6" s="14">
        <v>6205</v>
      </c>
      <c r="G6" s="14">
        <v>10104</v>
      </c>
      <c r="H6" s="14">
        <v>1</v>
      </c>
      <c r="I6" s="14">
        <v>5</v>
      </c>
      <c r="J6" s="15">
        <v>10110</v>
      </c>
    </row>
    <row r="7" spans="1:10" ht="13.5" thickBot="1" x14ac:dyDescent="0.25">
      <c r="A7" s="153" t="s">
        <v>10</v>
      </c>
      <c r="B7" s="13" t="s">
        <v>11</v>
      </c>
      <c r="C7" s="14">
        <v>40388</v>
      </c>
      <c r="D7" s="14">
        <v>4</v>
      </c>
      <c r="E7" s="14">
        <v>127</v>
      </c>
      <c r="F7" s="14">
        <v>40519</v>
      </c>
      <c r="G7" s="14">
        <v>24086</v>
      </c>
      <c r="H7" s="14">
        <v>4</v>
      </c>
      <c r="I7" s="14">
        <v>89</v>
      </c>
      <c r="J7" s="15">
        <v>24179</v>
      </c>
    </row>
    <row r="8" spans="1:10" ht="13.5" thickBot="1" x14ac:dyDescent="0.25">
      <c r="A8" s="153" t="s">
        <v>12</v>
      </c>
      <c r="B8" s="13" t="s">
        <v>13</v>
      </c>
      <c r="C8" s="14">
        <v>66246</v>
      </c>
      <c r="D8" s="14">
        <v>45</v>
      </c>
      <c r="E8" s="14">
        <v>5</v>
      </c>
      <c r="F8" s="14">
        <v>66296</v>
      </c>
      <c r="G8" s="14">
        <v>94592</v>
      </c>
      <c r="H8" s="14">
        <v>51</v>
      </c>
      <c r="I8" s="14">
        <v>161</v>
      </c>
      <c r="J8" s="15">
        <v>94804</v>
      </c>
    </row>
    <row r="9" spans="1:10" ht="13.5" thickBot="1" x14ac:dyDescent="0.25">
      <c r="A9" s="153" t="s">
        <v>14</v>
      </c>
      <c r="B9" s="13" t="s">
        <v>15</v>
      </c>
      <c r="C9" s="14">
        <v>12439</v>
      </c>
      <c r="D9" s="14">
        <v>1</v>
      </c>
      <c r="E9" s="14">
        <v>0</v>
      </c>
      <c r="F9" s="14">
        <v>12440</v>
      </c>
      <c r="G9" s="14">
        <v>15005</v>
      </c>
      <c r="H9" s="14">
        <v>22</v>
      </c>
      <c r="I9" s="14">
        <v>51</v>
      </c>
      <c r="J9" s="15">
        <v>15078</v>
      </c>
    </row>
    <row r="10" spans="1:10" ht="13.5" thickBot="1" x14ac:dyDescent="0.25">
      <c r="A10" s="153" t="s">
        <v>16</v>
      </c>
      <c r="B10" s="13" t="s">
        <v>17</v>
      </c>
      <c r="C10" s="14">
        <v>39878</v>
      </c>
      <c r="D10" s="14">
        <v>51</v>
      </c>
      <c r="E10" s="14">
        <v>3</v>
      </c>
      <c r="F10" s="14">
        <v>39932</v>
      </c>
      <c r="G10" s="14">
        <v>36142</v>
      </c>
      <c r="H10" s="14">
        <v>20</v>
      </c>
      <c r="I10" s="14">
        <v>95</v>
      </c>
      <c r="J10" s="15">
        <v>36257</v>
      </c>
    </row>
    <row r="11" spans="1:10" ht="13.5" thickBot="1" x14ac:dyDescent="0.25">
      <c r="A11" s="153" t="s">
        <v>18</v>
      </c>
      <c r="B11" s="13" t="s">
        <v>19</v>
      </c>
      <c r="C11" s="14">
        <v>2869</v>
      </c>
      <c r="D11" s="14">
        <v>0</v>
      </c>
      <c r="E11" s="14">
        <v>0</v>
      </c>
      <c r="F11" s="14">
        <v>2869</v>
      </c>
      <c r="G11" s="14">
        <v>5604</v>
      </c>
      <c r="H11" s="14">
        <v>0</v>
      </c>
      <c r="I11" s="14">
        <v>3</v>
      </c>
      <c r="J11" s="15">
        <v>5607</v>
      </c>
    </row>
    <row r="12" spans="1:10" ht="13.5" thickBot="1" x14ac:dyDescent="0.25">
      <c r="A12" s="153" t="s">
        <v>20</v>
      </c>
      <c r="B12" s="13" t="s">
        <v>21</v>
      </c>
      <c r="C12" s="14">
        <v>16651</v>
      </c>
      <c r="D12" s="14">
        <v>21</v>
      </c>
      <c r="E12" s="14">
        <v>0</v>
      </c>
      <c r="F12" s="14">
        <v>16672</v>
      </c>
      <c r="G12" s="14">
        <v>23722</v>
      </c>
      <c r="H12" s="14">
        <v>9</v>
      </c>
      <c r="I12" s="14">
        <v>13</v>
      </c>
      <c r="J12" s="15">
        <v>23744</v>
      </c>
    </row>
    <row r="13" spans="1:10" ht="13.5" thickBot="1" x14ac:dyDescent="0.25">
      <c r="A13" s="153" t="s">
        <v>22</v>
      </c>
      <c r="B13" s="13" t="s">
        <v>23</v>
      </c>
      <c r="C13" s="14">
        <v>40830</v>
      </c>
      <c r="D13" s="14">
        <v>0</v>
      </c>
      <c r="E13" s="14">
        <v>0</v>
      </c>
      <c r="F13" s="14">
        <v>40830</v>
      </c>
      <c r="G13" s="14">
        <v>57412</v>
      </c>
      <c r="H13" s="14">
        <v>35</v>
      </c>
      <c r="I13" s="14">
        <v>213</v>
      </c>
      <c r="J13" s="15">
        <v>57660</v>
      </c>
    </row>
    <row r="14" spans="1:10" ht="13.5" thickBot="1" x14ac:dyDescent="0.25">
      <c r="A14" s="153" t="s">
        <v>24</v>
      </c>
      <c r="B14" s="13" t="s">
        <v>25</v>
      </c>
      <c r="C14" s="14">
        <v>16770</v>
      </c>
      <c r="D14" s="14">
        <v>0</v>
      </c>
      <c r="E14" s="14">
        <v>3</v>
      </c>
      <c r="F14" s="14">
        <v>16773</v>
      </c>
      <c r="G14" s="14">
        <v>10809</v>
      </c>
      <c r="H14" s="14">
        <v>0</v>
      </c>
      <c r="I14" s="14">
        <v>10</v>
      </c>
      <c r="J14" s="15">
        <v>10819</v>
      </c>
    </row>
    <row r="15" spans="1:10" ht="13.5" thickBot="1" x14ac:dyDescent="0.25">
      <c r="A15" s="153" t="s">
        <v>26</v>
      </c>
      <c r="B15" s="13" t="s">
        <v>27</v>
      </c>
      <c r="C15" s="14">
        <v>8085</v>
      </c>
      <c r="D15" s="14">
        <v>3</v>
      </c>
      <c r="E15" s="14">
        <v>0</v>
      </c>
      <c r="F15" s="14">
        <v>8088</v>
      </c>
      <c r="G15" s="14">
        <v>9617</v>
      </c>
      <c r="H15" s="14">
        <v>2</v>
      </c>
      <c r="I15" s="14">
        <v>0</v>
      </c>
      <c r="J15" s="15">
        <v>9619</v>
      </c>
    </row>
    <row r="16" spans="1:10" ht="13.5" thickBot="1" x14ac:dyDescent="0.25">
      <c r="A16" s="153" t="s">
        <v>28</v>
      </c>
      <c r="B16" s="13" t="s">
        <v>29</v>
      </c>
      <c r="C16" s="14">
        <v>6909</v>
      </c>
      <c r="D16" s="14">
        <v>14</v>
      </c>
      <c r="E16" s="14">
        <v>0</v>
      </c>
      <c r="F16" s="14">
        <v>6923</v>
      </c>
      <c r="G16" s="14">
        <v>10469</v>
      </c>
      <c r="H16" s="14">
        <v>5</v>
      </c>
      <c r="I16" s="14">
        <v>28</v>
      </c>
      <c r="J16" s="15">
        <v>10502</v>
      </c>
    </row>
    <row r="17" spans="1:10" ht="13.5" thickBot="1" x14ac:dyDescent="0.25">
      <c r="A17" s="153" t="s">
        <v>30</v>
      </c>
      <c r="B17" s="13" t="s">
        <v>31</v>
      </c>
      <c r="C17" s="14">
        <v>6005</v>
      </c>
      <c r="D17" s="14">
        <v>2</v>
      </c>
      <c r="E17" s="14">
        <v>0</v>
      </c>
      <c r="F17" s="14">
        <v>6007</v>
      </c>
      <c r="G17" s="14">
        <v>5590</v>
      </c>
      <c r="H17" s="14">
        <v>0</v>
      </c>
      <c r="I17" s="14">
        <v>2</v>
      </c>
      <c r="J17" s="15">
        <v>5592</v>
      </c>
    </row>
    <row r="18" spans="1:10" ht="13.5" thickBot="1" x14ac:dyDescent="0.25">
      <c r="A18" s="153" t="s">
        <v>32</v>
      </c>
      <c r="B18" s="13" t="s">
        <v>25</v>
      </c>
      <c r="C18" s="14">
        <v>27016</v>
      </c>
      <c r="D18" s="14">
        <v>13</v>
      </c>
      <c r="E18" s="14">
        <v>45</v>
      </c>
      <c r="F18" s="14">
        <v>27074</v>
      </c>
      <c r="G18" s="14">
        <v>19216</v>
      </c>
      <c r="H18" s="14">
        <v>63</v>
      </c>
      <c r="I18" s="14">
        <v>45</v>
      </c>
      <c r="J18" s="15">
        <v>19324</v>
      </c>
    </row>
    <row r="19" spans="1:10" ht="13.5" thickBot="1" x14ac:dyDescent="0.25">
      <c r="A19" s="153" t="s">
        <v>33</v>
      </c>
      <c r="B19" s="13" t="s">
        <v>31</v>
      </c>
      <c r="C19" s="14">
        <v>10170</v>
      </c>
      <c r="D19" s="14">
        <v>2</v>
      </c>
      <c r="E19" s="14">
        <v>0</v>
      </c>
      <c r="F19" s="14">
        <v>10172</v>
      </c>
      <c r="G19" s="14">
        <v>5207</v>
      </c>
      <c r="H19" s="14">
        <v>0</v>
      </c>
      <c r="I19" s="14">
        <v>0</v>
      </c>
      <c r="J19" s="15">
        <v>5207</v>
      </c>
    </row>
    <row r="20" spans="1:10" ht="13.5" thickBot="1" x14ac:dyDescent="0.25">
      <c r="A20" s="153" t="s">
        <v>34</v>
      </c>
      <c r="B20" s="13" t="s">
        <v>35</v>
      </c>
      <c r="C20" s="14">
        <v>10832</v>
      </c>
      <c r="D20" s="14">
        <v>7</v>
      </c>
      <c r="E20" s="14">
        <v>1</v>
      </c>
      <c r="F20" s="14">
        <v>10840</v>
      </c>
      <c r="G20" s="14">
        <v>7805</v>
      </c>
      <c r="H20" s="14">
        <v>8</v>
      </c>
      <c r="I20" s="14">
        <v>2</v>
      </c>
      <c r="J20" s="15">
        <v>7815</v>
      </c>
    </row>
    <row r="21" spans="1:10" ht="13.5" thickBot="1" x14ac:dyDescent="0.25">
      <c r="A21" s="153" t="s">
        <v>36</v>
      </c>
      <c r="B21" s="13" t="s">
        <v>37</v>
      </c>
      <c r="C21" s="14">
        <v>3713</v>
      </c>
      <c r="D21" s="14">
        <v>0</v>
      </c>
      <c r="E21" s="14">
        <v>0</v>
      </c>
      <c r="F21" s="14">
        <v>3713</v>
      </c>
      <c r="G21" s="14">
        <v>1886</v>
      </c>
      <c r="H21" s="14">
        <v>1</v>
      </c>
      <c r="I21" s="14">
        <v>2</v>
      </c>
      <c r="J21" s="15">
        <v>1889</v>
      </c>
    </row>
    <row r="22" spans="1:10" ht="13.5" thickBot="1" x14ac:dyDescent="0.25">
      <c r="A22" s="153" t="s">
        <v>38</v>
      </c>
      <c r="B22" s="13" t="s">
        <v>39</v>
      </c>
      <c r="C22" s="14">
        <v>17016</v>
      </c>
      <c r="D22" s="14">
        <v>0</v>
      </c>
      <c r="E22" s="14">
        <v>3</v>
      </c>
      <c r="F22" s="14">
        <v>17019</v>
      </c>
      <c r="G22" s="14">
        <v>13036</v>
      </c>
      <c r="H22" s="14">
        <v>10</v>
      </c>
      <c r="I22" s="14">
        <v>11</v>
      </c>
      <c r="J22" s="15">
        <v>13057</v>
      </c>
    </row>
    <row r="23" spans="1:10" ht="13.5" thickBot="1" x14ac:dyDescent="0.25">
      <c r="A23" s="153" t="s">
        <v>40</v>
      </c>
      <c r="B23" s="13" t="s">
        <v>41</v>
      </c>
      <c r="C23" s="14">
        <v>17818</v>
      </c>
      <c r="D23" s="14">
        <v>31</v>
      </c>
      <c r="E23" s="14">
        <v>0</v>
      </c>
      <c r="F23" s="14">
        <v>17849</v>
      </c>
      <c r="G23" s="14">
        <v>13141</v>
      </c>
      <c r="H23" s="14">
        <v>31</v>
      </c>
      <c r="I23" s="14">
        <v>24</v>
      </c>
      <c r="J23" s="15">
        <v>13196</v>
      </c>
    </row>
    <row r="24" spans="1:10" ht="13.5" thickBot="1" x14ac:dyDescent="0.25">
      <c r="A24" s="153" t="s">
        <v>42</v>
      </c>
      <c r="B24" s="13" t="s">
        <v>1</v>
      </c>
      <c r="C24" s="14">
        <v>5792</v>
      </c>
      <c r="D24" s="14">
        <v>2</v>
      </c>
      <c r="E24" s="14">
        <v>1</v>
      </c>
      <c r="F24" s="14">
        <v>5795</v>
      </c>
      <c r="G24" s="14">
        <v>7120</v>
      </c>
      <c r="H24" s="14">
        <v>3</v>
      </c>
      <c r="I24" s="14">
        <v>4</v>
      </c>
      <c r="J24" s="15">
        <v>7127</v>
      </c>
    </row>
    <row r="25" spans="1:10" ht="13.5" thickBot="1" x14ac:dyDescent="0.25">
      <c r="A25" s="153" t="s">
        <v>43</v>
      </c>
      <c r="B25" s="13" t="s">
        <v>44</v>
      </c>
      <c r="C25" s="14">
        <v>6798</v>
      </c>
      <c r="D25" s="14">
        <v>2</v>
      </c>
      <c r="E25" s="14">
        <v>0</v>
      </c>
      <c r="F25" s="14">
        <v>6800</v>
      </c>
      <c r="G25" s="14">
        <v>7026</v>
      </c>
      <c r="H25" s="14">
        <v>0</v>
      </c>
      <c r="I25" s="14">
        <v>10</v>
      </c>
      <c r="J25" s="15">
        <v>7036</v>
      </c>
    </row>
    <row r="26" spans="1:10" ht="13.5" thickBot="1" x14ac:dyDescent="0.25">
      <c r="A26" s="153" t="s">
        <v>45</v>
      </c>
      <c r="B26" s="13" t="s">
        <v>46</v>
      </c>
      <c r="C26" s="14">
        <v>52007</v>
      </c>
      <c r="D26" s="14">
        <v>121</v>
      </c>
      <c r="E26" s="14">
        <v>6</v>
      </c>
      <c r="F26" s="14">
        <v>52134</v>
      </c>
      <c r="G26" s="14">
        <v>20261</v>
      </c>
      <c r="H26" s="14">
        <v>2</v>
      </c>
      <c r="I26" s="14">
        <v>33</v>
      </c>
      <c r="J26" s="15">
        <v>20296</v>
      </c>
    </row>
    <row r="27" spans="1:10" ht="13.5" thickBot="1" x14ac:dyDescent="0.25">
      <c r="A27" s="153" t="s">
        <v>47</v>
      </c>
      <c r="B27" s="13" t="s">
        <v>48</v>
      </c>
      <c r="C27" s="14">
        <v>8619</v>
      </c>
      <c r="D27" s="14">
        <v>1</v>
      </c>
      <c r="E27" s="14">
        <v>0</v>
      </c>
      <c r="F27" s="14">
        <v>8620</v>
      </c>
      <c r="G27" s="14">
        <v>9360</v>
      </c>
      <c r="H27" s="14">
        <v>7</v>
      </c>
      <c r="I27" s="14">
        <v>3</v>
      </c>
      <c r="J27" s="15">
        <v>9370</v>
      </c>
    </row>
    <row r="28" spans="1:10" ht="13.5" thickBot="1" x14ac:dyDescent="0.25">
      <c r="A28" s="153" t="s">
        <v>49</v>
      </c>
      <c r="B28" s="13" t="s">
        <v>50</v>
      </c>
      <c r="C28" s="14">
        <v>11116</v>
      </c>
      <c r="D28" s="14">
        <v>4</v>
      </c>
      <c r="E28" s="14">
        <v>0</v>
      </c>
      <c r="F28" s="14">
        <v>11120</v>
      </c>
      <c r="G28" s="14">
        <v>11806</v>
      </c>
      <c r="H28" s="14">
        <v>9</v>
      </c>
      <c r="I28" s="14">
        <v>63</v>
      </c>
      <c r="J28" s="15">
        <v>11878</v>
      </c>
    </row>
    <row r="29" spans="1:10" ht="13.5" thickBot="1" x14ac:dyDescent="0.25">
      <c r="A29" s="153" t="s">
        <v>51</v>
      </c>
      <c r="B29" s="13" t="s">
        <v>52</v>
      </c>
      <c r="C29" s="14">
        <v>22176</v>
      </c>
      <c r="D29" s="14">
        <v>111</v>
      </c>
      <c r="E29" s="14">
        <v>0</v>
      </c>
      <c r="F29" s="14">
        <v>22287</v>
      </c>
      <c r="G29" s="14">
        <v>23189</v>
      </c>
      <c r="H29" s="14">
        <v>8</v>
      </c>
      <c r="I29" s="14">
        <v>99</v>
      </c>
      <c r="J29" s="15">
        <v>23296</v>
      </c>
    </row>
    <row r="30" spans="1:10" ht="13.5" thickBot="1" x14ac:dyDescent="0.25">
      <c r="A30" s="153" t="s">
        <v>53</v>
      </c>
      <c r="B30" s="13" t="s">
        <v>54</v>
      </c>
      <c r="C30" s="14">
        <v>26276</v>
      </c>
      <c r="D30" s="14">
        <v>26</v>
      </c>
      <c r="E30" s="14">
        <v>0</v>
      </c>
      <c r="F30" s="14">
        <v>26302</v>
      </c>
      <c r="G30" s="14">
        <v>18998</v>
      </c>
      <c r="H30" s="14">
        <v>3</v>
      </c>
      <c r="I30" s="14">
        <v>13</v>
      </c>
      <c r="J30" s="15">
        <v>19014</v>
      </c>
    </row>
    <row r="31" spans="1:10" ht="13.5" thickBot="1" x14ac:dyDescent="0.25">
      <c r="A31" s="153" t="s">
        <v>55</v>
      </c>
      <c r="B31" s="13" t="s">
        <v>56</v>
      </c>
      <c r="C31" s="14">
        <v>39998</v>
      </c>
      <c r="D31" s="14">
        <v>7</v>
      </c>
      <c r="E31" s="14">
        <v>23</v>
      </c>
      <c r="F31" s="14">
        <v>40028</v>
      </c>
      <c r="G31" s="14">
        <v>21604</v>
      </c>
      <c r="H31" s="14">
        <v>29</v>
      </c>
      <c r="I31" s="14">
        <v>102</v>
      </c>
      <c r="J31" s="15">
        <v>21735</v>
      </c>
    </row>
    <row r="32" spans="1:10" ht="13.5" thickBot="1" x14ac:dyDescent="0.25">
      <c r="A32" s="153" t="s">
        <v>57</v>
      </c>
      <c r="B32" s="13" t="s">
        <v>19</v>
      </c>
      <c r="C32" s="14">
        <v>30235</v>
      </c>
      <c r="D32" s="14">
        <v>9</v>
      </c>
      <c r="E32" s="14">
        <v>25</v>
      </c>
      <c r="F32" s="14">
        <v>30269</v>
      </c>
      <c r="G32" s="14">
        <v>37988</v>
      </c>
      <c r="H32" s="14">
        <v>6</v>
      </c>
      <c r="I32" s="14">
        <v>2</v>
      </c>
      <c r="J32" s="15">
        <v>37996</v>
      </c>
    </row>
    <row r="33" spans="1:10" ht="13.5" thickBot="1" x14ac:dyDescent="0.25">
      <c r="A33" s="153" t="s">
        <v>58</v>
      </c>
      <c r="B33" s="13" t="s">
        <v>59</v>
      </c>
      <c r="C33" s="14">
        <v>29248</v>
      </c>
      <c r="D33" s="14">
        <v>46</v>
      </c>
      <c r="E33" s="14">
        <v>3</v>
      </c>
      <c r="F33" s="14">
        <v>29297</v>
      </c>
      <c r="G33" s="14">
        <v>24760</v>
      </c>
      <c r="H33" s="14">
        <v>21</v>
      </c>
      <c r="I33" s="14">
        <v>246</v>
      </c>
      <c r="J33" s="15">
        <v>25027</v>
      </c>
    </row>
    <row r="34" spans="1:10" ht="13.5" thickBot="1" x14ac:dyDescent="0.25">
      <c r="A34" s="153" t="s">
        <v>60</v>
      </c>
      <c r="B34" s="13" t="s">
        <v>35</v>
      </c>
      <c r="C34" s="14">
        <v>11716</v>
      </c>
      <c r="D34" s="14">
        <v>9</v>
      </c>
      <c r="E34" s="14">
        <v>0</v>
      </c>
      <c r="F34" s="14">
        <v>11725</v>
      </c>
      <c r="G34" s="14">
        <v>12482</v>
      </c>
      <c r="H34" s="14">
        <v>12</v>
      </c>
      <c r="I34" s="14">
        <v>45</v>
      </c>
      <c r="J34" s="15">
        <v>12539</v>
      </c>
    </row>
    <row r="35" spans="1:10" ht="13.5" thickBot="1" x14ac:dyDescent="0.25">
      <c r="A35" s="153" t="s">
        <v>61</v>
      </c>
      <c r="B35" s="13" t="s">
        <v>62</v>
      </c>
      <c r="C35" s="14">
        <v>15788</v>
      </c>
      <c r="D35" s="14">
        <v>0</v>
      </c>
      <c r="E35" s="14">
        <v>0</v>
      </c>
      <c r="F35" s="14">
        <v>15788</v>
      </c>
      <c r="G35" s="14">
        <v>9404</v>
      </c>
      <c r="H35" s="14">
        <v>0</v>
      </c>
      <c r="I35" s="14">
        <v>20</v>
      </c>
      <c r="J35" s="15">
        <v>9424</v>
      </c>
    </row>
    <row r="36" spans="1:10" ht="13.5" thickBot="1" x14ac:dyDescent="0.25">
      <c r="A36" s="153" t="s">
        <v>63</v>
      </c>
      <c r="B36" s="13" t="s">
        <v>41</v>
      </c>
      <c r="C36" s="14">
        <v>2343</v>
      </c>
      <c r="D36" s="14">
        <v>0</v>
      </c>
      <c r="E36" s="14">
        <v>0</v>
      </c>
      <c r="F36" s="14">
        <v>2343</v>
      </c>
      <c r="G36" s="14">
        <v>1255</v>
      </c>
      <c r="H36" s="14">
        <v>0</v>
      </c>
      <c r="I36" s="14">
        <v>0</v>
      </c>
      <c r="J36" s="15">
        <v>1255</v>
      </c>
    </row>
    <row r="37" spans="1:10" ht="13.5" thickBot="1" x14ac:dyDescent="0.25">
      <c r="A37" s="153" t="s">
        <v>64</v>
      </c>
      <c r="B37" s="13" t="s">
        <v>65</v>
      </c>
      <c r="C37" s="14">
        <v>29277</v>
      </c>
      <c r="D37" s="14">
        <v>4</v>
      </c>
      <c r="E37" s="14">
        <v>1</v>
      </c>
      <c r="F37" s="14">
        <v>29282</v>
      </c>
      <c r="G37" s="14">
        <v>22396</v>
      </c>
      <c r="H37" s="14">
        <v>4</v>
      </c>
      <c r="I37" s="14">
        <v>150</v>
      </c>
      <c r="J37" s="15">
        <v>22550</v>
      </c>
    </row>
    <row r="38" spans="1:10" ht="13.5" thickBot="1" x14ac:dyDescent="0.25">
      <c r="A38" s="153" t="s">
        <v>66</v>
      </c>
      <c r="B38" s="13" t="s">
        <v>67</v>
      </c>
      <c r="C38" s="14">
        <v>2514</v>
      </c>
      <c r="D38" s="14">
        <v>3</v>
      </c>
      <c r="E38" s="14">
        <v>0</v>
      </c>
      <c r="F38" s="14">
        <v>2517</v>
      </c>
      <c r="G38" s="14">
        <v>1734</v>
      </c>
      <c r="H38" s="14">
        <v>0</v>
      </c>
      <c r="I38" s="14">
        <v>0</v>
      </c>
      <c r="J38" s="15">
        <v>1734</v>
      </c>
    </row>
    <row r="39" spans="1:10" ht="13.5" thickBot="1" x14ac:dyDescent="0.25">
      <c r="A39" s="153" t="s">
        <v>68</v>
      </c>
      <c r="B39" s="13" t="s">
        <v>69</v>
      </c>
      <c r="C39" s="14">
        <v>14705</v>
      </c>
      <c r="D39" s="14">
        <v>0</v>
      </c>
      <c r="E39" s="14">
        <v>0</v>
      </c>
      <c r="F39" s="14">
        <v>14705</v>
      </c>
      <c r="G39" s="14">
        <v>17477</v>
      </c>
      <c r="H39" s="14">
        <v>12</v>
      </c>
      <c r="I39" s="14">
        <v>55</v>
      </c>
      <c r="J39" s="15">
        <v>17544</v>
      </c>
    </row>
    <row r="40" spans="1:10" ht="13.5" thickBot="1" x14ac:dyDescent="0.25">
      <c r="A40" s="153" t="s">
        <v>70</v>
      </c>
      <c r="B40" s="13" t="s">
        <v>71</v>
      </c>
      <c r="C40" s="14">
        <v>63115</v>
      </c>
      <c r="D40" s="14">
        <v>9</v>
      </c>
      <c r="E40" s="14">
        <v>12</v>
      </c>
      <c r="F40" s="14">
        <v>63136</v>
      </c>
      <c r="G40" s="14">
        <v>99446</v>
      </c>
      <c r="H40" s="14">
        <v>33</v>
      </c>
      <c r="I40" s="14">
        <v>193</v>
      </c>
      <c r="J40" s="15">
        <v>99672</v>
      </c>
    </row>
    <row r="41" spans="1:10" ht="13.5" thickBot="1" x14ac:dyDescent="0.25">
      <c r="A41" s="153" t="s">
        <v>72</v>
      </c>
      <c r="B41" s="13" t="s">
        <v>71</v>
      </c>
      <c r="C41" s="14">
        <v>47908</v>
      </c>
      <c r="D41" s="14">
        <v>18</v>
      </c>
      <c r="E41" s="14">
        <v>98</v>
      </c>
      <c r="F41" s="14">
        <v>48024</v>
      </c>
      <c r="G41" s="14">
        <v>13879</v>
      </c>
      <c r="H41" s="14">
        <v>27</v>
      </c>
      <c r="I41" s="14">
        <v>160</v>
      </c>
      <c r="J41" s="15">
        <v>14066</v>
      </c>
    </row>
    <row r="42" spans="1:10" ht="13.5" thickBot="1" x14ac:dyDescent="0.25">
      <c r="A42" s="153" t="s">
        <v>73</v>
      </c>
      <c r="B42" s="13" t="s">
        <v>74</v>
      </c>
      <c r="C42" s="14">
        <v>11244</v>
      </c>
      <c r="D42" s="14">
        <v>12</v>
      </c>
      <c r="E42" s="14">
        <v>0</v>
      </c>
      <c r="F42" s="14">
        <v>11256</v>
      </c>
      <c r="G42" s="14">
        <v>16012</v>
      </c>
      <c r="H42" s="14">
        <v>12</v>
      </c>
      <c r="I42" s="14">
        <v>66</v>
      </c>
      <c r="J42" s="15">
        <v>16090</v>
      </c>
    </row>
    <row r="43" spans="1:10" ht="13.5" thickBot="1" x14ac:dyDescent="0.25">
      <c r="A43" s="153" t="s">
        <v>75</v>
      </c>
      <c r="B43" s="13" t="s">
        <v>76</v>
      </c>
      <c r="C43" s="14">
        <v>27940</v>
      </c>
      <c r="D43" s="14">
        <v>21</v>
      </c>
      <c r="E43" s="14">
        <v>1</v>
      </c>
      <c r="F43" s="14">
        <v>27962</v>
      </c>
      <c r="G43" s="14">
        <v>42125</v>
      </c>
      <c r="H43" s="14">
        <v>7</v>
      </c>
      <c r="I43" s="14">
        <v>44</v>
      </c>
      <c r="J43" s="15">
        <v>42176</v>
      </c>
    </row>
    <row r="44" spans="1:10" ht="13.5" thickBot="1" x14ac:dyDescent="0.25">
      <c r="A44" s="153" t="s">
        <v>77</v>
      </c>
      <c r="B44" s="13" t="s">
        <v>78</v>
      </c>
      <c r="C44" s="14">
        <v>18851</v>
      </c>
      <c r="D44" s="14">
        <v>1</v>
      </c>
      <c r="E44" s="14">
        <v>1</v>
      </c>
      <c r="F44" s="14">
        <v>18853</v>
      </c>
      <c r="G44" s="14">
        <v>21228</v>
      </c>
      <c r="H44" s="14">
        <v>2</v>
      </c>
      <c r="I44" s="14">
        <v>67</v>
      </c>
      <c r="J44" s="15">
        <v>21297</v>
      </c>
    </row>
    <row r="45" spans="1:10" ht="13.5" thickBot="1" x14ac:dyDescent="0.25">
      <c r="A45" s="153" t="s">
        <v>79</v>
      </c>
      <c r="B45" s="13" t="s">
        <v>67</v>
      </c>
      <c r="C45" s="14">
        <v>46459</v>
      </c>
      <c r="D45" s="14">
        <v>34</v>
      </c>
      <c r="E45" s="14">
        <v>0</v>
      </c>
      <c r="F45" s="14">
        <v>46493</v>
      </c>
      <c r="G45" s="14">
        <v>62259</v>
      </c>
      <c r="H45" s="14">
        <v>42</v>
      </c>
      <c r="I45" s="14">
        <v>30</v>
      </c>
      <c r="J45" s="15">
        <v>62331</v>
      </c>
    </row>
    <row r="46" spans="1:10" ht="13.5" thickBot="1" x14ac:dyDescent="0.25">
      <c r="A46" s="153" t="s">
        <v>80</v>
      </c>
      <c r="B46" s="13" t="s">
        <v>81</v>
      </c>
      <c r="C46" s="14">
        <v>15031</v>
      </c>
      <c r="D46" s="14">
        <v>1</v>
      </c>
      <c r="E46" s="14">
        <v>4</v>
      </c>
      <c r="F46" s="14">
        <v>15036</v>
      </c>
      <c r="G46" s="14">
        <v>16994</v>
      </c>
      <c r="H46" s="14">
        <v>1</v>
      </c>
      <c r="I46" s="14">
        <v>0</v>
      </c>
      <c r="J46" s="15">
        <v>16995</v>
      </c>
    </row>
    <row r="47" spans="1:10" ht="13.5" thickBot="1" x14ac:dyDescent="0.25">
      <c r="A47" s="153" t="s">
        <v>82</v>
      </c>
      <c r="B47" s="13" t="s">
        <v>83</v>
      </c>
      <c r="C47" s="14">
        <v>33097</v>
      </c>
      <c r="D47" s="14">
        <v>0</v>
      </c>
      <c r="E47" s="14">
        <v>0</v>
      </c>
      <c r="F47" s="14">
        <v>33097</v>
      </c>
      <c r="G47" s="14">
        <v>27390</v>
      </c>
      <c r="H47" s="14">
        <v>0</v>
      </c>
      <c r="I47" s="14">
        <v>0</v>
      </c>
      <c r="J47" s="15">
        <v>27390</v>
      </c>
    </row>
    <row r="48" spans="1:10" ht="13.5" thickBot="1" x14ac:dyDescent="0.25">
      <c r="A48" s="153" t="s">
        <v>84</v>
      </c>
      <c r="B48" s="13" t="s">
        <v>19</v>
      </c>
      <c r="C48" s="14">
        <v>3063</v>
      </c>
      <c r="D48" s="14">
        <v>0</v>
      </c>
      <c r="E48" s="14">
        <v>0</v>
      </c>
      <c r="F48" s="14">
        <v>3063</v>
      </c>
      <c r="G48" s="14">
        <v>2975</v>
      </c>
      <c r="H48" s="14">
        <v>0</v>
      </c>
      <c r="I48" s="14">
        <v>0</v>
      </c>
      <c r="J48" s="15">
        <v>2975</v>
      </c>
    </row>
    <row r="49" spans="1:10" ht="13.5" thickBot="1" x14ac:dyDescent="0.25">
      <c r="A49" s="153" t="s">
        <v>85</v>
      </c>
      <c r="B49" s="17" t="s">
        <v>86</v>
      </c>
      <c r="C49" s="18">
        <v>18972</v>
      </c>
      <c r="D49" s="18">
        <v>9</v>
      </c>
      <c r="E49" s="18">
        <v>0</v>
      </c>
      <c r="F49" s="18">
        <v>18981</v>
      </c>
      <c r="G49" s="18">
        <v>20537</v>
      </c>
      <c r="H49" s="18">
        <v>9</v>
      </c>
      <c r="I49" s="18">
        <v>23</v>
      </c>
      <c r="J49" s="19">
        <v>20569</v>
      </c>
    </row>
    <row r="50" spans="1:10" ht="13.5" thickBot="1" x14ac:dyDescent="0.25">
      <c r="A50" s="154"/>
      <c r="B50" s="155"/>
      <c r="C50" s="102"/>
      <c r="D50" s="102"/>
      <c r="E50" s="102"/>
      <c r="F50" s="102"/>
      <c r="G50" s="102"/>
      <c r="H50" s="102"/>
      <c r="I50" s="102"/>
      <c r="J50" s="104"/>
    </row>
    <row r="51" spans="1:10" ht="13.5" thickBot="1" x14ac:dyDescent="0.25">
      <c r="A51" s="156" t="s">
        <v>183</v>
      </c>
      <c r="B51" s="157"/>
      <c r="C51" s="66">
        <f>SUM(C2:C49)</f>
        <v>1006566</v>
      </c>
      <c r="D51" s="66">
        <f t="shared" ref="D51:J51" si="0">SUM(D2:D49)</f>
        <v>697</v>
      </c>
      <c r="E51" s="66">
        <f t="shared" si="0"/>
        <v>368</v>
      </c>
      <c r="F51" s="66">
        <f t="shared" si="0"/>
        <v>1007631</v>
      </c>
      <c r="G51" s="66">
        <f t="shared" si="0"/>
        <v>983873</v>
      </c>
      <c r="H51" s="66">
        <f t="shared" si="0"/>
        <v>528</v>
      </c>
      <c r="I51" s="66">
        <f t="shared" si="0"/>
        <v>2407</v>
      </c>
      <c r="J51" s="105">
        <f t="shared" si="0"/>
        <v>986808</v>
      </c>
    </row>
    <row r="52" spans="1:10" ht="13.5" thickBot="1" x14ac:dyDescent="0.25">
      <c r="A52" s="156" t="s">
        <v>143</v>
      </c>
      <c r="B52" s="157"/>
      <c r="C52" s="66">
        <f>AVERAGE(C2:C49)</f>
        <v>20970.125</v>
      </c>
      <c r="D52" s="66">
        <f t="shared" ref="D52:J52" si="1">AVERAGE(D2:D49)</f>
        <v>14.520833333333334</v>
      </c>
      <c r="E52" s="66">
        <f t="shared" si="1"/>
        <v>7.666666666666667</v>
      </c>
      <c r="F52" s="66">
        <f t="shared" si="1"/>
        <v>20992.3125</v>
      </c>
      <c r="G52" s="66">
        <f t="shared" si="1"/>
        <v>20497.354166666668</v>
      </c>
      <c r="H52" s="66">
        <f t="shared" si="1"/>
        <v>11</v>
      </c>
      <c r="I52" s="66">
        <f t="shared" si="1"/>
        <v>50.145833333333336</v>
      </c>
      <c r="J52" s="105">
        <f t="shared" si="1"/>
        <v>20558.5</v>
      </c>
    </row>
    <row r="53" spans="1:10" ht="13.5" thickBot="1" x14ac:dyDescent="0.25">
      <c r="A53" s="156" t="s">
        <v>144</v>
      </c>
      <c r="B53" s="39"/>
      <c r="C53" s="35">
        <f>MEDIAN(C2:C49)</f>
        <v>16219.5</v>
      </c>
      <c r="D53" s="35">
        <f t="shared" ref="D53:J53" si="2">MEDIAN(D2:D49)</f>
        <v>4</v>
      </c>
      <c r="E53" s="35">
        <f t="shared" si="2"/>
        <v>0</v>
      </c>
      <c r="F53" s="35">
        <f t="shared" si="2"/>
        <v>16230</v>
      </c>
      <c r="G53" s="35">
        <f t="shared" si="2"/>
        <v>14442</v>
      </c>
      <c r="H53" s="35">
        <f t="shared" si="2"/>
        <v>6.5</v>
      </c>
      <c r="I53" s="35">
        <f t="shared" si="2"/>
        <v>26</v>
      </c>
      <c r="J53" s="36">
        <f t="shared" si="2"/>
        <v>14572</v>
      </c>
    </row>
  </sheetData>
  <autoFilter ref="A1:J49"/>
  <printOptions horizontalCentered="1" verticalCentered="1"/>
  <pageMargins left="0.75" right="0.75" top="1" bottom="1" header="0.5" footer="0.5"/>
  <pageSetup orientation="landscape" r:id="rId1"/>
  <headerFooter>
    <oddHeader>ILL Report for Chaichin</oddHeader>
    <oddFooter>Counting Opinions (SQUIRE) Ltd.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E54"/>
  <sheetViews>
    <sheetView workbookViewId="0">
      <pane xSplit="2" ySplit="2" topLeftCell="C3" activePane="bottomRight" state="frozen"/>
      <selection pane="topRight" activeCell="C1" sqref="C1"/>
      <selection pane="bottomLeft" activeCell="A3" sqref="A3"/>
      <selection pane="bottomRight" activeCell="A2" sqref="A2"/>
    </sheetView>
  </sheetViews>
  <sheetFormatPr defaultRowHeight="12.75" x14ac:dyDescent="0.2"/>
  <cols>
    <col min="1" max="1" width="38.140625" style="21" customWidth="1"/>
    <col min="2" max="2" width="18.42578125" style="21" customWidth="1"/>
    <col min="3" max="10" width="11.42578125" style="21" bestFit="1" customWidth="1"/>
    <col min="11" max="11" width="11.42578125" style="21" customWidth="1"/>
    <col min="12" max="13" width="11.42578125" style="21" bestFit="1" customWidth="1"/>
    <col min="14" max="14" width="11.42578125" style="21" customWidth="1"/>
    <col min="15" max="16" width="11.42578125" style="21" bestFit="1" customWidth="1"/>
    <col min="17" max="17" width="11.42578125" style="21" customWidth="1"/>
    <col min="18" max="19" width="11.42578125" style="21" bestFit="1" customWidth="1"/>
    <col min="20" max="20" width="11.42578125" style="21" customWidth="1"/>
    <col min="21" max="22" width="11.42578125" style="21" bestFit="1" customWidth="1"/>
    <col min="23" max="23" width="11.42578125" style="21" customWidth="1"/>
    <col min="24" max="25" width="11.42578125" style="21" bestFit="1" customWidth="1"/>
    <col min="26" max="26" width="11.42578125" style="21" customWidth="1"/>
    <col min="27" max="28" width="11.42578125" style="21" bestFit="1" customWidth="1"/>
    <col min="29" max="29" width="11.42578125" style="21" customWidth="1"/>
    <col min="30" max="30" width="12.42578125" style="21" customWidth="1"/>
    <col min="31" max="31" width="11.85546875" style="21" customWidth="1"/>
    <col min="32" max="16384" width="9.140625" style="21"/>
  </cols>
  <sheetData>
    <row r="1" spans="1:31" ht="13.5" thickBot="1" x14ac:dyDescent="0.25">
      <c r="E1" s="137" t="s">
        <v>107</v>
      </c>
      <c r="F1" s="137"/>
      <c r="G1" s="137"/>
      <c r="H1" s="137"/>
      <c r="I1" s="137"/>
      <c r="J1" s="137"/>
      <c r="K1" s="137"/>
      <c r="L1" s="138" t="s">
        <v>108</v>
      </c>
      <c r="M1" s="139"/>
      <c r="N1" s="140"/>
      <c r="O1" s="141" t="s">
        <v>109</v>
      </c>
      <c r="P1" s="142"/>
      <c r="Q1" s="143"/>
      <c r="R1" s="144" t="s">
        <v>110</v>
      </c>
      <c r="S1" s="144"/>
      <c r="T1" s="144"/>
      <c r="U1" s="145" t="s">
        <v>111</v>
      </c>
      <c r="V1" s="146"/>
      <c r="W1" s="147"/>
      <c r="X1" s="148" t="s">
        <v>112</v>
      </c>
      <c r="Y1" s="148"/>
      <c r="Z1" s="148"/>
      <c r="AA1" s="135" t="s">
        <v>113</v>
      </c>
      <c r="AB1" s="135"/>
      <c r="AC1" s="135"/>
      <c r="AD1" s="136" t="s">
        <v>95</v>
      </c>
      <c r="AE1" s="136"/>
    </row>
    <row r="2" spans="1:31" s="30" customFormat="1" ht="64.5" customHeight="1" thickBot="1" x14ac:dyDescent="0.25">
      <c r="A2" s="22" t="s">
        <v>114</v>
      </c>
      <c r="B2" s="22" t="s">
        <v>87</v>
      </c>
      <c r="C2" s="22" t="s">
        <v>88</v>
      </c>
      <c r="D2" s="32" t="s">
        <v>96</v>
      </c>
      <c r="E2" s="23" t="s">
        <v>115</v>
      </c>
      <c r="F2" s="23" t="s">
        <v>116</v>
      </c>
      <c r="G2" s="23" t="s">
        <v>117</v>
      </c>
      <c r="H2" s="23" t="s">
        <v>118</v>
      </c>
      <c r="I2" s="23" t="s">
        <v>119</v>
      </c>
      <c r="J2" s="23" t="s">
        <v>120</v>
      </c>
      <c r="K2" s="23" t="s">
        <v>121</v>
      </c>
      <c r="L2" s="41" t="s">
        <v>122</v>
      </c>
      <c r="M2" s="24" t="s">
        <v>123</v>
      </c>
      <c r="N2" s="24" t="s">
        <v>124</v>
      </c>
      <c r="O2" s="42" t="s">
        <v>125</v>
      </c>
      <c r="P2" s="25" t="s">
        <v>126</v>
      </c>
      <c r="Q2" s="25" t="s">
        <v>127</v>
      </c>
      <c r="R2" s="46" t="s">
        <v>128</v>
      </c>
      <c r="S2" s="26" t="s">
        <v>129</v>
      </c>
      <c r="T2" s="26" t="s">
        <v>130</v>
      </c>
      <c r="U2" s="43" t="s">
        <v>131</v>
      </c>
      <c r="V2" s="27" t="s">
        <v>132</v>
      </c>
      <c r="W2" s="27" t="s">
        <v>151</v>
      </c>
      <c r="X2" s="44" t="s">
        <v>133</v>
      </c>
      <c r="Y2" s="28" t="s">
        <v>134</v>
      </c>
      <c r="Z2" s="47" t="s">
        <v>135</v>
      </c>
      <c r="AA2" s="29" t="s">
        <v>136</v>
      </c>
      <c r="AB2" s="29" t="s">
        <v>137</v>
      </c>
      <c r="AC2" s="29" t="s">
        <v>138</v>
      </c>
      <c r="AD2" s="48" t="s">
        <v>139</v>
      </c>
      <c r="AE2" s="48" t="s">
        <v>140</v>
      </c>
    </row>
    <row r="3" spans="1:31" ht="13.5" thickBot="1" x14ac:dyDescent="0.25">
      <c r="A3" s="31" t="s">
        <v>0</v>
      </c>
      <c r="B3" s="9" t="s">
        <v>1</v>
      </c>
      <c r="C3" s="10">
        <v>8188</v>
      </c>
      <c r="D3" s="11">
        <v>3108</v>
      </c>
      <c r="E3" s="45">
        <v>24</v>
      </c>
      <c r="F3" s="37">
        <v>6</v>
      </c>
      <c r="G3" s="37">
        <v>30</v>
      </c>
      <c r="H3" s="37">
        <v>72</v>
      </c>
      <c r="I3" s="37">
        <v>98</v>
      </c>
      <c r="J3" s="37">
        <v>170</v>
      </c>
      <c r="K3" s="38">
        <f t="shared" ref="K3:K50" si="0">J3/G3</f>
        <v>5.666666666666667</v>
      </c>
      <c r="L3" s="12">
        <v>1</v>
      </c>
      <c r="M3" s="10">
        <v>7</v>
      </c>
      <c r="N3" s="11">
        <f t="shared" ref="N3:N38" si="1">M3/L3</f>
        <v>7</v>
      </c>
      <c r="O3" s="12">
        <v>11</v>
      </c>
      <c r="P3" s="10">
        <v>183</v>
      </c>
      <c r="Q3" s="11">
        <f t="shared" ref="Q3:Q36" si="2">P3/O3</f>
        <v>16.636363636363637</v>
      </c>
      <c r="R3" s="12">
        <v>1</v>
      </c>
      <c r="S3" s="10">
        <v>36</v>
      </c>
      <c r="T3" s="11">
        <f>S3/R3</f>
        <v>36</v>
      </c>
      <c r="U3" s="12">
        <v>0</v>
      </c>
      <c r="V3" s="10">
        <v>0</v>
      </c>
      <c r="W3" s="11"/>
      <c r="X3" s="12">
        <v>0</v>
      </c>
      <c r="Y3" s="10">
        <v>0</v>
      </c>
      <c r="Z3" s="11"/>
      <c r="AA3" s="12">
        <v>43</v>
      </c>
      <c r="AB3" s="10">
        <v>396</v>
      </c>
      <c r="AC3" s="11">
        <f t="shared" ref="AC3:AC50" si="3">AB3/AA3</f>
        <v>9.2093023255813957</v>
      </c>
      <c r="AD3" s="54">
        <f t="shared" ref="AD3:AD50" si="4">AB3/C3</f>
        <v>4.8363458720078162E-2</v>
      </c>
      <c r="AE3" s="55">
        <f t="shared" ref="AE3:AE50" si="5">AB3/D3</f>
        <v>0.12741312741312741</v>
      </c>
    </row>
    <row r="4" spans="1:31" ht="13.5" thickBot="1" x14ac:dyDescent="0.25">
      <c r="A4" s="31" t="s">
        <v>2</v>
      </c>
      <c r="B4" s="13" t="s">
        <v>3</v>
      </c>
      <c r="C4" s="14">
        <v>16310</v>
      </c>
      <c r="D4" s="15">
        <v>16310</v>
      </c>
      <c r="E4" s="16">
        <v>231</v>
      </c>
      <c r="F4" s="14">
        <v>22</v>
      </c>
      <c r="G4" s="14">
        <v>253</v>
      </c>
      <c r="H4" s="14">
        <v>4287</v>
      </c>
      <c r="I4" s="14">
        <v>253</v>
      </c>
      <c r="J4" s="14">
        <v>4540</v>
      </c>
      <c r="K4" s="15">
        <f t="shared" si="0"/>
        <v>17.944664031620555</v>
      </c>
      <c r="L4" s="16">
        <v>65</v>
      </c>
      <c r="M4" s="14">
        <v>754</v>
      </c>
      <c r="N4" s="15">
        <f t="shared" si="1"/>
        <v>11.6</v>
      </c>
      <c r="O4" s="16">
        <v>169</v>
      </c>
      <c r="P4" s="14">
        <v>3661</v>
      </c>
      <c r="Q4" s="15">
        <f t="shared" si="2"/>
        <v>21.662721893491124</v>
      </c>
      <c r="R4" s="16">
        <v>33</v>
      </c>
      <c r="S4" s="14">
        <v>2888</v>
      </c>
      <c r="T4" s="15">
        <f>S4/R4</f>
        <v>87.515151515151516</v>
      </c>
      <c r="U4" s="16">
        <v>0</v>
      </c>
      <c r="V4" s="14">
        <v>0</v>
      </c>
      <c r="W4" s="15"/>
      <c r="X4" s="16">
        <v>0</v>
      </c>
      <c r="Y4" s="14">
        <v>0</v>
      </c>
      <c r="Z4" s="15"/>
      <c r="AA4" s="16">
        <v>520</v>
      </c>
      <c r="AB4" s="14">
        <v>11843</v>
      </c>
      <c r="AC4" s="15">
        <f t="shared" si="3"/>
        <v>22.774999999999999</v>
      </c>
      <c r="AD4" s="56">
        <f t="shared" si="4"/>
        <v>0.7261189454322502</v>
      </c>
      <c r="AE4" s="57">
        <f t="shared" si="5"/>
        <v>0.7261189454322502</v>
      </c>
    </row>
    <row r="5" spans="1:31" ht="13.5" thickBot="1" x14ac:dyDescent="0.25">
      <c r="A5" s="31" t="s">
        <v>4</v>
      </c>
      <c r="B5" s="13" t="s">
        <v>5</v>
      </c>
      <c r="C5" s="14">
        <v>3492</v>
      </c>
      <c r="D5" s="15">
        <v>3492</v>
      </c>
      <c r="E5" s="16">
        <v>48</v>
      </c>
      <c r="F5" s="14">
        <v>45</v>
      </c>
      <c r="G5" s="14">
        <v>93</v>
      </c>
      <c r="H5" s="14">
        <v>236</v>
      </c>
      <c r="I5" s="14">
        <v>127</v>
      </c>
      <c r="J5" s="14">
        <v>363</v>
      </c>
      <c r="K5" s="15">
        <f t="shared" si="0"/>
        <v>3.903225806451613</v>
      </c>
      <c r="L5" s="16">
        <v>26</v>
      </c>
      <c r="M5" s="14">
        <v>130</v>
      </c>
      <c r="N5" s="15">
        <f t="shared" si="1"/>
        <v>5</v>
      </c>
      <c r="O5" s="16">
        <v>129</v>
      </c>
      <c r="P5" s="14">
        <v>850</v>
      </c>
      <c r="Q5" s="15">
        <f t="shared" si="2"/>
        <v>6.5891472868217056</v>
      </c>
      <c r="R5" s="16">
        <v>1</v>
      </c>
      <c r="S5" s="14">
        <v>90</v>
      </c>
      <c r="T5" s="15">
        <f>S5/R5</f>
        <v>90</v>
      </c>
      <c r="U5" s="16">
        <v>1</v>
      </c>
      <c r="V5" s="14">
        <v>0</v>
      </c>
      <c r="W5" s="15"/>
      <c r="X5" s="16">
        <v>1</v>
      </c>
      <c r="Y5" s="14">
        <v>35</v>
      </c>
      <c r="Z5" s="15">
        <f>Y5/X5</f>
        <v>35</v>
      </c>
      <c r="AA5" s="16">
        <v>251</v>
      </c>
      <c r="AB5" s="14">
        <v>1468</v>
      </c>
      <c r="AC5" s="15">
        <f t="shared" si="3"/>
        <v>5.8486055776892432</v>
      </c>
      <c r="AD5" s="56">
        <f t="shared" si="4"/>
        <v>0.42038946162657503</v>
      </c>
      <c r="AE5" s="57">
        <f t="shared" si="5"/>
        <v>0.42038946162657503</v>
      </c>
    </row>
    <row r="6" spans="1:31" ht="13.5" thickBot="1" x14ac:dyDescent="0.25">
      <c r="A6" s="31" t="s">
        <v>6</v>
      </c>
      <c r="B6" s="13" t="s">
        <v>7</v>
      </c>
      <c r="C6" s="14">
        <v>19376</v>
      </c>
      <c r="D6" s="15">
        <v>19376</v>
      </c>
      <c r="E6" s="16">
        <v>27</v>
      </c>
      <c r="F6" s="14">
        <v>85</v>
      </c>
      <c r="G6" s="14">
        <v>112</v>
      </c>
      <c r="H6" s="14">
        <v>93</v>
      </c>
      <c r="I6" s="14">
        <v>514</v>
      </c>
      <c r="J6" s="14">
        <v>607</v>
      </c>
      <c r="K6" s="15">
        <f t="shared" si="0"/>
        <v>5.4196428571428568</v>
      </c>
      <c r="L6" s="16">
        <v>2</v>
      </c>
      <c r="M6" s="14">
        <v>30</v>
      </c>
      <c r="N6" s="15">
        <f t="shared" si="1"/>
        <v>15</v>
      </c>
      <c r="O6" s="16">
        <v>28</v>
      </c>
      <c r="P6" s="14">
        <v>160</v>
      </c>
      <c r="Q6" s="15">
        <f t="shared" si="2"/>
        <v>5.7142857142857144</v>
      </c>
      <c r="R6" s="16">
        <v>33</v>
      </c>
      <c r="S6" s="14">
        <v>375</v>
      </c>
      <c r="T6" s="15">
        <f>S6/R6</f>
        <v>11.363636363636363</v>
      </c>
      <c r="U6" s="16">
        <v>0</v>
      </c>
      <c r="V6" s="14">
        <v>0</v>
      </c>
      <c r="W6" s="15"/>
      <c r="X6" s="16">
        <v>0</v>
      </c>
      <c r="Y6" s="14">
        <v>0</v>
      </c>
      <c r="Z6" s="15"/>
      <c r="AA6" s="16">
        <v>175</v>
      </c>
      <c r="AB6" s="14">
        <v>1172</v>
      </c>
      <c r="AC6" s="15">
        <f t="shared" si="3"/>
        <v>6.6971428571428575</v>
      </c>
      <c r="AD6" s="56">
        <f t="shared" si="4"/>
        <v>6.0487200660611064E-2</v>
      </c>
      <c r="AE6" s="57">
        <f t="shared" si="5"/>
        <v>6.0487200660611064E-2</v>
      </c>
    </row>
    <row r="7" spans="1:31" ht="13.5" thickBot="1" x14ac:dyDescent="0.25">
      <c r="A7" s="31" t="s">
        <v>8</v>
      </c>
      <c r="B7" s="13" t="s">
        <v>9</v>
      </c>
      <c r="C7" s="14">
        <v>7708</v>
      </c>
      <c r="D7" s="15">
        <v>7708</v>
      </c>
      <c r="E7" s="16">
        <v>83</v>
      </c>
      <c r="F7" s="14">
        <v>31</v>
      </c>
      <c r="G7" s="14">
        <v>114</v>
      </c>
      <c r="H7" s="14">
        <v>364</v>
      </c>
      <c r="I7" s="14">
        <v>289</v>
      </c>
      <c r="J7" s="14">
        <v>653</v>
      </c>
      <c r="K7" s="15">
        <f t="shared" si="0"/>
        <v>5.7280701754385968</v>
      </c>
      <c r="L7" s="16">
        <v>1</v>
      </c>
      <c r="M7" s="14">
        <v>8</v>
      </c>
      <c r="N7" s="15">
        <f t="shared" si="1"/>
        <v>8</v>
      </c>
      <c r="O7" s="16">
        <v>84</v>
      </c>
      <c r="P7" s="14">
        <v>363</v>
      </c>
      <c r="Q7" s="15">
        <f t="shared" si="2"/>
        <v>4.3214285714285712</v>
      </c>
      <c r="R7" s="16">
        <v>17</v>
      </c>
      <c r="S7" s="14">
        <v>494</v>
      </c>
      <c r="T7" s="15">
        <f>S7/R7</f>
        <v>29.058823529411764</v>
      </c>
      <c r="U7" s="16">
        <v>0</v>
      </c>
      <c r="V7" s="14">
        <v>0</v>
      </c>
      <c r="W7" s="15"/>
      <c r="X7" s="16">
        <v>0</v>
      </c>
      <c r="Y7" s="14">
        <v>0</v>
      </c>
      <c r="Z7" s="15"/>
      <c r="AA7" s="16">
        <v>216</v>
      </c>
      <c r="AB7" s="14">
        <v>1518</v>
      </c>
      <c r="AC7" s="15">
        <f t="shared" si="3"/>
        <v>7.0277777777777777</v>
      </c>
      <c r="AD7" s="56">
        <f t="shared" si="4"/>
        <v>0.19693824597820447</v>
      </c>
      <c r="AE7" s="57">
        <f t="shared" si="5"/>
        <v>0.19693824597820447</v>
      </c>
    </row>
    <row r="8" spans="1:31" ht="13.5" thickBot="1" x14ac:dyDescent="0.25">
      <c r="A8" s="31" t="s">
        <v>10</v>
      </c>
      <c r="B8" s="13" t="s">
        <v>11</v>
      </c>
      <c r="C8" s="14">
        <v>35014</v>
      </c>
      <c r="D8" s="15">
        <v>35014</v>
      </c>
      <c r="E8" s="16">
        <v>455</v>
      </c>
      <c r="F8" s="14">
        <v>315</v>
      </c>
      <c r="G8" s="14">
        <v>770</v>
      </c>
      <c r="H8" s="14">
        <v>9010</v>
      </c>
      <c r="I8" s="14">
        <v>2180</v>
      </c>
      <c r="J8" s="14">
        <v>11190</v>
      </c>
      <c r="K8" s="15">
        <f t="shared" si="0"/>
        <v>14.532467532467532</v>
      </c>
      <c r="L8" s="16">
        <v>47</v>
      </c>
      <c r="M8" s="14">
        <v>705</v>
      </c>
      <c r="N8" s="15">
        <f t="shared" si="1"/>
        <v>15</v>
      </c>
      <c r="O8" s="16">
        <v>373</v>
      </c>
      <c r="P8" s="14">
        <v>3571</v>
      </c>
      <c r="Q8" s="15">
        <f t="shared" si="2"/>
        <v>9.5737265415549597</v>
      </c>
      <c r="R8" s="16">
        <v>0</v>
      </c>
      <c r="S8" s="14">
        <v>0</v>
      </c>
      <c r="T8" s="15"/>
      <c r="U8" s="16">
        <v>0</v>
      </c>
      <c r="V8" s="14">
        <v>0</v>
      </c>
      <c r="W8" s="15"/>
      <c r="X8" s="16">
        <v>0</v>
      </c>
      <c r="Y8" s="14">
        <v>0</v>
      </c>
      <c r="Z8" s="15"/>
      <c r="AA8" s="16">
        <v>1190</v>
      </c>
      <c r="AB8" s="14">
        <v>15466</v>
      </c>
      <c r="AC8" s="15">
        <f t="shared" si="3"/>
        <v>12.996638655462185</v>
      </c>
      <c r="AD8" s="56">
        <f t="shared" si="4"/>
        <v>0.44170903067344491</v>
      </c>
      <c r="AE8" s="57">
        <f t="shared" si="5"/>
        <v>0.44170903067344491</v>
      </c>
    </row>
    <row r="9" spans="1:31" ht="13.5" thickBot="1" x14ac:dyDescent="0.25">
      <c r="A9" s="31" t="s">
        <v>12</v>
      </c>
      <c r="B9" s="13" t="s">
        <v>13</v>
      </c>
      <c r="C9" s="14">
        <v>80387</v>
      </c>
      <c r="D9" s="15">
        <v>80387</v>
      </c>
      <c r="E9" s="16">
        <v>327</v>
      </c>
      <c r="F9" s="14">
        <v>232</v>
      </c>
      <c r="G9" s="14">
        <v>559</v>
      </c>
      <c r="H9" s="14">
        <v>6974</v>
      </c>
      <c r="I9" s="14">
        <v>3763</v>
      </c>
      <c r="J9" s="14">
        <v>10737</v>
      </c>
      <c r="K9" s="15">
        <f t="shared" si="0"/>
        <v>19.207513416815743</v>
      </c>
      <c r="L9" s="16">
        <v>106</v>
      </c>
      <c r="M9" s="14">
        <v>1199</v>
      </c>
      <c r="N9" s="15">
        <f t="shared" si="1"/>
        <v>11.311320754716981</v>
      </c>
      <c r="O9" s="16">
        <v>600</v>
      </c>
      <c r="P9" s="14">
        <v>8647</v>
      </c>
      <c r="Q9" s="15">
        <f t="shared" si="2"/>
        <v>14.411666666666667</v>
      </c>
      <c r="R9" s="16">
        <v>181</v>
      </c>
      <c r="S9" s="14">
        <v>7137</v>
      </c>
      <c r="T9" s="15">
        <f>S9/R9</f>
        <v>39.430939226519335</v>
      </c>
      <c r="U9" s="16">
        <v>6</v>
      </c>
      <c r="V9" s="14">
        <v>67</v>
      </c>
      <c r="W9" s="15">
        <f>V9/U9</f>
        <v>11.166666666666666</v>
      </c>
      <c r="X9" s="16">
        <v>0</v>
      </c>
      <c r="Y9" s="14">
        <v>0</v>
      </c>
      <c r="Z9" s="15"/>
      <c r="AA9" s="16">
        <v>1452</v>
      </c>
      <c r="AB9" s="14">
        <v>27787</v>
      </c>
      <c r="AC9" s="15">
        <f t="shared" si="3"/>
        <v>19.137052341597798</v>
      </c>
      <c r="AD9" s="56">
        <f t="shared" si="4"/>
        <v>0.34566534389888914</v>
      </c>
      <c r="AE9" s="57">
        <f t="shared" si="5"/>
        <v>0.34566534389888914</v>
      </c>
    </row>
    <row r="10" spans="1:31" ht="13.5" thickBot="1" x14ac:dyDescent="0.25">
      <c r="A10" s="31" t="s">
        <v>14</v>
      </c>
      <c r="B10" s="13" t="s">
        <v>15</v>
      </c>
      <c r="C10" s="14">
        <v>7827</v>
      </c>
      <c r="D10" s="15">
        <v>7827</v>
      </c>
      <c r="E10" s="16">
        <v>284</v>
      </c>
      <c r="F10" s="14">
        <v>30</v>
      </c>
      <c r="G10" s="14">
        <v>314</v>
      </c>
      <c r="H10" s="14">
        <v>7626</v>
      </c>
      <c r="I10" s="14">
        <v>872</v>
      </c>
      <c r="J10" s="14">
        <v>8498</v>
      </c>
      <c r="K10" s="15">
        <f t="shared" si="0"/>
        <v>27.063694267515924</v>
      </c>
      <c r="L10" s="16">
        <v>8</v>
      </c>
      <c r="M10" s="14">
        <v>62</v>
      </c>
      <c r="N10" s="15">
        <f t="shared" si="1"/>
        <v>7.75</v>
      </c>
      <c r="O10" s="16">
        <v>446</v>
      </c>
      <c r="P10" s="14">
        <v>5932</v>
      </c>
      <c r="Q10" s="15">
        <f t="shared" si="2"/>
        <v>13.300448430493274</v>
      </c>
      <c r="R10" s="16">
        <v>19</v>
      </c>
      <c r="S10" s="14">
        <v>756</v>
      </c>
      <c r="T10" s="15">
        <f>S10/R10</f>
        <v>39.789473684210527</v>
      </c>
      <c r="U10" s="16">
        <v>0</v>
      </c>
      <c r="V10" s="14">
        <v>0</v>
      </c>
      <c r="W10" s="15"/>
      <c r="X10" s="16">
        <v>0</v>
      </c>
      <c r="Y10" s="14">
        <v>0</v>
      </c>
      <c r="Z10" s="15"/>
      <c r="AA10" s="16">
        <v>787</v>
      </c>
      <c r="AB10" s="14">
        <v>15248</v>
      </c>
      <c r="AC10" s="15">
        <f t="shared" si="3"/>
        <v>19.374841168996188</v>
      </c>
      <c r="AD10" s="56">
        <f t="shared" si="4"/>
        <v>1.9481282739235979</v>
      </c>
      <c r="AE10" s="57">
        <f t="shared" si="5"/>
        <v>1.9481282739235979</v>
      </c>
    </row>
    <row r="11" spans="1:31" ht="13.5" thickBot="1" x14ac:dyDescent="0.25">
      <c r="A11" s="31" t="s">
        <v>16</v>
      </c>
      <c r="B11" s="13" t="s">
        <v>17</v>
      </c>
      <c r="C11" s="14">
        <v>33506</v>
      </c>
      <c r="D11" s="15">
        <v>33506</v>
      </c>
      <c r="E11" s="16">
        <v>260</v>
      </c>
      <c r="F11" s="14">
        <v>83</v>
      </c>
      <c r="G11" s="14">
        <v>343</v>
      </c>
      <c r="H11" s="14">
        <v>10395</v>
      </c>
      <c r="I11" s="14">
        <v>2796</v>
      </c>
      <c r="J11" s="14">
        <v>13191</v>
      </c>
      <c r="K11" s="15">
        <f t="shared" si="0"/>
        <v>38.457725947521865</v>
      </c>
      <c r="L11" s="16">
        <v>238</v>
      </c>
      <c r="M11" s="14">
        <v>4198</v>
      </c>
      <c r="N11" s="15">
        <f t="shared" si="1"/>
        <v>17.638655462184875</v>
      </c>
      <c r="O11" s="16">
        <v>329</v>
      </c>
      <c r="P11" s="14">
        <v>3147</v>
      </c>
      <c r="Q11" s="15">
        <f t="shared" si="2"/>
        <v>9.5653495440729479</v>
      </c>
      <c r="R11" s="16">
        <v>0</v>
      </c>
      <c r="S11" s="14">
        <v>0</v>
      </c>
      <c r="T11" s="15"/>
      <c r="U11" s="16">
        <v>0</v>
      </c>
      <c r="V11" s="14">
        <v>0</v>
      </c>
      <c r="W11" s="15"/>
      <c r="X11" s="16">
        <v>14</v>
      </c>
      <c r="Y11" s="14">
        <v>2218</v>
      </c>
      <c r="Z11" s="15">
        <f>Y11/X11</f>
        <v>158.42857142857142</v>
      </c>
      <c r="AA11" s="16">
        <v>924</v>
      </c>
      <c r="AB11" s="14">
        <v>22754</v>
      </c>
      <c r="AC11" s="15">
        <f t="shared" si="3"/>
        <v>24.625541125541126</v>
      </c>
      <c r="AD11" s="56">
        <f t="shared" si="4"/>
        <v>0.67910225034322214</v>
      </c>
      <c r="AE11" s="57">
        <f t="shared" si="5"/>
        <v>0.67910225034322214</v>
      </c>
    </row>
    <row r="12" spans="1:31" ht="13.5" thickBot="1" x14ac:dyDescent="0.25">
      <c r="A12" s="31" t="s">
        <v>18</v>
      </c>
      <c r="B12" s="13" t="s">
        <v>19</v>
      </c>
      <c r="C12" s="14">
        <v>26486</v>
      </c>
      <c r="D12" s="15">
        <v>1090</v>
      </c>
      <c r="E12" s="16">
        <v>86</v>
      </c>
      <c r="F12" s="14">
        <v>9</v>
      </c>
      <c r="G12" s="14">
        <v>95</v>
      </c>
      <c r="H12" s="14">
        <v>898</v>
      </c>
      <c r="I12" s="14">
        <v>215</v>
      </c>
      <c r="J12" s="14">
        <v>1113</v>
      </c>
      <c r="K12" s="15">
        <f t="shared" si="0"/>
        <v>11.715789473684211</v>
      </c>
      <c r="L12" s="16">
        <v>4</v>
      </c>
      <c r="M12" s="14">
        <v>48</v>
      </c>
      <c r="N12" s="15">
        <f t="shared" si="1"/>
        <v>12</v>
      </c>
      <c r="O12" s="16">
        <v>24</v>
      </c>
      <c r="P12" s="14">
        <v>212</v>
      </c>
      <c r="Q12" s="15">
        <f t="shared" si="2"/>
        <v>8.8333333333333339</v>
      </c>
      <c r="R12" s="16">
        <v>7</v>
      </c>
      <c r="S12" s="14">
        <v>142</v>
      </c>
      <c r="T12" s="15">
        <f t="shared" ref="T12:T32" si="6">S12/R12</f>
        <v>20.285714285714285</v>
      </c>
      <c r="U12" s="16">
        <v>0</v>
      </c>
      <c r="V12" s="14">
        <v>0</v>
      </c>
      <c r="W12" s="15"/>
      <c r="X12" s="16">
        <v>0</v>
      </c>
      <c r="Y12" s="14">
        <v>0</v>
      </c>
      <c r="Z12" s="15"/>
      <c r="AA12" s="16">
        <v>130</v>
      </c>
      <c r="AB12" s="14">
        <v>1515</v>
      </c>
      <c r="AC12" s="15">
        <f t="shared" si="3"/>
        <v>11.653846153846153</v>
      </c>
      <c r="AD12" s="56">
        <f t="shared" si="4"/>
        <v>5.7200030204636411E-2</v>
      </c>
      <c r="AE12" s="57">
        <f t="shared" si="5"/>
        <v>1.3899082568807339</v>
      </c>
    </row>
    <row r="13" spans="1:31" ht="13.5" thickBot="1" x14ac:dyDescent="0.25">
      <c r="A13" s="31" t="s">
        <v>20</v>
      </c>
      <c r="B13" s="13" t="s">
        <v>21</v>
      </c>
      <c r="C13" s="14">
        <v>13146</v>
      </c>
      <c r="D13" s="15">
        <v>13146</v>
      </c>
      <c r="E13" s="16">
        <v>123</v>
      </c>
      <c r="F13" s="14">
        <v>37</v>
      </c>
      <c r="G13" s="14">
        <v>160</v>
      </c>
      <c r="H13" s="14">
        <v>3250</v>
      </c>
      <c r="I13" s="14">
        <v>431</v>
      </c>
      <c r="J13" s="14">
        <v>3681</v>
      </c>
      <c r="K13" s="15">
        <f t="shared" si="0"/>
        <v>23.006250000000001</v>
      </c>
      <c r="L13" s="16">
        <v>21</v>
      </c>
      <c r="M13" s="14">
        <v>168</v>
      </c>
      <c r="N13" s="15">
        <f t="shared" si="1"/>
        <v>8</v>
      </c>
      <c r="O13" s="16">
        <v>110</v>
      </c>
      <c r="P13" s="14">
        <v>990</v>
      </c>
      <c r="Q13" s="15">
        <f t="shared" si="2"/>
        <v>9</v>
      </c>
      <c r="R13" s="16">
        <v>9</v>
      </c>
      <c r="S13" s="14">
        <v>529</v>
      </c>
      <c r="T13" s="15">
        <f t="shared" si="6"/>
        <v>58.777777777777779</v>
      </c>
      <c r="U13" s="16">
        <v>0</v>
      </c>
      <c r="V13" s="14">
        <v>0</v>
      </c>
      <c r="W13" s="15"/>
      <c r="X13" s="16">
        <v>3</v>
      </c>
      <c r="Y13" s="14">
        <v>36</v>
      </c>
      <c r="Z13" s="15">
        <f>Y13/X13</f>
        <v>12</v>
      </c>
      <c r="AA13" s="16">
        <v>303</v>
      </c>
      <c r="AB13" s="14">
        <v>5404</v>
      </c>
      <c r="AC13" s="15">
        <f t="shared" si="3"/>
        <v>17.834983498349835</v>
      </c>
      <c r="AD13" s="56">
        <f t="shared" si="4"/>
        <v>0.4110756123535676</v>
      </c>
      <c r="AE13" s="57">
        <f t="shared" si="5"/>
        <v>0.4110756123535676</v>
      </c>
    </row>
    <row r="14" spans="1:31" ht="13.5" thickBot="1" x14ac:dyDescent="0.25">
      <c r="A14" s="31" t="s">
        <v>22</v>
      </c>
      <c r="B14" s="13" t="s">
        <v>23</v>
      </c>
      <c r="C14" s="14">
        <v>47037</v>
      </c>
      <c r="D14" s="15">
        <v>47037</v>
      </c>
      <c r="E14" s="16">
        <v>104</v>
      </c>
      <c r="F14" s="14">
        <v>121</v>
      </c>
      <c r="G14" s="14">
        <v>225</v>
      </c>
      <c r="H14" s="14">
        <v>2387</v>
      </c>
      <c r="I14" s="14">
        <v>1185</v>
      </c>
      <c r="J14" s="14">
        <v>3572</v>
      </c>
      <c r="K14" s="15">
        <f t="shared" si="0"/>
        <v>15.875555555555556</v>
      </c>
      <c r="L14" s="16">
        <v>86</v>
      </c>
      <c r="M14" s="14">
        <v>512</v>
      </c>
      <c r="N14" s="15">
        <f t="shared" si="1"/>
        <v>5.9534883720930232</v>
      </c>
      <c r="O14" s="16">
        <v>372</v>
      </c>
      <c r="P14" s="14">
        <v>6623</v>
      </c>
      <c r="Q14" s="15">
        <f t="shared" si="2"/>
        <v>17.803763440860216</v>
      </c>
      <c r="R14" s="16">
        <v>44</v>
      </c>
      <c r="S14" s="14">
        <v>3485</v>
      </c>
      <c r="T14" s="15">
        <f t="shared" si="6"/>
        <v>79.204545454545453</v>
      </c>
      <c r="U14" s="16">
        <v>0</v>
      </c>
      <c r="V14" s="14">
        <v>0</v>
      </c>
      <c r="W14" s="15"/>
      <c r="X14" s="16">
        <v>0</v>
      </c>
      <c r="Y14" s="14">
        <v>0</v>
      </c>
      <c r="Z14" s="15"/>
      <c r="AA14" s="16">
        <v>727</v>
      </c>
      <c r="AB14" s="14">
        <v>14192</v>
      </c>
      <c r="AC14" s="15">
        <f t="shared" si="3"/>
        <v>19.521320495185694</v>
      </c>
      <c r="AD14" s="56">
        <f t="shared" si="4"/>
        <v>0.30171992261411229</v>
      </c>
      <c r="AE14" s="57">
        <f t="shared" si="5"/>
        <v>0.30171992261411229</v>
      </c>
    </row>
    <row r="15" spans="1:31" ht="13.5" thickBot="1" x14ac:dyDescent="0.25">
      <c r="A15" s="31" t="s">
        <v>24</v>
      </c>
      <c r="B15" s="13" t="s">
        <v>25</v>
      </c>
      <c r="C15" s="14">
        <v>21430</v>
      </c>
      <c r="D15" s="15">
        <v>7263</v>
      </c>
      <c r="E15" s="16">
        <v>194</v>
      </c>
      <c r="F15" s="14">
        <v>231</v>
      </c>
      <c r="G15" s="14">
        <v>425</v>
      </c>
      <c r="H15" s="14">
        <v>2859</v>
      </c>
      <c r="I15" s="14">
        <v>2702</v>
      </c>
      <c r="J15" s="14">
        <v>5561</v>
      </c>
      <c r="K15" s="15">
        <f t="shared" si="0"/>
        <v>13.084705882352941</v>
      </c>
      <c r="L15" s="16">
        <v>15</v>
      </c>
      <c r="M15" s="14">
        <v>80</v>
      </c>
      <c r="N15" s="15">
        <f t="shared" si="1"/>
        <v>5.333333333333333</v>
      </c>
      <c r="O15" s="16">
        <v>60</v>
      </c>
      <c r="P15" s="14">
        <v>365</v>
      </c>
      <c r="Q15" s="15">
        <f t="shared" si="2"/>
        <v>6.083333333333333</v>
      </c>
      <c r="R15" s="16">
        <v>9</v>
      </c>
      <c r="S15" s="14">
        <v>624</v>
      </c>
      <c r="T15" s="15">
        <f t="shared" si="6"/>
        <v>69.333333333333329</v>
      </c>
      <c r="U15" s="16">
        <v>0</v>
      </c>
      <c r="V15" s="14">
        <v>0</v>
      </c>
      <c r="W15" s="15"/>
      <c r="X15" s="16">
        <v>4</v>
      </c>
      <c r="Y15" s="14">
        <v>247</v>
      </c>
      <c r="Z15" s="15">
        <f>Y15/X15</f>
        <v>61.75</v>
      </c>
      <c r="AA15" s="16">
        <v>513</v>
      </c>
      <c r="AB15" s="14">
        <v>6877</v>
      </c>
      <c r="AC15" s="15">
        <f t="shared" si="3"/>
        <v>13.405458089668617</v>
      </c>
      <c r="AD15" s="56">
        <f t="shared" si="4"/>
        <v>0.32090527298180122</v>
      </c>
      <c r="AE15" s="57">
        <f t="shared" si="5"/>
        <v>0.94685391711414013</v>
      </c>
    </row>
    <row r="16" spans="1:31" ht="13.5" thickBot="1" x14ac:dyDescent="0.25">
      <c r="A16" s="31" t="s">
        <v>26</v>
      </c>
      <c r="B16" s="13" t="s">
        <v>27</v>
      </c>
      <c r="C16" s="14">
        <v>6425</v>
      </c>
      <c r="D16" s="15">
        <v>6425</v>
      </c>
      <c r="E16" s="16">
        <v>103</v>
      </c>
      <c r="F16" s="14">
        <v>56</v>
      </c>
      <c r="G16" s="14">
        <v>159</v>
      </c>
      <c r="H16" s="14">
        <v>1580</v>
      </c>
      <c r="I16" s="14">
        <v>782</v>
      </c>
      <c r="J16" s="14">
        <v>2362</v>
      </c>
      <c r="K16" s="15">
        <f t="shared" si="0"/>
        <v>14.855345911949685</v>
      </c>
      <c r="L16" s="16">
        <v>13</v>
      </c>
      <c r="M16" s="14">
        <v>206</v>
      </c>
      <c r="N16" s="15">
        <f t="shared" si="1"/>
        <v>15.846153846153847</v>
      </c>
      <c r="O16" s="16">
        <v>63</v>
      </c>
      <c r="P16" s="14">
        <v>408</v>
      </c>
      <c r="Q16" s="15">
        <f t="shared" si="2"/>
        <v>6.4761904761904763</v>
      </c>
      <c r="R16" s="16">
        <v>6</v>
      </c>
      <c r="S16" s="14">
        <v>573</v>
      </c>
      <c r="T16" s="15">
        <f t="shared" si="6"/>
        <v>95.5</v>
      </c>
      <c r="U16" s="16">
        <v>0</v>
      </c>
      <c r="V16" s="14">
        <v>0</v>
      </c>
      <c r="W16" s="15"/>
      <c r="X16" s="16">
        <v>0</v>
      </c>
      <c r="Y16" s="14">
        <v>0</v>
      </c>
      <c r="Z16" s="15"/>
      <c r="AA16" s="16">
        <v>241</v>
      </c>
      <c r="AB16" s="14">
        <v>3549</v>
      </c>
      <c r="AC16" s="15">
        <f t="shared" si="3"/>
        <v>14.726141078838173</v>
      </c>
      <c r="AD16" s="56">
        <f t="shared" si="4"/>
        <v>0.55237354085603108</v>
      </c>
      <c r="AE16" s="57">
        <f t="shared" si="5"/>
        <v>0.55237354085603108</v>
      </c>
    </row>
    <row r="17" spans="1:31" ht="13.5" thickBot="1" x14ac:dyDescent="0.25">
      <c r="A17" s="31" t="s">
        <v>28</v>
      </c>
      <c r="B17" s="13" t="s">
        <v>29</v>
      </c>
      <c r="C17" s="14">
        <v>10611</v>
      </c>
      <c r="D17" s="15">
        <v>10611</v>
      </c>
      <c r="E17" s="16">
        <v>85</v>
      </c>
      <c r="F17" s="14">
        <v>23</v>
      </c>
      <c r="G17" s="14">
        <v>108</v>
      </c>
      <c r="H17" s="14">
        <v>874</v>
      </c>
      <c r="I17" s="14">
        <v>441</v>
      </c>
      <c r="J17" s="14">
        <v>1315</v>
      </c>
      <c r="K17" s="15">
        <f t="shared" si="0"/>
        <v>12.175925925925926</v>
      </c>
      <c r="L17" s="16">
        <v>24</v>
      </c>
      <c r="M17" s="14">
        <v>197</v>
      </c>
      <c r="N17" s="15">
        <f t="shared" si="1"/>
        <v>8.2083333333333339</v>
      </c>
      <c r="O17" s="16">
        <v>50</v>
      </c>
      <c r="P17" s="14">
        <v>459</v>
      </c>
      <c r="Q17" s="15">
        <f t="shared" si="2"/>
        <v>9.18</v>
      </c>
      <c r="R17" s="16">
        <v>8</v>
      </c>
      <c r="S17" s="14">
        <v>639</v>
      </c>
      <c r="T17" s="15">
        <f t="shared" si="6"/>
        <v>79.875</v>
      </c>
      <c r="U17" s="16">
        <v>0</v>
      </c>
      <c r="V17" s="14">
        <v>0</v>
      </c>
      <c r="W17" s="15"/>
      <c r="X17" s="16">
        <v>0</v>
      </c>
      <c r="Y17" s="14">
        <v>0</v>
      </c>
      <c r="Z17" s="15"/>
      <c r="AA17" s="16">
        <v>190</v>
      </c>
      <c r="AB17" s="14">
        <v>2610</v>
      </c>
      <c r="AC17" s="15">
        <f t="shared" si="3"/>
        <v>13.736842105263158</v>
      </c>
      <c r="AD17" s="56">
        <f t="shared" si="4"/>
        <v>0.24597116200169636</v>
      </c>
      <c r="AE17" s="57">
        <f t="shared" si="5"/>
        <v>0.24597116200169636</v>
      </c>
    </row>
    <row r="18" spans="1:31" ht="13.5" thickBot="1" x14ac:dyDescent="0.25">
      <c r="A18" s="31" t="s">
        <v>30</v>
      </c>
      <c r="B18" s="13" t="s">
        <v>31</v>
      </c>
      <c r="C18" s="14">
        <v>9746</v>
      </c>
      <c r="D18" s="15">
        <v>4040</v>
      </c>
      <c r="E18" s="16">
        <v>83</v>
      </c>
      <c r="F18" s="14">
        <v>42</v>
      </c>
      <c r="G18" s="14">
        <v>125</v>
      </c>
      <c r="H18" s="14">
        <v>1259</v>
      </c>
      <c r="I18" s="14">
        <v>674</v>
      </c>
      <c r="J18" s="14">
        <v>1933</v>
      </c>
      <c r="K18" s="15">
        <f t="shared" si="0"/>
        <v>15.464</v>
      </c>
      <c r="L18" s="16">
        <v>14</v>
      </c>
      <c r="M18" s="14">
        <v>122</v>
      </c>
      <c r="N18" s="15">
        <f t="shared" si="1"/>
        <v>8.7142857142857135</v>
      </c>
      <c r="O18" s="16">
        <v>134</v>
      </c>
      <c r="P18" s="14">
        <v>894</v>
      </c>
      <c r="Q18" s="15">
        <f t="shared" si="2"/>
        <v>6.6716417910447765</v>
      </c>
      <c r="R18" s="16">
        <v>20</v>
      </c>
      <c r="S18" s="14">
        <v>603</v>
      </c>
      <c r="T18" s="15">
        <f t="shared" si="6"/>
        <v>30.15</v>
      </c>
      <c r="U18" s="16">
        <v>4</v>
      </c>
      <c r="V18" s="14">
        <v>48</v>
      </c>
      <c r="W18" s="15">
        <f t="shared" ref="W18:W23" si="7">V18/U18</f>
        <v>12</v>
      </c>
      <c r="X18" s="16">
        <v>0</v>
      </c>
      <c r="Y18" s="14">
        <v>0</v>
      </c>
      <c r="Z18" s="15"/>
      <c r="AA18" s="16">
        <v>297</v>
      </c>
      <c r="AB18" s="14">
        <v>3600</v>
      </c>
      <c r="AC18" s="15">
        <f t="shared" si="3"/>
        <v>12.121212121212121</v>
      </c>
      <c r="AD18" s="56">
        <f t="shared" si="4"/>
        <v>0.3693823106915658</v>
      </c>
      <c r="AE18" s="57">
        <f t="shared" si="5"/>
        <v>0.8910891089108911</v>
      </c>
    </row>
    <row r="19" spans="1:31" ht="13.5" thickBot="1" x14ac:dyDescent="0.25">
      <c r="A19" s="31" t="s">
        <v>32</v>
      </c>
      <c r="B19" s="13" t="s">
        <v>25</v>
      </c>
      <c r="C19" s="14">
        <v>21430</v>
      </c>
      <c r="D19" s="15">
        <v>14167</v>
      </c>
      <c r="E19" s="16">
        <v>157</v>
      </c>
      <c r="F19" s="14">
        <v>148</v>
      </c>
      <c r="G19" s="14">
        <v>305</v>
      </c>
      <c r="H19" s="14">
        <v>1845</v>
      </c>
      <c r="I19" s="14">
        <v>2059</v>
      </c>
      <c r="J19" s="14">
        <v>3904</v>
      </c>
      <c r="K19" s="15">
        <f t="shared" si="0"/>
        <v>12.8</v>
      </c>
      <c r="L19" s="16">
        <v>102</v>
      </c>
      <c r="M19" s="14">
        <v>742</v>
      </c>
      <c r="N19" s="15">
        <f t="shared" si="1"/>
        <v>7.2745098039215685</v>
      </c>
      <c r="O19" s="16">
        <v>120</v>
      </c>
      <c r="P19" s="14">
        <v>1009</v>
      </c>
      <c r="Q19" s="15">
        <f t="shared" si="2"/>
        <v>8.4083333333333332</v>
      </c>
      <c r="R19" s="16">
        <v>46</v>
      </c>
      <c r="S19" s="14">
        <v>351</v>
      </c>
      <c r="T19" s="15">
        <f t="shared" si="6"/>
        <v>7.6304347826086953</v>
      </c>
      <c r="U19" s="16">
        <v>67</v>
      </c>
      <c r="V19" s="14">
        <v>134</v>
      </c>
      <c r="W19" s="15">
        <f t="shared" si="7"/>
        <v>2</v>
      </c>
      <c r="X19" s="16">
        <v>0</v>
      </c>
      <c r="Y19" s="14">
        <v>0</v>
      </c>
      <c r="Z19" s="15"/>
      <c r="AA19" s="16">
        <v>640</v>
      </c>
      <c r="AB19" s="14">
        <v>6140</v>
      </c>
      <c r="AC19" s="15">
        <f t="shared" si="3"/>
        <v>9.59375</v>
      </c>
      <c r="AD19" s="56">
        <f t="shared" si="4"/>
        <v>0.28651423238450768</v>
      </c>
      <c r="AE19" s="57">
        <f t="shared" si="5"/>
        <v>0.43340156702195243</v>
      </c>
    </row>
    <row r="20" spans="1:31" ht="13.5" thickBot="1" x14ac:dyDescent="0.25">
      <c r="A20" s="31" t="s">
        <v>33</v>
      </c>
      <c r="B20" s="13" t="s">
        <v>31</v>
      </c>
      <c r="C20" s="14">
        <v>9746</v>
      </c>
      <c r="D20" s="15">
        <v>5706</v>
      </c>
      <c r="E20" s="16">
        <v>98</v>
      </c>
      <c r="F20" s="14">
        <v>34</v>
      </c>
      <c r="G20" s="14">
        <v>132</v>
      </c>
      <c r="H20" s="14">
        <v>1965</v>
      </c>
      <c r="I20" s="14">
        <v>583</v>
      </c>
      <c r="J20" s="14">
        <v>2548</v>
      </c>
      <c r="K20" s="15">
        <f t="shared" si="0"/>
        <v>19.303030303030305</v>
      </c>
      <c r="L20" s="16">
        <v>12</v>
      </c>
      <c r="M20" s="14">
        <v>131</v>
      </c>
      <c r="N20" s="15">
        <f t="shared" si="1"/>
        <v>10.916666666666666</v>
      </c>
      <c r="O20" s="16">
        <v>130</v>
      </c>
      <c r="P20" s="14">
        <v>751</v>
      </c>
      <c r="Q20" s="15">
        <f t="shared" si="2"/>
        <v>5.7769230769230768</v>
      </c>
      <c r="R20" s="16">
        <v>14</v>
      </c>
      <c r="S20" s="14">
        <v>895</v>
      </c>
      <c r="T20" s="15">
        <f t="shared" si="6"/>
        <v>63.928571428571431</v>
      </c>
      <c r="U20" s="16">
        <v>10</v>
      </c>
      <c r="V20" s="14">
        <v>30</v>
      </c>
      <c r="W20" s="15">
        <f t="shared" si="7"/>
        <v>3</v>
      </c>
      <c r="X20" s="16">
        <v>0</v>
      </c>
      <c r="Y20" s="14">
        <v>0</v>
      </c>
      <c r="Z20" s="15"/>
      <c r="AA20" s="16">
        <v>298</v>
      </c>
      <c r="AB20" s="14">
        <v>4355</v>
      </c>
      <c r="AC20" s="15">
        <f t="shared" si="3"/>
        <v>14.614093959731544</v>
      </c>
      <c r="AD20" s="56">
        <f t="shared" si="4"/>
        <v>0.44684998973938028</v>
      </c>
      <c r="AE20" s="57">
        <f t="shared" si="5"/>
        <v>0.76323168594461965</v>
      </c>
    </row>
    <row r="21" spans="1:31" ht="13.5" thickBot="1" x14ac:dyDescent="0.25">
      <c r="A21" s="31" t="s">
        <v>34</v>
      </c>
      <c r="B21" s="13" t="s">
        <v>35</v>
      </c>
      <c r="C21" s="14">
        <v>10329</v>
      </c>
      <c r="D21" s="15">
        <v>4391</v>
      </c>
      <c r="E21" s="16">
        <v>132</v>
      </c>
      <c r="F21" s="14">
        <v>99</v>
      </c>
      <c r="G21" s="14">
        <v>231</v>
      </c>
      <c r="H21" s="14">
        <v>1337</v>
      </c>
      <c r="I21" s="14">
        <v>877</v>
      </c>
      <c r="J21" s="14">
        <v>2214</v>
      </c>
      <c r="K21" s="15">
        <f t="shared" si="0"/>
        <v>9.5844155844155843</v>
      </c>
      <c r="L21" s="16">
        <v>159</v>
      </c>
      <c r="M21" s="14">
        <v>1040</v>
      </c>
      <c r="N21" s="15">
        <f t="shared" si="1"/>
        <v>6.5408805031446544</v>
      </c>
      <c r="O21" s="16">
        <v>152</v>
      </c>
      <c r="P21" s="14">
        <v>820</v>
      </c>
      <c r="Q21" s="15">
        <f t="shared" si="2"/>
        <v>5.3947368421052628</v>
      </c>
      <c r="R21" s="16">
        <v>29</v>
      </c>
      <c r="S21" s="14">
        <v>324</v>
      </c>
      <c r="T21" s="15">
        <f t="shared" si="6"/>
        <v>11.172413793103448</v>
      </c>
      <c r="U21" s="16">
        <v>52</v>
      </c>
      <c r="V21" s="14">
        <v>168</v>
      </c>
      <c r="W21" s="15">
        <f t="shared" si="7"/>
        <v>3.2307692307692308</v>
      </c>
      <c r="X21" s="16">
        <v>0</v>
      </c>
      <c r="Y21" s="14">
        <v>0</v>
      </c>
      <c r="Z21" s="15"/>
      <c r="AA21" s="16">
        <v>623</v>
      </c>
      <c r="AB21" s="14">
        <v>4566</v>
      </c>
      <c r="AC21" s="15">
        <f t="shared" si="3"/>
        <v>7.329052969502408</v>
      </c>
      <c r="AD21" s="56">
        <f t="shared" si="4"/>
        <v>0.44205634620970086</v>
      </c>
      <c r="AE21" s="57">
        <f t="shared" si="5"/>
        <v>1.0398542473240719</v>
      </c>
    </row>
    <row r="22" spans="1:31" ht="13.5" thickBot="1" x14ac:dyDescent="0.25">
      <c r="A22" s="31" t="s">
        <v>36</v>
      </c>
      <c r="B22" s="13" t="s">
        <v>37</v>
      </c>
      <c r="C22" s="14">
        <v>1051</v>
      </c>
      <c r="D22" s="15">
        <v>1051</v>
      </c>
      <c r="E22" s="16">
        <v>96</v>
      </c>
      <c r="F22" s="14">
        <v>76</v>
      </c>
      <c r="G22" s="14">
        <v>172</v>
      </c>
      <c r="H22" s="14">
        <v>1102</v>
      </c>
      <c r="I22" s="14">
        <v>706</v>
      </c>
      <c r="J22" s="14">
        <v>1808</v>
      </c>
      <c r="K22" s="15">
        <f t="shared" si="0"/>
        <v>10.511627906976743</v>
      </c>
      <c r="L22" s="16">
        <v>22</v>
      </c>
      <c r="M22" s="14">
        <v>84</v>
      </c>
      <c r="N22" s="15">
        <f t="shared" si="1"/>
        <v>3.8181818181818183</v>
      </c>
      <c r="O22" s="16">
        <v>208</v>
      </c>
      <c r="P22" s="14">
        <v>1636</v>
      </c>
      <c r="Q22" s="15">
        <f t="shared" si="2"/>
        <v>7.865384615384615</v>
      </c>
      <c r="R22" s="16">
        <v>50</v>
      </c>
      <c r="S22" s="14">
        <v>597</v>
      </c>
      <c r="T22" s="15">
        <f t="shared" si="6"/>
        <v>11.94</v>
      </c>
      <c r="U22" s="16">
        <v>41</v>
      </c>
      <c r="V22" s="14">
        <v>291</v>
      </c>
      <c r="W22" s="15">
        <f t="shared" si="7"/>
        <v>7.0975609756097562</v>
      </c>
      <c r="X22" s="16">
        <v>0</v>
      </c>
      <c r="Y22" s="14">
        <v>0</v>
      </c>
      <c r="Z22" s="15"/>
      <c r="AA22" s="16">
        <v>493</v>
      </c>
      <c r="AB22" s="14">
        <v>4416</v>
      </c>
      <c r="AC22" s="15">
        <f t="shared" si="3"/>
        <v>8.9574036511156194</v>
      </c>
      <c r="AD22" s="56">
        <f t="shared" si="4"/>
        <v>4.2017126546146528</v>
      </c>
      <c r="AE22" s="57">
        <f t="shared" si="5"/>
        <v>4.2017126546146528</v>
      </c>
    </row>
    <row r="23" spans="1:31" ht="13.5" thickBot="1" x14ac:dyDescent="0.25">
      <c r="A23" s="31" t="s">
        <v>38</v>
      </c>
      <c r="B23" s="13" t="s">
        <v>39</v>
      </c>
      <c r="C23" s="14">
        <v>5405</v>
      </c>
      <c r="D23" s="15">
        <v>5405</v>
      </c>
      <c r="E23" s="16">
        <v>160</v>
      </c>
      <c r="F23" s="14">
        <v>100</v>
      </c>
      <c r="G23" s="14">
        <v>260</v>
      </c>
      <c r="H23" s="14">
        <v>2000</v>
      </c>
      <c r="I23" s="14">
        <v>2314</v>
      </c>
      <c r="J23" s="14">
        <v>4314</v>
      </c>
      <c r="K23" s="15">
        <f t="shared" si="0"/>
        <v>16.592307692307692</v>
      </c>
      <c r="L23" s="16">
        <v>20</v>
      </c>
      <c r="M23" s="14">
        <v>150</v>
      </c>
      <c r="N23" s="15">
        <f t="shared" si="1"/>
        <v>7.5</v>
      </c>
      <c r="O23" s="16">
        <v>150</v>
      </c>
      <c r="P23" s="14">
        <v>3000</v>
      </c>
      <c r="Q23" s="15">
        <f t="shared" si="2"/>
        <v>20</v>
      </c>
      <c r="R23" s="16">
        <v>50</v>
      </c>
      <c r="S23" s="14">
        <v>600</v>
      </c>
      <c r="T23" s="15">
        <f t="shared" si="6"/>
        <v>12</v>
      </c>
      <c r="U23" s="16">
        <v>50</v>
      </c>
      <c r="V23" s="14">
        <v>600</v>
      </c>
      <c r="W23" s="15">
        <f t="shared" si="7"/>
        <v>12</v>
      </c>
      <c r="X23" s="16">
        <v>38</v>
      </c>
      <c r="Y23" s="14">
        <v>2789</v>
      </c>
      <c r="Z23" s="15">
        <f>Y23/X23</f>
        <v>73.39473684210526</v>
      </c>
      <c r="AA23" s="16">
        <v>568</v>
      </c>
      <c r="AB23" s="14">
        <v>11453</v>
      </c>
      <c r="AC23" s="15">
        <f t="shared" si="3"/>
        <v>20.163732394366196</v>
      </c>
      <c r="AD23" s="56">
        <f t="shared" si="4"/>
        <v>2.1189639222941721</v>
      </c>
      <c r="AE23" s="57">
        <f t="shared" si="5"/>
        <v>2.1189639222941721</v>
      </c>
    </row>
    <row r="24" spans="1:31" ht="13.5" thickBot="1" x14ac:dyDescent="0.25">
      <c r="A24" s="31" t="s">
        <v>40</v>
      </c>
      <c r="B24" s="13" t="s">
        <v>41</v>
      </c>
      <c r="C24" s="14">
        <v>15955</v>
      </c>
      <c r="D24" s="15">
        <v>14055</v>
      </c>
      <c r="E24" s="16">
        <v>124</v>
      </c>
      <c r="F24" s="14">
        <v>172</v>
      </c>
      <c r="G24" s="14">
        <v>296</v>
      </c>
      <c r="H24" s="14">
        <v>1599</v>
      </c>
      <c r="I24" s="14">
        <v>1918</v>
      </c>
      <c r="J24" s="14">
        <v>3517</v>
      </c>
      <c r="K24" s="15">
        <f t="shared" si="0"/>
        <v>11.881756756756756</v>
      </c>
      <c r="L24" s="16">
        <v>43</v>
      </c>
      <c r="M24" s="14">
        <v>431</v>
      </c>
      <c r="N24" s="15">
        <f t="shared" si="1"/>
        <v>10.023255813953488</v>
      </c>
      <c r="O24" s="16">
        <v>99</v>
      </c>
      <c r="P24" s="14">
        <v>992</v>
      </c>
      <c r="Q24" s="15">
        <f t="shared" si="2"/>
        <v>10.020202020202021</v>
      </c>
      <c r="R24" s="16">
        <v>119</v>
      </c>
      <c r="S24" s="14">
        <v>2387</v>
      </c>
      <c r="T24" s="15">
        <f t="shared" si="6"/>
        <v>20.058823529411764</v>
      </c>
      <c r="U24" s="16">
        <v>0</v>
      </c>
      <c r="V24" s="14">
        <v>0</v>
      </c>
      <c r="W24" s="15"/>
      <c r="X24" s="16">
        <v>7</v>
      </c>
      <c r="Y24" s="14">
        <v>2018</v>
      </c>
      <c r="Z24" s="15">
        <f>Y24/X24</f>
        <v>288.28571428571428</v>
      </c>
      <c r="AA24" s="16">
        <v>564</v>
      </c>
      <c r="AB24" s="14">
        <v>9345</v>
      </c>
      <c r="AC24" s="15">
        <f t="shared" si="3"/>
        <v>16.569148936170212</v>
      </c>
      <c r="AD24" s="56">
        <f t="shared" si="4"/>
        <v>0.58570980883735502</v>
      </c>
      <c r="AE24" s="57">
        <f t="shared" si="5"/>
        <v>0.66488794023479192</v>
      </c>
    </row>
    <row r="25" spans="1:31" ht="13.5" thickBot="1" x14ac:dyDescent="0.25">
      <c r="A25" s="31" t="s">
        <v>42</v>
      </c>
      <c r="B25" s="13" t="s">
        <v>1</v>
      </c>
      <c r="C25" s="14">
        <v>8188</v>
      </c>
      <c r="D25" s="15">
        <v>5080</v>
      </c>
      <c r="E25" s="16">
        <v>58</v>
      </c>
      <c r="F25" s="14">
        <v>12</v>
      </c>
      <c r="G25" s="14">
        <v>70</v>
      </c>
      <c r="H25" s="14">
        <v>461</v>
      </c>
      <c r="I25" s="14">
        <v>124</v>
      </c>
      <c r="J25" s="14">
        <v>585</v>
      </c>
      <c r="K25" s="15">
        <f t="shared" si="0"/>
        <v>8.3571428571428577</v>
      </c>
      <c r="L25" s="16">
        <v>1</v>
      </c>
      <c r="M25" s="14">
        <v>4</v>
      </c>
      <c r="N25" s="15">
        <f t="shared" si="1"/>
        <v>4</v>
      </c>
      <c r="O25" s="16">
        <v>42</v>
      </c>
      <c r="P25" s="14">
        <v>142</v>
      </c>
      <c r="Q25" s="15">
        <f t="shared" si="2"/>
        <v>3.3809523809523809</v>
      </c>
      <c r="R25" s="16">
        <v>5</v>
      </c>
      <c r="S25" s="14">
        <v>67</v>
      </c>
      <c r="T25" s="15">
        <f t="shared" si="6"/>
        <v>13.4</v>
      </c>
      <c r="U25" s="16">
        <v>0</v>
      </c>
      <c r="V25" s="14">
        <v>0</v>
      </c>
      <c r="W25" s="15"/>
      <c r="X25" s="16">
        <v>27</v>
      </c>
      <c r="Y25" s="14">
        <v>68</v>
      </c>
      <c r="Z25" s="15">
        <f>Y25/X25</f>
        <v>2.5185185185185186</v>
      </c>
      <c r="AA25" s="16">
        <v>145</v>
      </c>
      <c r="AB25" s="14">
        <v>866</v>
      </c>
      <c r="AC25" s="15">
        <f t="shared" si="3"/>
        <v>5.9724137931034482</v>
      </c>
      <c r="AD25" s="56">
        <f t="shared" si="4"/>
        <v>0.10576453346360527</v>
      </c>
      <c r="AE25" s="57">
        <f t="shared" si="5"/>
        <v>0.1704724409448819</v>
      </c>
    </row>
    <row r="26" spans="1:31" ht="13.5" thickBot="1" x14ac:dyDescent="0.25">
      <c r="A26" s="31" t="s">
        <v>43</v>
      </c>
      <c r="B26" s="13" t="s">
        <v>44</v>
      </c>
      <c r="C26" s="14">
        <v>4606</v>
      </c>
      <c r="D26" s="15">
        <v>4606</v>
      </c>
      <c r="E26" s="16">
        <v>34</v>
      </c>
      <c r="F26" s="14">
        <v>66</v>
      </c>
      <c r="G26" s="14">
        <v>100</v>
      </c>
      <c r="H26" s="14">
        <v>1350</v>
      </c>
      <c r="I26" s="14">
        <v>864</v>
      </c>
      <c r="J26" s="14">
        <v>2214</v>
      </c>
      <c r="K26" s="15">
        <f t="shared" si="0"/>
        <v>22.14</v>
      </c>
      <c r="L26" s="16">
        <v>37</v>
      </c>
      <c r="M26" s="14">
        <v>350</v>
      </c>
      <c r="N26" s="15">
        <f t="shared" si="1"/>
        <v>9.4594594594594597</v>
      </c>
      <c r="O26" s="16">
        <v>150</v>
      </c>
      <c r="P26" s="14">
        <v>1208</v>
      </c>
      <c r="Q26" s="15">
        <f t="shared" si="2"/>
        <v>8.0533333333333328</v>
      </c>
      <c r="R26" s="16">
        <v>10</v>
      </c>
      <c r="S26" s="14">
        <v>100</v>
      </c>
      <c r="T26" s="15">
        <f t="shared" si="6"/>
        <v>10</v>
      </c>
      <c r="U26" s="16">
        <v>0</v>
      </c>
      <c r="V26" s="14">
        <v>24</v>
      </c>
      <c r="W26" s="15"/>
      <c r="X26" s="13" t="s">
        <v>141</v>
      </c>
      <c r="Y26" s="14">
        <v>0</v>
      </c>
      <c r="Z26" s="15"/>
      <c r="AA26" s="16">
        <v>297</v>
      </c>
      <c r="AB26" s="14">
        <v>3896</v>
      </c>
      <c r="AC26" s="15">
        <f t="shared" si="3"/>
        <v>13.117845117845118</v>
      </c>
      <c r="AD26" s="56">
        <f t="shared" si="4"/>
        <v>0.84585323491098563</v>
      </c>
      <c r="AE26" s="57">
        <f t="shared" si="5"/>
        <v>0.84585323491098563</v>
      </c>
    </row>
    <row r="27" spans="1:31" ht="13.5" thickBot="1" x14ac:dyDescent="0.25">
      <c r="A27" s="31" t="s">
        <v>45</v>
      </c>
      <c r="B27" s="13" t="s">
        <v>46</v>
      </c>
      <c r="C27" s="14">
        <v>21105</v>
      </c>
      <c r="D27" s="15">
        <v>21105</v>
      </c>
      <c r="E27" s="16">
        <v>107</v>
      </c>
      <c r="F27" s="14">
        <v>89</v>
      </c>
      <c r="G27" s="14">
        <v>196</v>
      </c>
      <c r="H27" s="14">
        <v>1361</v>
      </c>
      <c r="I27" s="14">
        <v>752</v>
      </c>
      <c r="J27" s="14">
        <v>2113</v>
      </c>
      <c r="K27" s="15">
        <f t="shared" si="0"/>
        <v>10.780612244897959</v>
      </c>
      <c r="L27" s="16">
        <v>40</v>
      </c>
      <c r="M27" s="14">
        <v>223</v>
      </c>
      <c r="N27" s="15">
        <f t="shared" si="1"/>
        <v>5.5750000000000002</v>
      </c>
      <c r="O27" s="16">
        <v>162</v>
      </c>
      <c r="P27" s="14">
        <v>1326</v>
      </c>
      <c r="Q27" s="15">
        <f t="shared" si="2"/>
        <v>8.1851851851851851</v>
      </c>
      <c r="R27" s="16">
        <v>22</v>
      </c>
      <c r="S27" s="14">
        <v>552</v>
      </c>
      <c r="T27" s="15">
        <f t="shared" si="6"/>
        <v>25.09090909090909</v>
      </c>
      <c r="U27" s="16">
        <v>0</v>
      </c>
      <c r="V27" s="14">
        <v>0</v>
      </c>
      <c r="W27" s="15"/>
      <c r="X27" s="16">
        <v>0</v>
      </c>
      <c r="Y27" s="14">
        <v>0</v>
      </c>
      <c r="Z27" s="15"/>
      <c r="AA27" s="16">
        <v>420</v>
      </c>
      <c r="AB27" s="14">
        <v>4214</v>
      </c>
      <c r="AC27" s="15">
        <f t="shared" si="3"/>
        <v>10.033333333333333</v>
      </c>
      <c r="AD27" s="56">
        <f t="shared" si="4"/>
        <v>0.19966832504145937</v>
      </c>
      <c r="AE27" s="57">
        <f t="shared" si="5"/>
        <v>0.19966832504145937</v>
      </c>
    </row>
    <row r="28" spans="1:31" ht="13.5" thickBot="1" x14ac:dyDescent="0.25">
      <c r="A28" s="31" t="s">
        <v>47</v>
      </c>
      <c r="B28" s="13" t="s">
        <v>48</v>
      </c>
      <c r="C28" s="14">
        <v>6135</v>
      </c>
      <c r="D28" s="15">
        <v>6135</v>
      </c>
      <c r="E28" s="16">
        <v>54</v>
      </c>
      <c r="F28" s="14">
        <v>64</v>
      </c>
      <c r="G28" s="14">
        <v>118</v>
      </c>
      <c r="H28" s="14">
        <v>332</v>
      </c>
      <c r="I28" s="14">
        <v>388</v>
      </c>
      <c r="J28" s="14">
        <v>720</v>
      </c>
      <c r="K28" s="15">
        <f t="shared" si="0"/>
        <v>6.101694915254237</v>
      </c>
      <c r="L28" s="16">
        <v>1</v>
      </c>
      <c r="M28" s="14">
        <v>32</v>
      </c>
      <c r="N28" s="15">
        <f t="shared" si="1"/>
        <v>32</v>
      </c>
      <c r="O28" s="16">
        <v>24</v>
      </c>
      <c r="P28" s="14">
        <v>171</v>
      </c>
      <c r="Q28" s="15">
        <f t="shared" si="2"/>
        <v>7.125</v>
      </c>
      <c r="R28" s="16">
        <v>2</v>
      </c>
      <c r="S28" s="14">
        <v>179</v>
      </c>
      <c r="T28" s="15">
        <f t="shared" si="6"/>
        <v>89.5</v>
      </c>
      <c r="U28" s="16">
        <v>5</v>
      </c>
      <c r="V28" s="14">
        <v>18</v>
      </c>
      <c r="W28" s="15">
        <f>V28/U28</f>
        <v>3.6</v>
      </c>
      <c r="X28" s="16">
        <v>0</v>
      </c>
      <c r="Y28" s="14">
        <v>0</v>
      </c>
      <c r="Z28" s="15"/>
      <c r="AA28" s="16">
        <v>150</v>
      </c>
      <c r="AB28" s="14">
        <v>1120</v>
      </c>
      <c r="AC28" s="15">
        <f t="shared" si="3"/>
        <v>7.4666666666666668</v>
      </c>
      <c r="AD28" s="56">
        <f t="shared" si="4"/>
        <v>0.18255908720456399</v>
      </c>
      <c r="AE28" s="57">
        <f t="shared" si="5"/>
        <v>0.18255908720456399</v>
      </c>
    </row>
    <row r="29" spans="1:31" ht="13.5" thickBot="1" x14ac:dyDescent="0.25">
      <c r="A29" s="31" t="s">
        <v>49</v>
      </c>
      <c r="B29" s="13" t="s">
        <v>50</v>
      </c>
      <c r="C29" s="14">
        <v>28769</v>
      </c>
      <c r="D29" s="15">
        <v>28769</v>
      </c>
      <c r="E29" s="16">
        <v>154</v>
      </c>
      <c r="F29" s="14">
        <v>84</v>
      </c>
      <c r="G29" s="14">
        <v>238</v>
      </c>
      <c r="H29" s="14">
        <v>2458</v>
      </c>
      <c r="I29" s="14">
        <v>2320</v>
      </c>
      <c r="J29" s="14">
        <v>4778</v>
      </c>
      <c r="K29" s="15">
        <f t="shared" si="0"/>
        <v>20.07563025210084</v>
      </c>
      <c r="L29" s="16">
        <v>132</v>
      </c>
      <c r="M29" s="14">
        <v>1018</v>
      </c>
      <c r="N29" s="15">
        <f t="shared" si="1"/>
        <v>7.7121212121212119</v>
      </c>
      <c r="O29" s="16">
        <v>136</v>
      </c>
      <c r="P29" s="14">
        <v>1562</v>
      </c>
      <c r="Q29" s="15">
        <f t="shared" si="2"/>
        <v>11.485294117647058</v>
      </c>
      <c r="R29" s="16">
        <v>90</v>
      </c>
      <c r="S29" s="14">
        <v>3307</v>
      </c>
      <c r="T29" s="15">
        <f t="shared" si="6"/>
        <v>36.744444444444447</v>
      </c>
      <c r="U29" s="16">
        <v>103</v>
      </c>
      <c r="V29" s="14">
        <v>1040</v>
      </c>
      <c r="W29" s="15">
        <f>V29/U29</f>
        <v>10.097087378640778</v>
      </c>
      <c r="X29" s="16">
        <v>0</v>
      </c>
      <c r="Y29" s="14">
        <v>0</v>
      </c>
      <c r="Z29" s="15"/>
      <c r="AA29" s="16">
        <v>699</v>
      </c>
      <c r="AB29" s="14">
        <v>11705</v>
      </c>
      <c r="AC29" s="15">
        <f t="shared" si="3"/>
        <v>16.745350500715308</v>
      </c>
      <c r="AD29" s="56">
        <f t="shared" si="4"/>
        <v>0.40686155236539329</v>
      </c>
      <c r="AE29" s="57">
        <f t="shared" si="5"/>
        <v>0.40686155236539329</v>
      </c>
    </row>
    <row r="30" spans="1:31" ht="13.5" thickBot="1" x14ac:dyDescent="0.25">
      <c r="A30" s="31" t="s">
        <v>51</v>
      </c>
      <c r="B30" s="13" t="s">
        <v>52</v>
      </c>
      <c r="C30" s="14">
        <v>15868</v>
      </c>
      <c r="D30" s="15">
        <v>15868</v>
      </c>
      <c r="E30" s="16">
        <v>80</v>
      </c>
      <c r="F30" s="14">
        <v>41</v>
      </c>
      <c r="G30" s="14">
        <v>121</v>
      </c>
      <c r="H30" s="14">
        <v>1004</v>
      </c>
      <c r="I30" s="14">
        <v>800</v>
      </c>
      <c r="J30" s="14">
        <v>1804</v>
      </c>
      <c r="K30" s="15">
        <f t="shared" si="0"/>
        <v>14.909090909090908</v>
      </c>
      <c r="L30" s="16">
        <v>4</v>
      </c>
      <c r="M30" s="14">
        <v>18</v>
      </c>
      <c r="N30" s="15">
        <f t="shared" si="1"/>
        <v>4.5</v>
      </c>
      <c r="O30" s="16">
        <v>314</v>
      </c>
      <c r="P30" s="14">
        <v>5983</v>
      </c>
      <c r="Q30" s="15">
        <f t="shared" si="2"/>
        <v>19.054140127388536</v>
      </c>
      <c r="R30" s="16">
        <v>25</v>
      </c>
      <c r="S30" s="14">
        <v>1362</v>
      </c>
      <c r="T30" s="15">
        <f t="shared" si="6"/>
        <v>54.48</v>
      </c>
      <c r="U30" s="16">
        <v>0</v>
      </c>
      <c r="V30" s="14">
        <v>0</v>
      </c>
      <c r="W30" s="15"/>
      <c r="X30" s="16">
        <v>0</v>
      </c>
      <c r="Y30" s="14">
        <v>0</v>
      </c>
      <c r="Z30" s="15"/>
      <c r="AA30" s="16">
        <v>464</v>
      </c>
      <c r="AB30" s="14">
        <v>9167</v>
      </c>
      <c r="AC30" s="15">
        <f t="shared" si="3"/>
        <v>19.756465517241381</v>
      </c>
      <c r="AD30" s="56">
        <f t="shared" si="4"/>
        <v>0.57770355432316611</v>
      </c>
      <c r="AE30" s="57">
        <f t="shared" si="5"/>
        <v>0.57770355432316611</v>
      </c>
    </row>
    <row r="31" spans="1:31" ht="13.5" thickBot="1" x14ac:dyDescent="0.25">
      <c r="A31" s="31" t="s">
        <v>53</v>
      </c>
      <c r="B31" s="13" t="s">
        <v>54</v>
      </c>
      <c r="C31" s="14">
        <v>16150</v>
      </c>
      <c r="D31" s="15">
        <v>16150</v>
      </c>
      <c r="E31" s="16">
        <v>138</v>
      </c>
      <c r="F31" s="14">
        <v>31</v>
      </c>
      <c r="G31" s="14">
        <v>169</v>
      </c>
      <c r="H31" s="14">
        <v>2443</v>
      </c>
      <c r="I31" s="14">
        <v>480</v>
      </c>
      <c r="J31" s="14">
        <v>2923</v>
      </c>
      <c r="K31" s="15">
        <f t="shared" si="0"/>
        <v>17.295857988165679</v>
      </c>
      <c r="L31" s="16">
        <v>2</v>
      </c>
      <c r="M31" s="14">
        <v>13</v>
      </c>
      <c r="N31" s="15">
        <f t="shared" si="1"/>
        <v>6.5</v>
      </c>
      <c r="O31" s="16">
        <v>85</v>
      </c>
      <c r="P31" s="14">
        <v>800</v>
      </c>
      <c r="Q31" s="15">
        <f t="shared" si="2"/>
        <v>9.4117647058823533</v>
      </c>
      <c r="R31" s="16">
        <v>82</v>
      </c>
      <c r="S31" s="14">
        <v>1525</v>
      </c>
      <c r="T31" s="15">
        <f t="shared" si="6"/>
        <v>18.597560975609756</v>
      </c>
      <c r="U31" s="16">
        <v>1</v>
      </c>
      <c r="V31" s="14">
        <v>1</v>
      </c>
      <c r="W31" s="15">
        <f>V31/U31</f>
        <v>1</v>
      </c>
      <c r="X31" s="16">
        <v>0</v>
      </c>
      <c r="Y31" s="14">
        <v>0</v>
      </c>
      <c r="Z31" s="15"/>
      <c r="AA31" s="16">
        <v>339</v>
      </c>
      <c r="AB31" s="14">
        <v>5262</v>
      </c>
      <c r="AC31" s="15">
        <f t="shared" si="3"/>
        <v>15.522123893805309</v>
      </c>
      <c r="AD31" s="56">
        <f t="shared" si="4"/>
        <v>0.3258204334365325</v>
      </c>
      <c r="AE31" s="57">
        <f t="shared" si="5"/>
        <v>0.3258204334365325</v>
      </c>
    </row>
    <row r="32" spans="1:31" ht="13.5" thickBot="1" x14ac:dyDescent="0.25">
      <c r="A32" s="31" t="s">
        <v>55</v>
      </c>
      <c r="B32" s="13" t="s">
        <v>56</v>
      </c>
      <c r="C32" s="14">
        <v>24672</v>
      </c>
      <c r="D32" s="15">
        <v>24672</v>
      </c>
      <c r="E32" s="16">
        <v>219</v>
      </c>
      <c r="F32" s="14">
        <v>161</v>
      </c>
      <c r="G32" s="14">
        <v>380</v>
      </c>
      <c r="H32" s="14">
        <v>5068</v>
      </c>
      <c r="I32" s="14">
        <v>3327</v>
      </c>
      <c r="J32" s="14">
        <v>8395</v>
      </c>
      <c r="K32" s="15">
        <f t="shared" si="0"/>
        <v>22.092105263157894</v>
      </c>
      <c r="L32" s="16">
        <v>91</v>
      </c>
      <c r="M32" s="14">
        <v>904</v>
      </c>
      <c r="N32" s="15">
        <f t="shared" si="1"/>
        <v>9.9340659340659343</v>
      </c>
      <c r="O32" s="16">
        <v>163</v>
      </c>
      <c r="P32" s="14">
        <v>1973</v>
      </c>
      <c r="Q32" s="15">
        <f t="shared" si="2"/>
        <v>12.104294478527608</v>
      </c>
      <c r="R32" s="16">
        <v>36</v>
      </c>
      <c r="S32" s="14">
        <v>1651</v>
      </c>
      <c r="T32" s="15">
        <f t="shared" si="6"/>
        <v>45.861111111111114</v>
      </c>
      <c r="U32" s="16">
        <v>37</v>
      </c>
      <c r="V32" s="14">
        <v>249</v>
      </c>
      <c r="W32" s="15">
        <f>V32/U32</f>
        <v>6.7297297297297298</v>
      </c>
      <c r="X32" s="16">
        <v>0</v>
      </c>
      <c r="Y32" s="14">
        <v>0</v>
      </c>
      <c r="Z32" s="15"/>
      <c r="AA32" s="16">
        <v>707</v>
      </c>
      <c r="AB32" s="14">
        <v>13172</v>
      </c>
      <c r="AC32" s="15">
        <f t="shared" si="3"/>
        <v>18.630834512022631</v>
      </c>
      <c r="AD32" s="56">
        <f t="shared" si="4"/>
        <v>0.53388456549935148</v>
      </c>
      <c r="AE32" s="57">
        <f t="shared" si="5"/>
        <v>0.53388456549935148</v>
      </c>
    </row>
    <row r="33" spans="1:31" ht="13.5" thickBot="1" x14ac:dyDescent="0.25">
      <c r="A33" s="31" t="s">
        <v>57</v>
      </c>
      <c r="B33" s="13" t="s">
        <v>19</v>
      </c>
      <c r="C33" s="14">
        <v>26486</v>
      </c>
      <c r="D33" s="15">
        <v>24487</v>
      </c>
      <c r="E33" s="16">
        <v>209</v>
      </c>
      <c r="F33" s="14">
        <v>79</v>
      </c>
      <c r="G33" s="14">
        <v>288</v>
      </c>
      <c r="H33" s="14">
        <v>3631</v>
      </c>
      <c r="I33" s="14">
        <v>3554</v>
      </c>
      <c r="J33" s="14">
        <v>7185</v>
      </c>
      <c r="K33" s="15">
        <f t="shared" si="0"/>
        <v>24.947916666666668</v>
      </c>
      <c r="L33" s="16">
        <v>106</v>
      </c>
      <c r="M33" s="14">
        <v>700</v>
      </c>
      <c r="N33" s="15">
        <f t="shared" si="1"/>
        <v>6.6037735849056602</v>
      </c>
      <c r="O33" s="16">
        <v>124</v>
      </c>
      <c r="P33" s="14">
        <v>4582</v>
      </c>
      <c r="Q33" s="15">
        <f t="shared" si="2"/>
        <v>36.951612903225808</v>
      </c>
      <c r="R33" s="16">
        <v>0</v>
      </c>
      <c r="S33" s="14">
        <v>0</v>
      </c>
      <c r="T33" s="15"/>
      <c r="U33" s="16">
        <v>0</v>
      </c>
      <c r="V33" s="14">
        <v>0</v>
      </c>
      <c r="W33" s="15"/>
      <c r="X33" s="16">
        <v>0</v>
      </c>
      <c r="Y33" s="14">
        <v>0</v>
      </c>
      <c r="Z33" s="15"/>
      <c r="AA33" s="16">
        <v>518</v>
      </c>
      <c r="AB33" s="14">
        <v>12467</v>
      </c>
      <c r="AC33" s="15">
        <f t="shared" si="3"/>
        <v>24.067567567567568</v>
      </c>
      <c r="AD33" s="56">
        <f t="shared" si="4"/>
        <v>0.47070150268066147</v>
      </c>
      <c r="AE33" s="57">
        <f t="shared" si="5"/>
        <v>0.50912729203250706</v>
      </c>
    </row>
    <row r="34" spans="1:31" ht="13.5" thickBot="1" x14ac:dyDescent="0.25">
      <c r="A34" s="31" t="s">
        <v>58</v>
      </c>
      <c r="B34" s="13" t="s">
        <v>59</v>
      </c>
      <c r="C34" s="14">
        <v>32078</v>
      </c>
      <c r="D34" s="15">
        <v>32078</v>
      </c>
      <c r="E34" s="16">
        <v>64</v>
      </c>
      <c r="F34" s="14">
        <v>35</v>
      </c>
      <c r="G34" s="14">
        <v>99</v>
      </c>
      <c r="H34" s="14">
        <v>948</v>
      </c>
      <c r="I34" s="14">
        <v>880</v>
      </c>
      <c r="J34" s="14">
        <v>1828</v>
      </c>
      <c r="K34" s="15">
        <f t="shared" si="0"/>
        <v>18.464646464646464</v>
      </c>
      <c r="L34" s="16">
        <v>26</v>
      </c>
      <c r="M34" s="14">
        <v>224</v>
      </c>
      <c r="N34" s="15">
        <f t="shared" si="1"/>
        <v>8.615384615384615</v>
      </c>
      <c r="O34" s="16">
        <v>590</v>
      </c>
      <c r="P34" s="14">
        <v>7780</v>
      </c>
      <c r="Q34" s="15">
        <f t="shared" si="2"/>
        <v>13.186440677966102</v>
      </c>
      <c r="R34" s="16">
        <v>26</v>
      </c>
      <c r="S34" s="14">
        <v>1080</v>
      </c>
      <c r="T34" s="15">
        <f>S34/R34</f>
        <v>41.53846153846154</v>
      </c>
      <c r="U34" s="16">
        <v>19</v>
      </c>
      <c r="V34" s="14">
        <v>253</v>
      </c>
      <c r="W34" s="15">
        <f>V34/U34</f>
        <v>13.315789473684211</v>
      </c>
      <c r="X34" s="16">
        <v>0</v>
      </c>
      <c r="Y34" s="14">
        <v>0</v>
      </c>
      <c r="Z34" s="15"/>
      <c r="AA34" s="16">
        <v>760</v>
      </c>
      <c r="AB34" s="14">
        <v>11165</v>
      </c>
      <c r="AC34" s="15">
        <f t="shared" si="3"/>
        <v>14.690789473684211</v>
      </c>
      <c r="AD34" s="56">
        <f t="shared" si="4"/>
        <v>0.34805785896876362</v>
      </c>
      <c r="AE34" s="57">
        <f t="shared" si="5"/>
        <v>0.34805785896876362</v>
      </c>
    </row>
    <row r="35" spans="1:31" ht="13.5" thickBot="1" x14ac:dyDescent="0.25">
      <c r="A35" s="31" t="s">
        <v>60</v>
      </c>
      <c r="B35" s="13" t="s">
        <v>35</v>
      </c>
      <c r="C35" s="14">
        <v>10329</v>
      </c>
      <c r="D35" s="15">
        <v>5938</v>
      </c>
      <c r="E35" s="16">
        <v>50</v>
      </c>
      <c r="F35" s="14">
        <v>18</v>
      </c>
      <c r="G35" s="14">
        <v>68</v>
      </c>
      <c r="H35" s="14">
        <v>334</v>
      </c>
      <c r="I35" s="14">
        <v>229</v>
      </c>
      <c r="J35" s="14">
        <v>563</v>
      </c>
      <c r="K35" s="15">
        <f t="shared" si="0"/>
        <v>8.2794117647058822</v>
      </c>
      <c r="L35" s="16">
        <v>5</v>
      </c>
      <c r="M35" s="14">
        <v>63</v>
      </c>
      <c r="N35" s="15">
        <f t="shared" si="1"/>
        <v>12.6</v>
      </c>
      <c r="O35" s="16">
        <v>43</v>
      </c>
      <c r="P35" s="14">
        <v>301</v>
      </c>
      <c r="Q35" s="15">
        <f t="shared" si="2"/>
        <v>7</v>
      </c>
      <c r="R35" s="16">
        <v>27</v>
      </c>
      <c r="S35" s="14">
        <v>66</v>
      </c>
      <c r="T35" s="15">
        <f>S35/R35</f>
        <v>2.4444444444444446</v>
      </c>
      <c r="U35" s="16">
        <v>60</v>
      </c>
      <c r="V35" s="14">
        <v>921</v>
      </c>
      <c r="W35" s="15">
        <f>V35/U35</f>
        <v>15.35</v>
      </c>
      <c r="X35" s="16">
        <v>26</v>
      </c>
      <c r="Y35" s="14">
        <v>281</v>
      </c>
      <c r="Z35" s="15">
        <f>Y35/X35</f>
        <v>10.807692307692308</v>
      </c>
      <c r="AA35" s="16">
        <v>229</v>
      </c>
      <c r="AB35" s="14">
        <v>2195</v>
      </c>
      <c r="AC35" s="15">
        <f t="shared" si="3"/>
        <v>9.5851528384279483</v>
      </c>
      <c r="AD35" s="56">
        <f t="shared" si="4"/>
        <v>0.21250847129441378</v>
      </c>
      <c r="AE35" s="57">
        <f t="shared" si="5"/>
        <v>0.36965308184573931</v>
      </c>
    </row>
    <row r="36" spans="1:31" ht="13.5" thickBot="1" x14ac:dyDescent="0.25">
      <c r="A36" s="31" t="s">
        <v>61</v>
      </c>
      <c r="B36" s="13" t="s">
        <v>62</v>
      </c>
      <c r="C36" s="14">
        <v>11967</v>
      </c>
      <c r="D36" s="15">
        <v>11967</v>
      </c>
      <c r="E36" s="16">
        <v>143</v>
      </c>
      <c r="F36" s="14">
        <v>124</v>
      </c>
      <c r="G36" s="14">
        <v>267</v>
      </c>
      <c r="H36" s="14">
        <v>2243</v>
      </c>
      <c r="I36" s="14">
        <v>1204</v>
      </c>
      <c r="J36" s="14">
        <v>3447</v>
      </c>
      <c r="K36" s="15">
        <f t="shared" si="0"/>
        <v>12.910112359550562</v>
      </c>
      <c r="L36" s="16">
        <v>142</v>
      </c>
      <c r="M36" s="14">
        <v>759</v>
      </c>
      <c r="N36" s="15">
        <f t="shared" si="1"/>
        <v>5.345070422535211</v>
      </c>
      <c r="O36" s="16">
        <v>85</v>
      </c>
      <c r="P36" s="14">
        <v>557</v>
      </c>
      <c r="Q36" s="15">
        <f t="shared" si="2"/>
        <v>6.552941176470588</v>
      </c>
      <c r="R36" s="16">
        <v>137</v>
      </c>
      <c r="S36" s="14">
        <v>692</v>
      </c>
      <c r="T36" s="15">
        <f>S36/R36</f>
        <v>5.0510948905109485</v>
      </c>
      <c r="U36" s="16">
        <v>0</v>
      </c>
      <c r="V36" s="14">
        <v>0</v>
      </c>
      <c r="W36" s="15"/>
      <c r="X36" s="16">
        <v>0</v>
      </c>
      <c r="Y36" s="14">
        <v>0</v>
      </c>
      <c r="Z36" s="15"/>
      <c r="AA36" s="16">
        <v>631</v>
      </c>
      <c r="AB36" s="14">
        <v>5455</v>
      </c>
      <c r="AC36" s="15">
        <f t="shared" si="3"/>
        <v>8.6450079239302688</v>
      </c>
      <c r="AD36" s="56">
        <f t="shared" si="4"/>
        <v>0.45583688476644102</v>
      </c>
      <c r="AE36" s="57">
        <f t="shared" si="5"/>
        <v>0.45583688476644102</v>
      </c>
    </row>
    <row r="37" spans="1:31" ht="13.5" thickBot="1" x14ac:dyDescent="0.25">
      <c r="A37" s="31" t="s">
        <v>63</v>
      </c>
      <c r="B37" s="13" t="s">
        <v>41</v>
      </c>
      <c r="C37" s="14">
        <v>15955</v>
      </c>
      <c r="D37" s="15">
        <v>1900</v>
      </c>
      <c r="E37" s="16">
        <v>0</v>
      </c>
      <c r="F37" s="14">
        <v>12</v>
      </c>
      <c r="G37" s="14">
        <v>12</v>
      </c>
      <c r="H37" s="14">
        <v>0</v>
      </c>
      <c r="I37" s="14">
        <v>124</v>
      </c>
      <c r="J37" s="14">
        <v>124</v>
      </c>
      <c r="K37" s="15">
        <f t="shared" si="0"/>
        <v>10.333333333333334</v>
      </c>
      <c r="L37" s="16">
        <v>1</v>
      </c>
      <c r="M37" s="14">
        <v>6</v>
      </c>
      <c r="N37" s="15">
        <f t="shared" si="1"/>
        <v>6</v>
      </c>
      <c r="O37" s="16">
        <v>0</v>
      </c>
      <c r="P37" s="14">
        <v>0</v>
      </c>
      <c r="Q37" s="15"/>
      <c r="R37" s="16">
        <v>7</v>
      </c>
      <c r="S37" s="14">
        <v>256</v>
      </c>
      <c r="T37" s="15">
        <f>S37/R37</f>
        <v>36.571428571428569</v>
      </c>
      <c r="U37" s="16">
        <v>0</v>
      </c>
      <c r="V37" s="14">
        <v>0</v>
      </c>
      <c r="W37" s="15"/>
      <c r="X37" s="16">
        <v>0</v>
      </c>
      <c r="Y37" s="14">
        <v>0</v>
      </c>
      <c r="Z37" s="15"/>
      <c r="AA37" s="16">
        <v>20</v>
      </c>
      <c r="AB37" s="14">
        <v>386</v>
      </c>
      <c r="AC37" s="15">
        <f t="shared" si="3"/>
        <v>19.3</v>
      </c>
      <c r="AD37" s="56">
        <f t="shared" si="4"/>
        <v>2.4193042933249764E-2</v>
      </c>
      <c r="AE37" s="57">
        <f t="shared" si="5"/>
        <v>0.20315789473684209</v>
      </c>
    </row>
    <row r="38" spans="1:31" ht="13.5" thickBot="1" x14ac:dyDescent="0.25">
      <c r="A38" s="31" t="s">
        <v>64</v>
      </c>
      <c r="B38" s="13" t="s">
        <v>65</v>
      </c>
      <c r="C38" s="14">
        <v>71148</v>
      </c>
      <c r="D38" s="15">
        <v>71148</v>
      </c>
      <c r="E38" s="16">
        <v>169</v>
      </c>
      <c r="F38" s="14">
        <v>171</v>
      </c>
      <c r="G38" s="14">
        <v>340</v>
      </c>
      <c r="H38" s="14">
        <v>4401</v>
      </c>
      <c r="I38" s="14">
        <v>3089</v>
      </c>
      <c r="J38" s="14">
        <v>7490</v>
      </c>
      <c r="K38" s="15">
        <f t="shared" si="0"/>
        <v>22.029411764705884</v>
      </c>
      <c r="L38" s="16">
        <v>45</v>
      </c>
      <c r="M38" s="14">
        <v>370</v>
      </c>
      <c r="N38" s="15">
        <f t="shared" si="1"/>
        <v>8.2222222222222214</v>
      </c>
      <c r="O38" s="16">
        <v>368</v>
      </c>
      <c r="P38" s="14">
        <v>2984</v>
      </c>
      <c r="Q38" s="15">
        <f t="shared" ref="Q38:Q50" si="8">P38/O38</f>
        <v>8.1086956521739122</v>
      </c>
      <c r="R38" s="16">
        <v>2</v>
      </c>
      <c r="S38" s="14">
        <v>93</v>
      </c>
      <c r="T38" s="15">
        <f>S38/R38</f>
        <v>46.5</v>
      </c>
      <c r="U38" s="16">
        <v>0</v>
      </c>
      <c r="V38" s="14">
        <v>0</v>
      </c>
      <c r="W38" s="15"/>
      <c r="X38" s="16">
        <v>0</v>
      </c>
      <c r="Y38" s="14">
        <v>0</v>
      </c>
      <c r="Z38" s="15"/>
      <c r="AA38" s="16">
        <v>755</v>
      </c>
      <c r="AB38" s="14">
        <v>10937</v>
      </c>
      <c r="AC38" s="15">
        <f t="shared" si="3"/>
        <v>14.486092715231788</v>
      </c>
      <c r="AD38" s="56">
        <f t="shared" si="4"/>
        <v>0.15372181930623488</v>
      </c>
      <c r="AE38" s="57">
        <f t="shared" si="5"/>
        <v>0.15372181930623488</v>
      </c>
    </row>
    <row r="39" spans="1:31" ht="13.5" thickBot="1" x14ac:dyDescent="0.25">
      <c r="A39" s="31" t="s">
        <v>66</v>
      </c>
      <c r="B39" s="13" t="s">
        <v>67</v>
      </c>
      <c r="C39" s="14">
        <v>82672</v>
      </c>
      <c r="D39" s="15">
        <v>2544</v>
      </c>
      <c r="E39" s="16">
        <v>32</v>
      </c>
      <c r="F39" s="14">
        <v>6</v>
      </c>
      <c r="G39" s="14">
        <v>38</v>
      </c>
      <c r="H39" s="14">
        <v>77</v>
      </c>
      <c r="I39" s="14">
        <v>170</v>
      </c>
      <c r="J39" s="14">
        <v>247</v>
      </c>
      <c r="K39" s="15">
        <f t="shared" si="0"/>
        <v>6.5</v>
      </c>
      <c r="L39" s="16">
        <v>0</v>
      </c>
      <c r="M39" s="14">
        <v>0</v>
      </c>
      <c r="N39" s="15"/>
      <c r="O39" s="16">
        <v>26</v>
      </c>
      <c r="P39" s="14">
        <v>144</v>
      </c>
      <c r="Q39" s="15">
        <f t="shared" si="8"/>
        <v>5.5384615384615383</v>
      </c>
      <c r="R39" s="16">
        <v>0</v>
      </c>
      <c r="S39" s="14">
        <v>0</v>
      </c>
      <c r="T39" s="15"/>
      <c r="U39" s="16">
        <v>0</v>
      </c>
      <c r="V39" s="14">
        <v>0</v>
      </c>
      <c r="W39" s="15"/>
      <c r="X39" s="16">
        <v>0</v>
      </c>
      <c r="Y39" s="14">
        <v>0</v>
      </c>
      <c r="Z39" s="15"/>
      <c r="AA39" s="16">
        <v>64</v>
      </c>
      <c r="AB39" s="14">
        <v>391</v>
      </c>
      <c r="AC39" s="15">
        <f t="shared" si="3"/>
        <v>6.109375</v>
      </c>
      <c r="AD39" s="56">
        <f t="shared" si="4"/>
        <v>4.7295335784788076E-3</v>
      </c>
      <c r="AE39" s="57">
        <f t="shared" si="5"/>
        <v>0.15369496855345913</v>
      </c>
    </row>
    <row r="40" spans="1:31" ht="13.5" thickBot="1" x14ac:dyDescent="0.25">
      <c r="A40" s="31" t="s">
        <v>68</v>
      </c>
      <c r="B40" s="13" t="s">
        <v>69</v>
      </c>
      <c r="C40" s="14">
        <v>17389</v>
      </c>
      <c r="D40" s="15">
        <v>17389</v>
      </c>
      <c r="E40" s="16">
        <v>145</v>
      </c>
      <c r="F40" s="14">
        <v>43</v>
      </c>
      <c r="G40" s="14">
        <v>188</v>
      </c>
      <c r="H40" s="14">
        <v>2824</v>
      </c>
      <c r="I40" s="14">
        <v>933</v>
      </c>
      <c r="J40" s="14">
        <v>3757</v>
      </c>
      <c r="K40" s="15">
        <f t="shared" si="0"/>
        <v>19.98404255319149</v>
      </c>
      <c r="L40" s="16">
        <v>34</v>
      </c>
      <c r="M40" s="14">
        <v>221</v>
      </c>
      <c r="N40" s="15">
        <f t="shared" ref="N40:N50" si="9">M40/L40</f>
        <v>6.5</v>
      </c>
      <c r="O40" s="16">
        <v>55</v>
      </c>
      <c r="P40" s="14">
        <v>775</v>
      </c>
      <c r="Q40" s="15">
        <f t="shared" si="8"/>
        <v>14.090909090909092</v>
      </c>
      <c r="R40" s="16">
        <v>1</v>
      </c>
      <c r="S40" s="14">
        <v>237</v>
      </c>
      <c r="T40" s="15">
        <f t="shared" ref="T40:T45" si="10">S40/R40</f>
        <v>237</v>
      </c>
      <c r="U40" s="16">
        <v>0</v>
      </c>
      <c r="V40" s="14">
        <v>0</v>
      </c>
      <c r="W40" s="15"/>
      <c r="X40" s="16">
        <v>42</v>
      </c>
      <c r="Y40" s="14">
        <v>140</v>
      </c>
      <c r="Z40" s="15">
        <f>Y40/X40</f>
        <v>3.3333333333333335</v>
      </c>
      <c r="AA40" s="16">
        <v>320</v>
      </c>
      <c r="AB40" s="14">
        <v>5130</v>
      </c>
      <c r="AC40" s="15">
        <f t="shared" si="3"/>
        <v>16.03125</v>
      </c>
      <c r="AD40" s="56">
        <f t="shared" si="4"/>
        <v>0.29501408936684109</v>
      </c>
      <c r="AE40" s="57">
        <f t="shared" si="5"/>
        <v>0.29501408936684109</v>
      </c>
    </row>
    <row r="41" spans="1:31" ht="13.5" thickBot="1" x14ac:dyDescent="0.25">
      <c r="A41" s="31" t="s">
        <v>70</v>
      </c>
      <c r="B41" s="13" t="s">
        <v>71</v>
      </c>
      <c r="C41" s="14">
        <v>178042</v>
      </c>
      <c r="D41" s="15">
        <v>129613</v>
      </c>
      <c r="E41" s="16">
        <v>701</v>
      </c>
      <c r="F41" s="14">
        <v>2819</v>
      </c>
      <c r="G41" s="14">
        <v>3520</v>
      </c>
      <c r="H41" s="14">
        <v>12981</v>
      </c>
      <c r="I41" s="14">
        <v>23685</v>
      </c>
      <c r="J41" s="14">
        <v>36666</v>
      </c>
      <c r="K41" s="15">
        <f t="shared" si="0"/>
        <v>10.416477272727272</v>
      </c>
      <c r="L41" s="16">
        <v>493</v>
      </c>
      <c r="M41" s="14">
        <v>4021</v>
      </c>
      <c r="N41" s="15">
        <f t="shared" si="9"/>
        <v>8.1561866125760645</v>
      </c>
      <c r="O41" s="16">
        <v>938</v>
      </c>
      <c r="P41" s="14">
        <v>11606</v>
      </c>
      <c r="Q41" s="15">
        <f t="shared" si="8"/>
        <v>12.373134328358208</v>
      </c>
      <c r="R41" s="16">
        <v>318</v>
      </c>
      <c r="S41" s="14">
        <v>4954</v>
      </c>
      <c r="T41" s="15">
        <f t="shared" si="10"/>
        <v>15.578616352201259</v>
      </c>
      <c r="U41" s="16">
        <v>1</v>
      </c>
      <c r="V41" s="14">
        <v>4</v>
      </c>
      <c r="W41" s="15">
        <f>V41/U41</f>
        <v>4</v>
      </c>
      <c r="X41" s="16">
        <v>54</v>
      </c>
      <c r="Y41" s="14">
        <v>1188</v>
      </c>
      <c r="Z41" s="15">
        <f>Y41/X41</f>
        <v>22</v>
      </c>
      <c r="AA41" s="16">
        <v>5324</v>
      </c>
      <c r="AB41" s="14">
        <v>58439</v>
      </c>
      <c r="AC41" s="15">
        <f t="shared" si="3"/>
        <v>10.976521412471826</v>
      </c>
      <c r="AD41" s="56">
        <f t="shared" si="4"/>
        <v>0.32823154087237844</v>
      </c>
      <c r="AE41" s="57">
        <f t="shared" si="5"/>
        <v>0.45087298341987303</v>
      </c>
    </row>
    <row r="42" spans="1:31" ht="13.5" thickBot="1" x14ac:dyDescent="0.25">
      <c r="A42" s="31" t="s">
        <v>72</v>
      </c>
      <c r="B42" s="13" t="s">
        <v>71</v>
      </c>
      <c r="C42" s="14">
        <v>178042</v>
      </c>
      <c r="D42" s="15">
        <v>48429</v>
      </c>
      <c r="E42" s="16">
        <v>344</v>
      </c>
      <c r="F42" s="14">
        <v>32</v>
      </c>
      <c r="G42" s="14">
        <v>376</v>
      </c>
      <c r="H42" s="14">
        <v>4542</v>
      </c>
      <c r="I42" s="14">
        <v>509</v>
      </c>
      <c r="J42" s="14">
        <v>5051</v>
      </c>
      <c r="K42" s="15">
        <f t="shared" si="0"/>
        <v>13.433510638297872</v>
      </c>
      <c r="L42" s="16">
        <v>54</v>
      </c>
      <c r="M42" s="14">
        <v>844</v>
      </c>
      <c r="N42" s="15">
        <f t="shared" si="9"/>
        <v>15.62962962962963</v>
      </c>
      <c r="O42" s="16">
        <v>896</v>
      </c>
      <c r="P42" s="14">
        <v>10606</v>
      </c>
      <c r="Q42" s="15">
        <f t="shared" si="8"/>
        <v>11.837053571428571</v>
      </c>
      <c r="R42" s="16">
        <v>18</v>
      </c>
      <c r="S42" s="14">
        <v>375</v>
      </c>
      <c r="T42" s="15">
        <f t="shared" si="10"/>
        <v>20.833333333333332</v>
      </c>
      <c r="U42" s="16">
        <v>0</v>
      </c>
      <c r="V42" s="14">
        <v>0</v>
      </c>
      <c r="W42" s="15"/>
      <c r="X42" s="16">
        <v>74</v>
      </c>
      <c r="Y42" s="14">
        <v>3403</v>
      </c>
      <c r="Z42" s="15">
        <f>Y42/X42</f>
        <v>45.986486486486484</v>
      </c>
      <c r="AA42" s="16">
        <v>1418</v>
      </c>
      <c r="AB42" s="14">
        <v>20279</v>
      </c>
      <c r="AC42" s="15">
        <f t="shared" si="3"/>
        <v>14.301128349788435</v>
      </c>
      <c r="AD42" s="56">
        <f t="shared" si="4"/>
        <v>0.11390009098976646</v>
      </c>
      <c r="AE42" s="57">
        <f t="shared" si="5"/>
        <v>0.41873670734477275</v>
      </c>
    </row>
    <row r="43" spans="1:31" ht="13.5" thickBot="1" x14ac:dyDescent="0.25">
      <c r="A43" s="31" t="s">
        <v>73</v>
      </c>
      <c r="B43" s="13" t="s">
        <v>74</v>
      </c>
      <c r="C43" s="14">
        <v>22954</v>
      </c>
      <c r="D43" s="15">
        <v>22954</v>
      </c>
      <c r="E43" s="16">
        <v>140</v>
      </c>
      <c r="F43" s="14">
        <v>359</v>
      </c>
      <c r="G43" s="14">
        <v>499</v>
      </c>
      <c r="H43" s="14">
        <v>1843</v>
      </c>
      <c r="I43" s="14">
        <v>8458</v>
      </c>
      <c r="J43" s="14">
        <v>10301</v>
      </c>
      <c r="K43" s="15">
        <f t="shared" si="0"/>
        <v>20.643286573146291</v>
      </c>
      <c r="L43" s="16">
        <v>115</v>
      </c>
      <c r="M43" s="14">
        <v>403</v>
      </c>
      <c r="N43" s="15">
        <f t="shared" si="9"/>
        <v>3.5043478260869567</v>
      </c>
      <c r="O43" s="16">
        <v>174</v>
      </c>
      <c r="P43" s="14">
        <v>1818</v>
      </c>
      <c r="Q43" s="15">
        <f t="shared" si="8"/>
        <v>10.448275862068966</v>
      </c>
      <c r="R43" s="16">
        <v>12</v>
      </c>
      <c r="S43" s="14">
        <v>111</v>
      </c>
      <c r="T43" s="15">
        <f t="shared" si="10"/>
        <v>9.25</v>
      </c>
      <c r="U43" s="16">
        <v>27</v>
      </c>
      <c r="V43" s="14">
        <v>134</v>
      </c>
      <c r="W43" s="15">
        <f>V43/U43</f>
        <v>4.9629629629629628</v>
      </c>
      <c r="X43" s="16">
        <v>18</v>
      </c>
      <c r="Y43" s="14">
        <v>63</v>
      </c>
      <c r="Z43" s="15">
        <f>Y43/X43</f>
        <v>3.5</v>
      </c>
      <c r="AA43" s="16">
        <v>845</v>
      </c>
      <c r="AB43" s="14">
        <v>12830</v>
      </c>
      <c r="AC43" s="15">
        <f t="shared" si="3"/>
        <v>15.183431952662723</v>
      </c>
      <c r="AD43" s="56">
        <f t="shared" si="4"/>
        <v>0.55894397490633441</v>
      </c>
      <c r="AE43" s="57">
        <f t="shared" si="5"/>
        <v>0.55894397490633441</v>
      </c>
    </row>
    <row r="44" spans="1:31" ht="13.5" thickBot="1" x14ac:dyDescent="0.25">
      <c r="A44" s="31" t="s">
        <v>75</v>
      </c>
      <c r="B44" s="13" t="s">
        <v>76</v>
      </c>
      <c r="C44" s="14">
        <v>30639</v>
      </c>
      <c r="D44" s="15">
        <v>30639</v>
      </c>
      <c r="E44" s="16">
        <v>147</v>
      </c>
      <c r="F44" s="14">
        <v>125</v>
      </c>
      <c r="G44" s="14">
        <v>272</v>
      </c>
      <c r="H44" s="14">
        <v>2543</v>
      </c>
      <c r="I44" s="14">
        <v>3774</v>
      </c>
      <c r="J44" s="14">
        <v>6317</v>
      </c>
      <c r="K44" s="15">
        <f t="shared" si="0"/>
        <v>23.224264705882351</v>
      </c>
      <c r="L44" s="16">
        <v>45</v>
      </c>
      <c r="M44" s="14">
        <v>1122</v>
      </c>
      <c r="N44" s="15">
        <f t="shared" si="9"/>
        <v>24.933333333333334</v>
      </c>
      <c r="O44" s="16">
        <v>203</v>
      </c>
      <c r="P44" s="14">
        <v>3729</v>
      </c>
      <c r="Q44" s="15">
        <f t="shared" si="8"/>
        <v>18.369458128078819</v>
      </c>
      <c r="R44" s="16">
        <v>20</v>
      </c>
      <c r="S44" s="14">
        <v>1886</v>
      </c>
      <c r="T44" s="15">
        <f t="shared" si="10"/>
        <v>94.3</v>
      </c>
      <c r="U44" s="16">
        <v>0</v>
      </c>
      <c r="V44" s="14">
        <v>0</v>
      </c>
      <c r="W44" s="15"/>
      <c r="X44" s="16">
        <v>8</v>
      </c>
      <c r="Y44" s="14">
        <v>956</v>
      </c>
      <c r="Z44" s="15">
        <f>Y44/X44</f>
        <v>119.5</v>
      </c>
      <c r="AA44" s="16">
        <v>548</v>
      </c>
      <c r="AB44" s="14">
        <v>14010</v>
      </c>
      <c r="AC44" s="15">
        <f t="shared" si="3"/>
        <v>25.565693430656935</v>
      </c>
      <c r="AD44" s="56">
        <f t="shared" si="4"/>
        <v>0.45726035445021052</v>
      </c>
      <c r="AE44" s="57">
        <f t="shared" si="5"/>
        <v>0.45726035445021052</v>
      </c>
    </row>
    <row r="45" spans="1:31" ht="13.5" thickBot="1" x14ac:dyDescent="0.25">
      <c r="A45" s="31" t="s">
        <v>77</v>
      </c>
      <c r="B45" s="13" t="s">
        <v>78</v>
      </c>
      <c r="C45" s="14">
        <v>15780</v>
      </c>
      <c r="D45" s="15">
        <v>15780</v>
      </c>
      <c r="E45" s="16">
        <v>100</v>
      </c>
      <c r="F45" s="14">
        <v>57</v>
      </c>
      <c r="G45" s="14">
        <v>157</v>
      </c>
      <c r="H45" s="14">
        <v>1723</v>
      </c>
      <c r="I45" s="14">
        <v>1381</v>
      </c>
      <c r="J45" s="14">
        <v>3104</v>
      </c>
      <c r="K45" s="15">
        <f t="shared" si="0"/>
        <v>19.770700636942674</v>
      </c>
      <c r="L45" s="16">
        <v>73</v>
      </c>
      <c r="M45" s="14">
        <v>469</v>
      </c>
      <c r="N45" s="15">
        <f t="shared" si="9"/>
        <v>6.4246575342465757</v>
      </c>
      <c r="O45" s="16">
        <v>114</v>
      </c>
      <c r="P45" s="14">
        <v>1773</v>
      </c>
      <c r="Q45" s="15">
        <f t="shared" si="8"/>
        <v>15.552631578947368</v>
      </c>
      <c r="R45" s="16">
        <v>17</v>
      </c>
      <c r="S45" s="14">
        <v>1531</v>
      </c>
      <c r="T45" s="15">
        <f t="shared" si="10"/>
        <v>90.058823529411768</v>
      </c>
      <c r="U45" s="16">
        <v>17</v>
      </c>
      <c r="V45" s="14">
        <v>54</v>
      </c>
      <c r="W45" s="15">
        <f>V45/U45</f>
        <v>3.1764705882352939</v>
      </c>
      <c r="X45" s="16">
        <v>0</v>
      </c>
      <c r="Y45" s="14">
        <v>0</v>
      </c>
      <c r="Z45" s="15"/>
      <c r="AA45" s="16">
        <v>378</v>
      </c>
      <c r="AB45" s="14">
        <v>6931</v>
      </c>
      <c r="AC45" s="15">
        <f t="shared" si="3"/>
        <v>18.335978835978835</v>
      </c>
      <c r="AD45" s="56">
        <f t="shared" si="4"/>
        <v>0.43922686945500633</v>
      </c>
      <c r="AE45" s="57">
        <f t="shared" si="5"/>
        <v>0.43922686945500633</v>
      </c>
    </row>
    <row r="46" spans="1:31" ht="13.5" thickBot="1" x14ac:dyDescent="0.25">
      <c r="A46" s="31" t="s">
        <v>79</v>
      </c>
      <c r="B46" s="13" t="s">
        <v>67</v>
      </c>
      <c r="C46" s="14">
        <v>82672</v>
      </c>
      <c r="D46" s="15">
        <v>80128</v>
      </c>
      <c r="E46" s="16">
        <v>272</v>
      </c>
      <c r="F46" s="14">
        <v>82</v>
      </c>
      <c r="G46" s="14">
        <v>354</v>
      </c>
      <c r="H46" s="14">
        <v>5103</v>
      </c>
      <c r="I46" s="14">
        <v>3757</v>
      </c>
      <c r="J46" s="14">
        <v>8860</v>
      </c>
      <c r="K46" s="15">
        <f t="shared" si="0"/>
        <v>25.028248587570623</v>
      </c>
      <c r="L46" s="16">
        <v>106</v>
      </c>
      <c r="M46" s="14">
        <v>989</v>
      </c>
      <c r="N46" s="15">
        <f t="shared" si="9"/>
        <v>9.3301886792452837</v>
      </c>
      <c r="O46" s="16">
        <v>509</v>
      </c>
      <c r="P46" s="14">
        <v>8767</v>
      </c>
      <c r="Q46" s="15">
        <f t="shared" si="8"/>
        <v>17.223968565815323</v>
      </c>
      <c r="R46" s="16">
        <v>0</v>
      </c>
      <c r="S46" s="14">
        <v>0</v>
      </c>
      <c r="T46" s="15"/>
      <c r="U46" s="16">
        <v>0</v>
      </c>
      <c r="V46" s="14">
        <v>0</v>
      </c>
      <c r="W46" s="15"/>
      <c r="X46" s="16">
        <v>0</v>
      </c>
      <c r="Y46" s="14">
        <v>0</v>
      </c>
      <c r="Z46" s="15"/>
      <c r="AA46" s="16">
        <v>969</v>
      </c>
      <c r="AB46" s="14">
        <v>18616</v>
      </c>
      <c r="AC46" s="15">
        <f t="shared" si="3"/>
        <v>19.21155830753354</v>
      </c>
      <c r="AD46" s="56">
        <f t="shared" si="4"/>
        <v>0.22517902070834139</v>
      </c>
      <c r="AE46" s="57">
        <f t="shared" si="5"/>
        <v>0.2323282747603834</v>
      </c>
    </row>
    <row r="47" spans="1:31" ht="13.5" thickBot="1" x14ac:dyDescent="0.25">
      <c r="A47" s="31" t="s">
        <v>80</v>
      </c>
      <c r="B47" s="13" t="s">
        <v>81</v>
      </c>
      <c r="C47" s="14">
        <v>29191</v>
      </c>
      <c r="D47" s="15">
        <v>29191</v>
      </c>
      <c r="E47" s="16">
        <v>66</v>
      </c>
      <c r="F47" s="14">
        <v>153</v>
      </c>
      <c r="G47" s="14">
        <v>219</v>
      </c>
      <c r="H47" s="14">
        <v>1343</v>
      </c>
      <c r="I47" s="14">
        <v>3971</v>
      </c>
      <c r="J47" s="14">
        <v>5314</v>
      </c>
      <c r="K47" s="15">
        <f t="shared" si="0"/>
        <v>24.264840182648403</v>
      </c>
      <c r="L47" s="16">
        <v>115</v>
      </c>
      <c r="M47" s="14">
        <v>871</v>
      </c>
      <c r="N47" s="15">
        <f t="shared" si="9"/>
        <v>7.5739130434782611</v>
      </c>
      <c r="O47" s="16">
        <v>619</v>
      </c>
      <c r="P47" s="14">
        <v>4533</v>
      </c>
      <c r="Q47" s="15">
        <f t="shared" si="8"/>
        <v>7.3231017770597742</v>
      </c>
      <c r="R47" s="16">
        <v>70</v>
      </c>
      <c r="S47" s="14">
        <v>1265</v>
      </c>
      <c r="T47" s="15">
        <f>S47/R47</f>
        <v>18.071428571428573</v>
      </c>
      <c r="U47" s="16">
        <v>80</v>
      </c>
      <c r="V47" s="14">
        <v>892</v>
      </c>
      <c r="W47" s="15">
        <f>V47/U47</f>
        <v>11.15</v>
      </c>
      <c r="X47" s="16">
        <v>0</v>
      </c>
      <c r="Y47" s="14">
        <v>0</v>
      </c>
      <c r="Z47" s="15"/>
      <c r="AA47" s="16">
        <v>1103</v>
      </c>
      <c r="AB47" s="14">
        <v>12875</v>
      </c>
      <c r="AC47" s="15">
        <f t="shared" si="3"/>
        <v>11.672710788757932</v>
      </c>
      <c r="AD47" s="56">
        <f t="shared" si="4"/>
        <v>0.44106060087013121</v>
      </c>
      <c r="AE47" s="57">
        <f t="shared" si="5"/>
        <v>0.44106060087013121</v>
      </c>
    </row>
    <row r="48" spans="1:31" ht="13.5" thickBot="1" x14ac:dyDescent="0.25">
      <c r="A48" s="31" t="s">
        <v>82</v>
      </c>
      <c r="B48" s="13" t="s">
        <v>83</v>
      </c>
      <c r="C48" s="14">
        <v>22787</v>
      </c>
      <c r="D48" s="15">
        <v>22787</v>
      </c>
      <c r="E48" s="16">
        <v>69</v>
      </c>
      <c r="F48" s="14">
        <v>65</v>
      </c>
      <c r="G48" s="14">
        <v>134</v>
      </c>
      <c r="H48" s="14">
        <v>1286</v>
      </c>
      <c r="I48" s="14">
        <v>1603</v>
      </c>
      <c r="J48" s="14">
        <v>2889</v>
      </c>
      <c r="K48" s="15">
        <f t="shared" si="0"/>
        <v>21.559701492537314</v>
      </c>
      <c r="L48" s="16">
        <v>121</v>
      </c>
      <c r="M48" s="14">
        <v>968</v>
      </c>
      <c r="N48" s="15">
        <f t="shared" si="9"/>
        <v>8</v>
      </c>
      <c r="O48" s="16">
        <v>239</v>
      </c>
      <c r="P48" s="14">
        <v>3377</v>
      </c>
      <c r="Q48" s="15">
        <f t="shared" si="8"/>
        <v>14.129707112970712</v>
      </c>
      <c r="R48" s="16">
        <v>111</v>
      </c>
      <c r="S48" s="14">
        <v>3723</v>
      </c>
      <c r="T48" s="15">
        <f>S48/R48</f>
        <v>33.54054054054054</v>
      </c>
      <c r="U48" s="16">
        <v>0</v>
      </c>
      <c r="V48" s="14">
        <v>0</v>
      </c>
      <c r="W48" s="15"/>
      <c r="X48" s="16">
        <v>46</v>
      </c>
      <c r="Y48" s="14">
        <v>38340</v>
      </c>
      <c r="Z48" s="15">
        <f>Y48/X48</f>
        <v>833.47826086956525</v>
      </c>
      <c r="AA48" s="16">
        <v>651</v>
      </c>
      <c r="AB48" s="14">
        <v>49297</v>
      </c>
      <c r="AC48" s="15">
        <f t="shared" si="3"/>
        <v>75.725038402457756</v>
      </c>
      <c r="AD48" s="56">
        <f t="shared" si="4"/>
        <v>2.1633826304471846</v>
      </c>
      <c r="AE48" s="57">
        <f t="shared" si="5"/>
        <v>2.1633826304471846</v>
      </c>
    </row>
    <row r="49" spans="1:31" ht="13.5" thickBot="1" x14ac:dyDescent="0.25">
      <c r="A49" s="31" t="s">
        <v>84</v>
      </c>
      <c r="B49" s="13" t="s">
        <v>19</v>
      </c>
      <c r="C49" s="14">
        <v>26486</v>
      </c>
      <c r="D49" s="15">
        <v>908</v>
      </c>
      <c r="E49" s="16">
        <v>40</v>
      </c>
      <c r="F49" s="14">
        <v>35</v>
      </c>
      <c r="G49" s="14">
        <v>75</v>
      </c>
      <c r="H49" s="14">
        <v>169</v>
      </c>
      <c r="I49" s="14">
        <v>147</v>
      </c>
      <c r="J49" s="14">
        <v>316</v>
      </c>
      <c r="K49" s="15">
        <f t="shared" si="0"/>
        <v>4.2133333333333329</v>
      </c>
      <c r="L49" s="16">
        <v>3</v>
      </c>
      <c r="M49" s="14">
        <v>4</v>
      </c>
      <c r="N49" s="15">
        <f t="shared" si="9"/>
        <v>1.3333333333333333</v>
      </c>
      <c r="O49" s="16">
        <v>91</v>
      </c>
      <c r="P49" s="14">
        <v>1104</v>
      </c>
      <c r="Q49" s="15">
        <f t="shared" si="8"/>
        <v>12.131868131868131</v>
      </c>
      <c r="R49" s="16">
        <v>1</v>
      </c>
      <c r="S49" s="14">
        <v>32</v>
      </c>
      <c r="T49" s="15">
        <f>S49/R49</f>
        <v>32</v>
      </c>
      <c r="U49" s="16">
        <v>0</v>
      </c>
      <c r="V49" s="14">
        <v>0</v>
      </c>
      <c r="W49" s="15"/>
      <c r="X49" s="16">
        <v>0</v>
      </c>
      <c r="Y49" s="14">
        <v>0</v>
      </c>
      <c r="Z49" s="15"/>
      <c r="AA49" s="16">
        <v>170</v>
      </c>
      <c r="AB49" s="14">
        <v>1456</v>
      </c>
      <c r="AC49" s="15">
        <f t="shared" si="3"/>
        <v>8.5647058823529409</v>
      </c>
      <c r="AD49" s="56">
        <f t="shared" si="4"/>
        <v>5.497243826927433E-2</v>
      </c>
      <c r="AE49" s="57">
        <f t="shared" si="5"/>
        <v>1.6035242290748899</v>
      </c>
    </row>
    <row r="50" spans="1:31" ht="13.5" thickBot="1" x14ac:dyDescent="0.25">
      <c r="A50" s="31" t="s">
        <v>85</v>
      </c>
      <c r="B50" s="13" t="s">
        <v>86</v>
      </c>
      <c r="C50" s="14">
        <v>41186</v>
      </c>
      <c r="D50" s="15">
        <v>41186</v>
      </c>
      <c r="E50" s="16">
        <v>99</v>
      </c>
      <c r="F50" s="14">
        <v>75</v>
      </c>
      <c r="G50" s="14">
        <v>174</v>
      </c>
      <c r="H50" s="14">
        <v>1845</v>
      </c>
      <c r="I50" s="14">
        <v>800</v>
      </c>
      <c r="J50" s="14">
        <v>2645</v>
      </c>
      <c r="K50" s="15">
        <f t="shared" si="0"/>
        <v>15.201149425287356</v>
      </c>
      <c r="L50" s="16">
        <v>81</v>
      </c>
      <c r="M50" s="14">
        <v>637</v>
      </c>
      <c r="N50" s="15">
        <f t="shared" si="9"/>
        <v>7.8641975308641978</v>
      </c>
      <c r="O50" s="16">
        <v>152</v>
      </c>
      <c r="P50" s="14">
        <v>1637</v>
      </c>
      <c r="Q50" s="15">
        <f t="shared" si="8"/>
        <v>10.769736842105264</v>
      </c>
      <c r="R50" s="16">
        <v>30</v>
      </c>
      <c r="S50" s="14">
        <v>1322</v>
      </c>
      <c r="T50" s="15">
        <f>S50/R50</f>
        <v>44.06666666666667</v>
      </c>
      <c r="U50" s="16">
        <v>12</v>
      </c>
      <c r="V50" s="14">
        <v>72</v>
      </c>
      <c r="W50" s="15">
        <f>V50/U50</f>
        <v>6</v>
      </c>
      <c r="X50" s="16">
        <v>0</v>
      </c>
      <c r="Y50" s="14">
        <v>0</v>
      </c>
      <c r="Z50" s="15"/>
      <c r="AA50" s="16">
        <v>449</v>
      </c>
      <c r="AB50" s="14">
        <v>6313</v>
      </c>
      <c r="AC50" s="15">
        <f t="shared" si="3"/>
        <v>14.060133630289533</v>
      </c>
      <c r="AD50" s="56">
        <f t="shared" si="4"/>
        <v>0.15328024085854416</v>
      </c>
      <c r="AE50" s="57">
        <f t="shared" si="5"/>
        <v>0.15328024085854416</v>
      </c>
    </row>
    <row r="51" spans="1:31" ht="13.5" thickBot="1" x14ac:dyDescent="0.25">
      <c r="A51" s="49"/>
      <c r="B51" s="50"/>
      <c r="C51" s="51"/>
      <c r="D51" s="52"/>
      <c r="E51" s="50"/>
      <c r="F51" s="51"/>
      <c r="G51" s="51"/>
      <c r="H51" s="51"/>
      <c r="I51" s="51"/>
      <c r="J51" s="51"/>
      <c r="K51" s="53"/>
      <c r="L51" s="50"/>
      <c r="M51" s="51"/>
      <c r="N51" s="53"/>
      <c r="O51" s="50"/>
      <c r="P51" s="51"/>
      <c r="Q51" s="53"/>
      <c r="R51" s="50"/>
      <c r="S51" s="51"/>
      <c r="T51" s="53"/>
      <c r="U51" s="50"/>
      <c r="V51" s="51"/>
      <c r="W51" s="53"/>
      <c r="X51" s="50"/>
      <c r="Y51" s="51"/>
      <c r="Z51" s="53"/>
      <c r="AA51" s="50"/>
      <c r="AB51" s="51"/>
      <c r="AC51" s="53"/>
      <c r="AD51" s="39"/>
      <c r="AE51" s="58"/>
    </row>
    <row r="52" spans="1:31" x14ac:dyDescent="0.2">
      <c r="A52" s="109" t="s">
        <v>142</v>
      </c>
      <c r="B52" s="106"/>
      <c r="C52" s="103">
        <v>1052567</v>
      </c>
      <c r="D52" s="103">
        <f t="shared" ref="D52:J52" si="11">SUM(D3:D50)</f>
        <v>1052566</v>
      </c>
      <c r="E52" s="103">
        <f t="shared" si="11"/>
        <v>6918</v>
      </c>
      <c r="F52" s="103">
        <f t="shared" si="11"/>
        <v>6835</v>
      </c>
      <c r="G52" s="103">
        <f t="shared" si="11"/>
        <v>13753</v>
      </c>
      <c r="H52" s="103">
        <f t="shared" si="11"/>
        <v>124325</v>
      </c>
      <c r="I52" s="103">
        <f t="shared" si="11"/>
        <v>93102</v>
      </c>
      <c r="J52" s="103">
        <f t="shared" si="11"/>
        <v>217427</v>
      </c>
      <c r="K52" s="10">
        <f t="shared" ref="K52" si="12">J52/G52</f>
        <v>15.80942339853123</v>
      </c>
      <c r="L52" s="103">
        <f>SUM(L3:L50)</f>
        <v>2902</v>
      </c>
      <c r="M52" s="103">
        <f>SUM(M3:M50)</f>
        <v>26237</v>
      </c>
      <c r="N52" s="10">
        <f t="shared" ref="N52" si="13">M52/L52</f>
        <v>9.0410062026188829</v>
      </c>
      <c r="O52" s="103">
        <f>SUM(O3:O50)</f>
        <v>10143</v>
      </c>
      <c r="P52" s="103">
        <f>SUM(P3:P50)</f>
        <v>123911</v>
      </c>
      <c r="Q52" s="10">
        <f t="shared" ref="Q52" si="14">P52/O52</f>
        <v>12.216405402740806</v>
      </c>
      <c r="R52" s="103">
        <f>SUM(R3:R50)</f>
        <v>1765</v>
      </c>
      <c r="S52" s="103">
        <f>SUM(S3:S50)</f>
        <v>49891</v>
      </c>
      <c r="T52" s="10">
        <f t="shared" ref="T52" si="15">S52/R52</f>
        <v>28.266855524079322</v>
      </c>
      <c r="U52" s="103">
        <f>SUM(U3:U50)</f>
        <v>593</v>
      </c>
      <c r="V52" s="103">
        <f>SUM(V3:V50)</f>
        <v>5000</v>
      </c>
      <c r="W52" s="10">
        <f t="shared" ref="W52" si="16">V52/U52</f>
        <v>8.4317032040472171</v>
      </c>
      <c r="X52" s="103">
        <f>SUM(X3:X50)</f>
        <v>362</v>
      </c>
      <c r="Y52" s="103">
        <f>SUM(Y3:Y50)</f>
        <v>51782</v>
      </c>
      <c r="Z52" s="10">
        <f t="shared" ref="Z52" si="17">Y52/X52</f>
        <v>143.04419889502762</v>
      </c>
      <c r="AA52" s="103">
        <f>SUM(AA3:AA50)</f>
        <v>29518</v>
      </c>
      <c r="AB52" s="103">
        <f>SUM(AB3:AB50)</f>
        <v>474248</v>
      </c>
      <c r="AC52" s="10">
        <f t="shared" ref="AC52" si="18">AB52/AA52</f>
        <v>16.066400162612641</v>
      </c>
      <c r="AD52" s="102"/>
      <c r="AE52" s="104"/>
    </row>
    <row r="53" spans="1:31" x14ac:dyDescent="0.2">
      <c r="A53" s="110" t="s">
        <v>148</v>
      </c>
      <c r="B53" s="107"/>
      <c r="C53" s="67">
        <v>21928.458333333332</v>
      </c>
      <c r="D53" s="67">
        <f>AVERAGE(D3:D50)</f>
        <v>21928.458333333332</v>
      </c>
      <c r="E53" s="66">
        <f>AVERAGE(E3:E50)</f>
        <v>144.125</v>
      </c>
      <c r="F53" s="66">
        <f t="shared" ref="F53:AE53" si="19">AVERAGE(F3:F50)</f>
        <v>142.39583333333334</v>
      </c>
      <c r="G53" s="66">
        <f t="shared" si="19"/>
        <v>286.52083333333331</v>
      </c>
      <c r="H53" s="66">
        <f t="shared" si="19"/>
        <v>2590.1041666666665</v>
      </c>
      <c r="I53" s="66">
        <f t="shared" si="19"/>
        <v>1939.625</v>
      </c>
      <c r="J53" s="66">
        <f t="shared" si="19"/>
        <v>4529.729166666667</v>
      </c>
      <c r="K53" s="66">
        <f t="shared" si="19"/>
        <v>15.577727164157936</v>
      </c>
      <c r="L53" s="66">
        <f t="shared" si="19"/>
        <v>60.458333333333336</v>
      </c>
      <c r="M53" s="66">
        <f t="shared" si="19"/>
        <v>546.60416666666663</v>
      </c>
      <c r="N53" s="66">
        <f t="shared" si="19"/>
        <v>9.249913838201218</v>
      </c>
      <c r="O53" s="66">
        <f t="shared" si="19"/>
        <v>211.3125</v>
      </c>
      <c r="P53" s="66">
        <f t="shared" si="19"/>
        <v>2581.4791666666665</v>
      </c>
      <c r="Q53" s="66">
        <f t="shared" si="19"/>
        <v>11.14206259180242</v>
      </c>
      <c r="R53" s="66">
        <f t="shared" si="19"/>
        <v>36.770833333333336</v>
      </c>
      <c r="S53" s="66">
        <f t="shared" si="19"/>
        <v>1039.3958333333333</v>
      </c>
      <c r="T53" s="66">
        <f t="shared" si="19"/>
        <v>44.499848901499945</v>
      </c>
      <c r="U53" s="66">
        <f t="shared" si="19"/>
        <v>12.354166666666666</v>
      </c>
      <c r="V53" s="66">
        <f t="shared" si="19"/>
        <v>104.16666666666667</v>
      </c>
      <c r="W53" s="66">
        <f t="shared" si="19"/>
        <v>7.2153909447943683</v>
      </c>
      <c r="X53" s="66">
        <f t="shared" si="19"/>
        <v>7.7021276595744679</v>
      </c>
      <c r="Y53" s="66">
        <f t="shared" si="19"/>
        <v>1078.7916666666667</v>
      </c>
      <c r="Z53" s="66">
        <f t="shared" si="19"/>
        <v>119.28452243371335</v>
      </c>
      <c r="AA53" s="66">
        <f t="shared" si="19"/>
        <v>614.95833333333337</v>
      </c>
      <c r="AB53" s="66">
        <f t="shared" si="19"/>
        <v>9880.1666666666661</v>
      </c>
      <c r="AC53" s="66">
        <f t="shared" si="19"/>
        <v>15.451584523532581</v>
      </c>
      <c r="AD53" s="66">
        <f t="shared" si="19"/>
        <v>0.5267844430834866</v>
      </c>
      <c r="AE53" s="105">
        <f t="shared" si="19"/>
        <v>0.65743123681262172</v>
      </c>
    </row>
    <row r="54" spans="1:31" ht="13.5" thickBot="1" x14ac:dyDescent="0.25">
      <c r="A54" s="111" t="s">
        <v>144</v>
      </c>
      <c r="B54" s="108"/>
      <c r="C54" s="72">
        <v>14973.5</v>
      </c>
      <c r="D54" s="72">
        <f t="shared" ref="D54" si="20">MEDIAN(D3:D50)</f>
        <v>14973.5</v>
      </c>
      <c r="E54" s="35">
        <f>MEDIAN(E3:E50)</f>
        <v>105.5</v>
      </c>
      <c r="F54" s="35">
        <f t="shared" ref="F54:AE54" si="21">MEDIAN(F3:F50)</f>
        <v>65.5</v>
      </c>
      <c r="G54" s="35">
        <f t="shared" si="21"/>
        <v>181</v>
      </c>
      <c r="H54" s="35">
        <f t="shared" si="21"/>
        <v>1783</v>
      </c>
      <c r="I54" s="35">
        <f t="shared" si="21"/>
        <v>868</v>
      </c>
      <c r="J54" s="35">
        <f t="shared" si="21"/>
        <v>3013.5</v>
      </c>
      <c r="K54" s="35">
        <f t="shared" si="21"/>
        <v>15.055120167189132</v>
      </c>
      <c r="L54" s="35">
        <f t="shared" si="21"/>
        <v>35.5</v>
      </c>
      <c r="M54" s="35">
        <f t="shared" si="21"/>
        <v>223.5</v>
      </c>
      <c r="N54" s="35">
        <f t="shared" si="21"/>
        <v>8</v>
      </c>
      <c r="O54" s="35">
        <f t="shared" si="21"/>
        <v>135</v>
      </c>
      <c r="P54" s="35">
        <f t="shared" si="21"/>
        <v>1267</v>
      </c>
      <c r="Q54" s="35">
        <f t="shared" si="21"/>
        <v>9.5653495440729479</v>
      </c>
      <c r="R54" s="35">
        <f t="shared" si="21"/>
        <v>18.5</v>
      </c>
      <c r="S54" s="35">
        <f t="shared" si="21"/>
        <v>562.5</v>
      </c>
      <c r="T54" s="35">
        <f t="shared" si="21"/>
        <v>36</v>
      </c>
      <c r="U54" s="35">
        <f t="shared" si="21"/>
        <v>0</v>
      </c>
      <c r="V54" s="35">
        <f t="shared" si="21"/>
        <v>0</v>
      </c>
      <c r="W54" s="35">
        <f t="shared" si="21"/>
        <v>6.3648648648648649</v>
      </c>
      <c r="X54" s="35">
        <f t="shared" si="21"/>
        <v>0</v>
      </c>
      <c r="Y54" s="35">
        <f t="shared" si="21"/>
        <v>0</v>
      </c>
      <c r="Z54" s="35">
        <f t="shared" si="21"/>
        <v>40.493243243243242</v>
      </c>
      <c r="AA54" s="35">
        <f t="shared" si="21"/>
        <v>503</v>
      </c>
      <c r="AB54" s="35">
        <f t="shared" si="21"/>
        <v>6226.5</v>
      </c>
      <c r="AC54" s="35">
        <f t="shared" si="21"/>
        <v>14.393610532510111</v>
      </c>
      <c r="AD54" s="35">
        <f t="shared" si="21"/>
        <v>0.35872008483016471</v>
      </c>
      <c r="AE54" s="36">
        <f t="shared" si="21"/>
        <v>0.44014373516256877</v>
      </c>
    </row>
  </sheetData>
  <autoFilter ref="A2:AE50">
    <sortState ref="A3:AE50">
      <sortCondition ref="A2:A50"/>
    </sortState>
  </autoFilter>
  <mergeCells count="8">
    <mergeCell ref="AA1:AC1"/>
    <mergeCell ref="AD1:AE1"/>
    <mergeCell ref="E1:K1"/>
    <mergeCell ref="L1:N1"/>
    <mergeCell ref="O1:Q1"/>
    <mergeCell ref="R1:T1"/>
    <mergeCell ref="U1:W1"/>
    <mergeCell ref="X1:Z1"/>
  </mergeCells>
  <printOptions horizontalCentered="1" verticalCentered="1"/>
  <pageMargins left="0.75" right="0.75" top="1" bottom="1" header="0.5" footer="0.5"/>
  <pageSetup orientation="landscape" horizontalDpi="0" verticalDpi="0"/>
  <headerFooter>
    <oddHeader>Program Attendance FY2016</oddHeader>
    <oddFooter>Counting Opinions (SQUIRE) Ltd.</oddFooter>
  </headerFooter>
  <ignoredErrors>
    <ignoredError sqref="N52 T52 Q52 Z52 K5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54"/>
  <sheetViews>
    <sheetView workbookViewId="0">
      <pane xSplit="4" ySplit="2" topLeftCell="E3" activePane="bottomRight" state="frozen"/>
      <selection pane="topRight" activeCell="E1" sqref="E1"/>
      <selection pane="bottomLeft" activeCell="A3" sqref="A3"/>
      <selection pane="bottomRight" activeCell="A2" sqref="A2"/>
    </sheetView>
  </sheetViews>
  <sheetFormatPr defaultRowHeight="12.75" x14ac:dyDescent="0.2"/>
  <cols>
    <col min="1" max="1" width="38.140625" style="21" customWidth="1"/>
    <col min="2" max="2" width="15.28515625" style="21" customWidth="1"/>
    <col min="3" max="4" width="11.42578125" style="21" bestFit="1" customWidth="1"/>
    <col min="5" max="5" width="10.85546875" style="21" customWidth="1"/>
    <col min="6" max="6" width="11.42578125" style="21" bestFit="1" customWidth="1"/>
    <col min="7" max="7" width="11.28515625" style="125" customWidth="1"/>
    <col min="8" max="8" width="11" style="21" customWidth="1"/>
    <col min="9" max="9" width="11.7109375" style="21" customWidth="1"/>
    <col min="10" max="10" width="12" style="21" customWidth="1"/>
    <col min="11" max="11" width="10.85546875" style="21" customWidth="1"/>
    <col min="12" max="12" width="11.42578125" style="21" customWidth="1"/>
    <col min="13" max="16384" width="9.140625" style="21"/>
  </cols>
  <sheetData>
    <row r="1" spans="1:12" ht="13.5" thickBot="1" x14ac:dyDescent="0.25">
      <c r="E1" s="137" t="s">
        <v>152</v>
      </c>
      <c r="F1" s="137"/>
      <c r="G1" s="137"/>
      <c r="H1" s="137"/>
      <c r="I1" s="137"/>
      <c r="J1" s="149" t="s">
        <v>153</v>
      </c>
      <c r="K1" s="149"/>
      <c r="L1" s="149"/>
    </row>
    <row r="2" spans="1:12" s="30" customFormat="1" ht="64.5" thickBot="1" x14ac:dyDescent="0.25">
      <c r="A2" s="22" t="s">
        <v>114</v>
      </c>
      <c r="B2" s="22" t="s">
        <v>87</v>
      </c>
      <c r="C2" s="22" t="s">
        <v>88</v>
      </c>
      <c r="D2" s="32" t="s">
        <v>96</v>
      </c>
      <c r="E2" s="23" t="s">
        <v>154</v>
      </c>
      <c r="F2" s="23" t="s">
        <v>155</v>
      </c>
      <c r="G2" s="114" t="s">
        <v>156</v>
      </c>
      <c r="H2" s="23" t="s">
        <v>157</v>
      </c>
      <c r="I2" s="23" t="s">
        <v>158</v>
      </c>
      <c r="J2" s="25" t="s">
        <v>159</v>
      </c>
      <c r="K2" s="25" t="s">
        <v>160</v>
      </c>
      <c r="L2" s="25" t="s">
        <v>161</v>
      </c>
    </row>
    <row r="3" spans="1:12" ht="13.5" thickBot="1" x14ac:dyDescent="0.25">
      <c r="A3" s="31" t="s">
        <v>0</v>
      </c>
      <c r="B3" s="9" t="s">
        <v>1</v>
      </c>
      <c r="C3" s="10">
        <v>8188</v>
      </c>
      <c r="D3" s="11">
        <v>3108</v>
      </c>
      <c r="E3" s="12">
        <v>3</v>
      </c>
      <c r="F3" s="10">
        <v>1453</v>
      </c>
      <c r="G3" s="115">
        <f>F3/E3</f>
        <v>484.33333333333331</v>
      </c>
      <c r="H3" s="116">
        <f>F3/C3</f>
        <v>0.17745481191988274</v>
      </c>
      <c r="I3" s="55">
        <f>F3/D3</f>
        <v>0.46750321750321749</v>
      </c>
      <c r="J3" s="12">
        <v>1773</v>
      </c>
      <c r="K3" s="116">
        <f>J3/C3</f>
        <v>0.21653639472398631</v>
      </c>
      <c r="L3" s="55">
        <f>J3/D3</f>
        <v>0.57046332046332049</v>
      </c>
    </row>
    <row r="4" spans="1:12" ht="13.5" thickBot="1" x14ac:dyDescent="0.25">
      <c r="A4" s="31" t="s">
        <v>2</v>
      </c>
      <c r="B4" s="13" t="s">
        <v>3</v>
      </c>
      <c r="C4" s="14">
        <v>16310</v>
      </c>
      <c r="D4" s="15">
        <v>16310</v>
      </c>
      <c r="E4" s="16">
        <v>30</v>
      </c>
      <c r="F4" s="14">
        <v>26411</v>
      </c>
      <c r="G4" s="117">
        <f t="shared" ref="G4:G50" si="0">F4/E4</f>
        <v>880.36666666666667</v>
      </c>
      <c r="H4" s="118">
        <f t="shared" ref="H4:H50" si="1">F4/C4</f>
        <v>1.61931330472103</v>
      </c>
      <c r="I4" s="57">
        <f t="shared" ref="I4:I50" si="2">F4/D4</f>
        <v>1.61931330472103</v>
      </c>
      <c r="J4" s="16" t="s">
        <v>162</v>
      </c>
      <c r="K4" s="118"/>
      <c r="L4" s="57"/>
    </row>
    <row r="5" spans="1:12" ht="13.5" thickBot="1" x14ac:dyDescent="0.25">
      <c r="A5" s="31" t="s">
        <v>4</v>
      </c>
      <c r="B5" s="13" t="s">
        <v>5</v>
      </c>
      <c r="C5" s="14">
        <v>3492</v>
      </c>
      <c r="D5" s="15">
        <v>3492</v>
      </c>
      <c r="E5" s="16">
        <v>12</v>
      </c>
      <c r="F5" s="14">
        <v>4036</v>
      </c>
      <c r="G5" s="117">
        <f t="shared" si="0"/>
        <v>336.33333333333331</v>
      </c>
      <c r="H5" s="118">
        <f t="shared" si="1"/>
        <v>1.1557846506300113</v>
      </c>
      <c r="I5" s="57">
        <f t="shared" si="2"/>
        <v>1.1557846506300113</v>
      </c>
      <c r="J5" s="16">
        <v>2978</v>
      </c>
      <c r="K5" s="118">
        <f t="shared" ref="K5:K46" si="3">J5/C5</f>
        <v>0.85280641466208473</v>
      </c>
      <c r="L5" s="57">
        <f t="shared" ref="L5:L46" si="4">J5/D5</f>
        <v>0.85280641466208473</v>
      </c>
    </row>
    <row r="6" spans="1:12" ht="13.5" thickBot="1" x14ac:dyDescent="0.25">
      <c r="A6" s="31" t="s">
        <v>6</v>
      </c>
      <c r="B6" s="13" t="s">
        <v>7</v>
      </c>
      <c r="C6" s="14">
        <v>19376</v>
      </c>
      <c r="D6" s="15">
        <v>19376</v>
      </c>
      <c r="E6" s="16">
        <v>21</v>
      </c>
      <c r="F6" s="14">
        <v>15693</v>
      </c>
      <c r="G6" s="117">
        <f t="shared" si="0"/>
        <v>747.28571428571433</v>
      </c>
      <c r="H6" s="118">
        <f t="shared" si="1"/>
        <v>0.80991948802642444</v>
      </c>
      <c r="I6" s="57">
        <f t="shared" si="2"/>
        <v>0.80991948802642444</v>
      </c>
      <c r="J6" s="16">
        <v>3869</v>
      </c>
      <c r="K6" s="118">
        <f t="shared" si="3"/>
        <v>0.19968001651527664</v>
      </c>
      <c r="L6" s="57">
        <f t="shared" si="4"/>
        <v>0.19968001651527664</v>
      </c>
    </row>
    <row r="7" spans="1:12" ht="13.5" thickBot="1" x14ac:dyDescent="0.25">
      <c r="A7" s="31" t="s">
        <v>8</v>
      </c>
      <c r="B7" s="13" t="s">
        <v>9</v>
      </c>
      <c r="C7" s="14">
        <v>7708</v>
      </c>
      <c r="D7" s="15">
        <v>7708</v>
      </c>
      <c r="E7" s="16">
        <v>6</v>
      </c>
      <c r="F7" s="14">
        <v>2094</v>
      </c>
      <c r="G7" s="117">
        <f t="shared" si="0"/>
        <v>349</v>
      </c>
      <c r="H7" s="118">
        <f t="shared" si="1"/>
        <v>0.27166580176440064</v>
      </c>
      <c r="I7" s="57">
        <f t="shared" si="2"/>
        <v>0.27166580176440064</v>
      </c>
      <c r="J7" s="16">
        <v>751</v>
      </c>
      <c r="K7" s="118">
        <f t="shared" si="3"/>
        <v>9.7431240269849506E-2</v>
      </c>
      <c r="L7" s="57">
        <f t="shared" si="4"/>
        <v>9.7431240269849506E-2</v>
      </c>
    </row>
    <row r="8" spans="1:12" ht="13.5" thickBot="1" x14ac:dyDescent="0.25">
      <c r="A8" s="31" t="s">
        <v>10</v>
      </c>
      <c r="B8" s="13" t="s">
        <v>11</v>
      </c>
      <c r="C8" s="14">
        <v>35014</v>
      </c>
      <c r="D8" s="15">
        <v>35014</v>
      </c>
      <c r="E8" s="16">
        <v>34</v>
      </c>
      <c r="F8" s="14">
        <v>14582</v>
      </c>
      <c r="G8" s="117">
        <f t="shared" si="0"/>
        <v>428.88235294117646</v>
      </c>
      <c r="H8" s="118">
        <f t="shared" si="1"/>
        <v>0.41646198663391787</v>
      </c>
      <c r="I8" s="57">
        <f t="shared" si="2"/>
        <v>0.41646198663391787</v>
      </c>
      <c r="J8" s="16">
        <v>4027</v>
      </c>
      <c r="K8" s="118">
        <f t="shared" si="3"/>
        <v>0.11501113840178215</v>
      </c>
      <c r="L8" s="57">
        <f t="shared" si="4"/>
        <v>0.11501113840178215</v>
      </c>
    </row>
    <row r="9" spans="1:12" ht="13.5" thickBot="1" x14ac:dyDescent="0.25">
      <c r="A9" s="31" t="s">
        <v>12</v>
      </c>
      <c r="B9" s="13" t="s">
        <v>13</v>
      </c>
      <c r="C9" s="14">
        <v>80387</v>
      </c>
      <c r="D9" s="15">
        <v>80387</v>
      </c>
      <c r="E9" s="16">
        <v>86</v>
      </c>
      <c r="F9" s="14">
        <v>82244</v>
      </c>
      <c r="G9" s="117">
        <f t="shared" si="0"/>
        <v>956.32558139534888</v>
      </c>
      <c r="H9" s="118">
        <f t="shared" si="1"/>
        <v>1.0231007501212883</v>
      </c>
      <c r="I9" s="57">
        <f t="shared" si="2"/>
        <v>1.0231007501212883</v>
      </c>
      <c r="J9" s="16">
        <v>27946</v>
      </c>
      <c r="K9" s="118">
        <f t="shared" si="3"/>
        <v>0.34764327565402364</v>
      </c>
      <c r="L9" s="57">
        <f t="shared" si="4"/>
        <v>0.34764327565402364</v>
      </c>
    </row>
    <row r="10" spans="1:12" ht="13.5" thickBot="1" x14ac:dyDescent="0.25">
      <c r="A10" s="31" t="s">
        <v>14</v>
      </c>
      <c r="B10" s="13" t="s">
        <v>15</v>
      </c>
      <c r="C10" s="14">
        <v>7827</v>
      </c>
      <c r="D10" s="15">
        <v>7827</v>
      </c>
      <c r="E10" s="16">
        <v>14</v>
      </c>
      <c r="F10" s="14">
        <v>7730</v>
      </c>
      <c r="G10" s="117">
        <f t="shared" si="0"/>
        <v>552.14285714285711</v>
      </c>
      <c r="H10" s="118">
        <f t="shared" si="1"/>
        <v>0.98760700140539159</v>
      </c>
      <c r="I10" s="57">
        <f t="shared" si="2"/>
        <v>0.98760700140539159</v>
      </c>
      <c r="J10" s="16">
        <v>2573</v>
      </c>
      <c r="K10" s="118">
        <f t="shared" si="3"/>
        <v>0.32873386993739617</v>
      </c>
      <c r="L10" s="57">
        <f t="shared" si="4"/>
        <v>0.32873386993739617</v>
      </c>
    </row>
    <row r="11" spans="1:12" ht="13.5" thickBot="1" x14ac:dyDescent="0.25">
      <c r="A11" s="31" t="s">
        <v>16</v>
      </c>
      <c r="B11" s="13" t="s">
        <v>17</v>
      </c>
      <c r="C11" s="14">
        <v>33506</v>
      </c>
      <c r="D11" s="15">
        <v>33506</v>
      </c>
      <c r="E11" s="16">
        <v>27</v>
      </c>
      <c r="F11" s="14">
        <v>24498</v>
      </c>
      <c r="G11" s="117">
        <f t="shared" si="0"/>
        <v>907.33333333333337</v>
      </c>
      <c r="H11" s="118">
        <f t="shared" si="1"/>
        <v>0.73115262937981262</v>
      </c>
      <c r="I11" s="57">
        <f t="shared" si="2"/>
        <v>0.73115262937981262</v>
      </c>
      <c r="J11" s="16" t="s">
        <v>162</v>
      </c>
      <c r="K11" s="118"/>
      <c r="L11" s="57"/>
    </row>
    <row r="12" spans="1:12" ht="13.5" thickBot="1" x14ac:dyDescent="0.25">
      <c r="A12" s="31" t="s">
        <v>18</v>
      </c>
      <c r="B12" s="13" t="s">
        <v>19</v>
      </c>
      <c r="C12" s="14">
        <v>26486</v>
      </c>
      <c r="D12" s="15">
        <v>1090</v>
      </c>
      <c r="E12" s="16">
        <v>5</v>
      </c>
      <c r="F12" s="14">
        <v>763</v>
      </c>
      <c r="G12" s="117">
        <f t="shared" si="0"/>
        <v>152.6</v>
      </c>
      <c r="H12" s="118">
        <f t="shared" si="1"/>
        <v>2.880767197764857E-2</v>
      </c>
      <c r="I12" s="57">
        <f t="shared" si="2"/>
        <v>0.7</v>
      </c>
      <c r="J12" s="16">
        <v>931</v>
      </c>
      <c r="K12" s="118">
        <f t="shared" si="3"/>
        <v>3.5150645624103298E-2</v>
      </c>
      <c r="L12" s="57">
        <f t="shared" si="4"/>
        <v>0.85412844036697244</v>
      </c>
    </row>
    <row r="13" spans="1:12" ht="13.5" thickBot="1" x14ac:dyDescent="0.25">
      <c r="A13" s="31" t="s">
        <v>20</v>
      </c>
      <c r="B13" s="13" t="s">
        <v>21</v>
      </c>
      <c r="C13" s="14">
        <v>13146</v>
      </c>
      <c r="D13" s="15">
        <v>13146</v>
      </c>
      <c r="E13" s="16">
        <v>21</v>
      </c>
      <c r="F13" s="14">
        <v>48140</v>
      </c>
      <c r="G13" s="117">
        <f t="shared" si="0"/>
        <v>2292.3809523809523</v>
      </c>
      <c r="H13" s="118">
        <f t="shared" si="1"/>
        <v>3.6619504031644605</v>
      </c>
      <c r="I13" s="57">
        <f t="shared" si="2"/>
        <v>3.6619504031644605</v>
      </c>
      <c r="J13" s="16">
        <v>1023</v>
      </c>
      <c r="K13" s="118">
        <f t="shared" si="3"/>
        <v>7.78183477863989E-2</v>
      </c>
      <c r="L13" s="57">
        <f t="shared" si="4"/>
        <v>7.78183477863989E-2</v>
      </c>
    </row>
    <row r="14" spans="1:12" ht="13.5" thickBot="1" x14ac:dyDescent="0.25">
      <c r="A14" s="31" t="s">
        <v>22</v>
      </c>
      <c r="B14" s="13" t="s">
        <v>23</v>
      </c>
      <c r="C14" s="14">
        <v>47037</v>
      </c>
      <c r="D14" s="15">
        <v>47037</v>
      </c>
      <c r="E14" s="16">
        <v>45</v>
      </c>
      <c r="F14" s="14">
        <v>49707</v>
      </c>
      <c r="G14" s="117">
        <f t="shared" si="0"/>
        <v>1104.5999999999999</v>
      </c>
      <c r="H14" s="118">
        <f t="shared" si="1"/>
        <v>1.0567638242234836</v>
      </c>
      <c r="I14" s="57">
        <f t="shared" si="2"/>
        <v>1.0567638242234836</v>
      </c>
      <c r="J14" s="16">
        <v>31783</v>
      </c>
      <c r="K14" s="118">
        <f t="shared" si="3"/>
        <v>0.67570210685205268</v>
      </c>
      <c r="L14" s="57">
        <f t="shared" si="4"/>
        <v>0.67570210685205268</v>
      </c>
    </row>
    <row r="15" spans="1:12" ht="13.5" thickBot="1" x14ac:dyDescent="0.25">
      <c r="A15" s="31" t="s">
        <v>24</v>
      </c>
      <c r="B15" s="13" t="s">
        <v>25</v>
      </c>
      <c r="C15" s="14">
        <v>21430</v>
      </c>
      <c r="D15" s="15">
        <v>7263</v>
      </c>
      <c r="E15" s="16">
        <v>21</v>
      </c>
      <c r="F15" s="14">
        <v>24942</v>
      </c>
      <c r="G15" s="117">
        <f t="shared" si="0"/>
        <v>1187.7142857142858</v>
      </c>
      <c r="H15" s="118">
        <f t="shared" si="1"/>
        <v>1.1638824078394774</v>
      </c>
      <c r="I15" s="57">
        <f t="shared" si="2"/>
        <v>3.4341181330028911</v>
      </c>
      <c r="J15" s="16">
        <v>1887</v>
      </c>
      <c r="K15" s="118">
        <f t="shared" si="3"/>
        <v>8.8054129724685015E-2</v>
      </c>
      <c r="L15" s="57">
        <f t="shared" si="4"/>
        <v>0.2598099958694754</v>
      </c>
    </row>
    <row r="16" spans="1:12" ht="13.5" thickBot="1" x14ac:dyDescent="0.25">
      <c r="A16" s="31" t="s">
        <v>26</v>
      </c>
      <c r="B16" s="13" t="s">
        <v>27</v>
      </c>
      <c r="C16" s="14">
        <v>6425</v>
      </c>
      <c r="D16" s="15">
        <v>6425</v>
      </c>
      <c r="E16" s="16">
        <v>6</v>
      </c>
      <c r="F16" s="14">
        <v>1283</v>
      </c>
      <c r="G16" s="117">
        <f t="shared" si="0"/>
        <v>213.83333333333334</v>
      </c>
      <c r="H16" s="118">
        <f t="shared" si="1"/>
        <v>0.19968871595330739</v>
      </c>
      <c r="I16" s="57">
        <f t="shared" si="2"/>
        <v>0.19968871595330739</v>
      </c>
      <c r="J16" s="16">
        <v>1856</v>
      </c>
      <c r="K16" s="118">
        <f t="shared" si="3"/>
        <v>0.28887159533073931</v>
      </c>
      <c r="L16" s="57">
        <f t="shared" si="4"/>
        <v>0.28887159533073931</v>
      </c>
    </row>
    <row r="17" spans="1:12" ht="13.5" thickBot="1" x14ac:dyDescent="0.25">
      <c r="A17" s="31" t="s">
        <v>28</v>
      </c>
      <c r="B17" s="13" t="s">
        <v>29</v>
      </c>
      <c r="C17" s="14">
        <v>10611</v>
      </c>
      <c r="D17" s="15">
        <v>10611</v>
      </c>
      <c r="E17" s="16">
        <v>6</v>
      </c>
      <c r="F17" s="14">
        <v>7984</v>
      </c>
      <c r="G17" s="117">
        <f t="shared" si="0"/>
        <v>1330.6666666666667</v>
      </c>
      <c r="H17" s="118">
        <f t="shared" si="1"/>
        <v>0.75242672698143431</v>
      </c>
      <c r="I17" s="57">
        <f t="shared" si="2"/>
        <v>0.75242672698143431</v>
      </c>
      <c r="J17" s="16" t="s">
        <v>162</v>
      </c>
      <c r="K17" s="118"/>
      <c r="L17" s="57"/>
    </row>
    <row r="18" spans="1:12" ht="13.5" thickBot="1" x14ac:dyDescent="0.25">
      <c r="A18" s="31" t="s">
        <v>30</v>
      </c>
      <c r="B18" s="13" t="s">
        <v>31</v>
      </c>
      <c r="C18" s="14">
        <v>9746</v>
      </c>
      <c r="D18" s="15">
        <v>4040</v>
      </c>
      <c r="E18" s="16">
        <v>14</v>
      </c>
      <c r="F18" s="14">
        <v>3840</v>
      </c>
      <c r="G18" s="117">
        <f t="shared" si="0"/>
        <v>274.28571428571428</v>
      </c>
      <c r="H18" s="118">
        <f t="shared" si="1"/>
        <v>0.3940077980710035</v>
      </c>
      <c r="I18" s="57">
        <f t="shared" si="2"/>
        <v>0.95049504950495045</v>
      </c>
      <c r="J18" s="16">
        <v>1220</v>
      </c>
      <c r="K18" s="118">
        <f t="shared" si="3"/>
        <v>0.12517956084547507</v>
      </c>
      <c r="L18" s="57">
        <f t="shared" si="4"/>
        <v>0.30198019801980197</v>
      </c>
    </row>
    <row r="19" spans="1:12" ht="13.5" thickBot="1" x14ac:dyDescent="0.25">
      <c r="A19" s="31" t="s">
        <v>32</v>
      </c>
      <c r="B19" s="13" t="s">
        <v>25</v>
      </c>
      <c r="C19" s="14">
        <v>21430</v>
      </c>
      <c r="D19" s="15">
        <v>14167</v>
      </c>
      <c r="E19" s="16">
        <v>59</v>
      </c>
      <c r="F19" s="14">
        <v>12012</v>
      </c>
      <c r="G19" s="117">
        <f t="shared" si="0"/>
        <v>203.59322033898306</v>
      </c>
      <c r="H19" s="118">
        <f t="shared" si="1"/>
        <v>0.56052263182454498</v>
      </c>
      <c r="I19" s="57">
        <f t="shared" si="2"/>
        <v>0.84788593209571539</v>
      </c>
      <c r="J19" s="16">
        <v>5575</v>
      </c>
      <c r="K19" s="118">
        <f t="shared" si="3"/>
        <v>0.26014932337844143</v>
      </c>
      <c r="L19" s="57">
        <f t="shared" si="4"/>
        <v>0.39352015246700078</v>
      </c>
    </row>
    <row r="20" spans="1:12" ht="13.5" thickBot="1" x14ac:dyDescent="0.25">
      <c r="A20" s="31" t="s">
        <v>33</v>
      </c>
      <c r="B20" s="13" t="s">
        <v>31</v>
      </c>
      <c r="C20" s="14">
        <v>9746</v>
      </c>
      <c r="D20" s="15">
        <v>5706</v>
      </c>
      <c r="E20" s="16">
        <v>15</v>
      </c>
      <c r="F20" s="14">
        <v>2248</v>
      </c>
      <c r="G20" s="117">
        <f t="shared" si="0"/>
        <v>149.86666666666667</v>
      </c>
      <c r="H20" s="118">
        <f t="shared" si="1"/>
        <v>0.23065873178739996</v>
      </c>
      <c r="I20" s="57">
        <f t="shared" si="2"/>
        <v>0.39397125832457064</v>
      </c>
      <c r="J20" s="16">
        <v>1303</v>
      </c>
      <c r="K20" s="118">
        <f t="shared" si="3"/>
        <v>0.13369587523086393</v>
      </c>
      <c r="L20" s="57">
        <f t="shared" si="4"/>
        <v>0.22835611636873465</v>
      </c>
    </row>
    <row r="21" spans="1:12" ht="13.5" thickBot="1" x14ac:dyDescent="0.25">
      <c r="A21" s="31" t="s">
        <v>34</v>
      </c>
      <c r="B21" s="13" t="s">
        <v>35</v>
      </c>
      <c r="C21" s="14">
        <v>10329</v>
      </c>
      <c r="D21" s="15">
        <v>4391</v>
      </c>
      <c r="E21" s="16">
        <v>17</v>
      </c>
      <c r="F21" s="14">
        <v>3304</v>
      </c>
      <c r="G21" s="117">
        <f t="shared" si="0"/>
        <v>194.35294117647058</v>
      </c>
      <c r="H21" s="118">
        <f t="shared" si="1"/>
        <v>0.31987607706457549</v>
      </c>
      <c r="I21" s="57">
        <f t="shared" si="2"/>
        <v>0.75244818947847869</v>
      </c>
      <c r="J21" s="16">
        <v>1852</v>
      </c>
      <c r="K21" s="118">
        <f t="shared" si="3"/>
        <v>0.179300997192371</v>
      </c>
      <c r="L21" s="57">
        <f t="shared" si="4"/>
        <v>0.42177180596675018</v>
      </c>
    </row>
    <row r="22" spans="1:12" ht="13.5" thickBot="1" x14ac:dyDescent="0.25">
      <c r="A22" s="31" t="s">
        <v>36</v>
      </c>
      <c r="B22" s="13" t="s">
        <v>37</v>
      </c>
      <c r="C22" s="14">
        <v>1051</v>
      </c>
      <c r="D22" s="15">
        <v>1051</v>
      </c>
      <c r="E22" s="16">
        <v>29</v>
      </c>
      <c r="F22" s="14">
        <v>6628</v>
      </c>
      <c r="G22" s="117">
        <f t="shared" si="0"/>
        <v>228.55172413793105</v>
      </c>
      <c r="H22" s="118">
        <f t="shared" si="1"/>
        <v>6.3063748810656515</v>
      </c>
      <c r="I22" s="57">
        <f t="shared" si="2"/>
        <v>6.3063748810656515</v>
      </c>
      <c r="J22" s="16">
        <v>7560</v>
      </c>
      <c r="K22" s="118">
        <f t="shared" si="3"/>
        <v>7.1931493815413887</v>
      </c>
      <c r="L22" s="57">
        <f t="shared" si="4"/>
        <v>7.1931493815413887</v>
      </c>
    </row>
    <row r="23" spans="1:12" ht="13.5" thickBot="1" x14ac:dyDescent="0.25">
      <c r="A23" s="31" t="s">
        <v>38</v>
      </c>
      <c r="B23" s="13" t="s">
        <v>39</v>
      </c>
      <c r="C23" s="14">
        <v>5405</v>
      </c>
      <c r="D23" s="15">
        <v>5405</v>
      </c>
      <c r="E23" s="16">
        <v>16</v>
      </c>
      <c r="F23" s="14">
        <v>9258</v>
      </c>
      <c r="G23" s="117">
        <f t="shared" si="0"/>
        <v>578.625</v>
      </c>
      <c r="H23" s="118">
        <f t="shared" si="1"/>
        <v>1.7128584643848288</v>
      </c>
      <c r="I23" s="57">
        <f t="shared" si="2"/>
        <v>1.7128584643848288</v>
      </c>
      <c r="J23" s="16">
        <v>7800</v>
      </c>
      <c r="K23" s="118">
        <f t="shared" si="3"/>
        <v>1.4431082331174838</v>
      </c>
      <c r="L23" s="57">
        <f t="shared" si="4"/>
        <v>1.4431082331174838</v>
      </c>
    </row>
    <row r="24" spans="1:12" ht="13.5" thickBot="1" x14ac:dyDescent="0.25">
      <c r="A24" s="31" t="s">
        <v>40</v>
      </c>
      <c r="B24" s="13" t="s">
        <v>41</v>
      </c>
      <c r="C24" s="14">
        <v>15955</v>
      </c>
      <c r="D24" s="15">
        <v>14055</v>
      </c>
      <c r="E24" s="16">
        <v>39</v>
      </c>
      <c r="F24" s="14">
        <v>12722</v>
      </c>
      <c r="G24" s="117">
        <f t="shared" si="0"/>
        <v>326.20512820512823</v>
      </c>
      <c r="H24" s="118">
        <f t="shared" si="1"/>
        <v>0.79736759636477594</v>
      </c>
      <c r="I24" s="57">
        <f t="shared" si="2"/>
        <v>0.90515830665243691</v>
      </c>
      <c r="J24" s="16">
        <v>3074</v>
      </c>
      <c r="K24" s="118">
        <f t="shared" si="3"/>
        <v>0.1926668755875901</v>
      </c>
      <c r="L24" s="57">
        <f t="shared" si="4"/>
        <v>0.21871220206332265</v>
      </c>
    </row>
    <row r="25" spans="1:12" ht="13.5" thickBot="1" x14ac:dyDescent="0.25">
      <c r="A25" s="31" t="s">
        <v>42</v>
      </c>
      <c r="B25" s="13" t="s">
        <v>1</v>
      </c>
      <c r="C25" s="14">
        <v>8188</v>
      </c>
      <c r="D25" s="15">
        <v>5080</v>
      </c>
      <c r="E25" s="16">
        <v>6</v>
      </c>
      <c r="F25" s="14">
        <v>1736</v>
      </c>
      <c r="G25" s="117">
        <f t="shared" si="0"/>
        <v>289.33333333333331</v>
      </c>
      <c r="H25" s="118">
        <f t="shared" si="1"/>
        <v>0.21201758671226184</v>
      </c>
      <c r="I25" s="57">
        <f t="shared" si="2"/>
        <v>0.34173228346456691</v>
      </c>
      <c r="J25" s="16">
        <v>2014</v>
      </c>
      <c r="K25" s="118">
        <f t="shared" si="3"/>
        <v>0.24596971177332683</v>
      </c>
      <c r="L25" s="57">
        <f t="shared" si="4"/>
        <v>0.39645669291338581</v>
      </c>
    </row>
    <row r="26" spans="1:12" ht="13.5" thickBot="1" x14ac:dyDescent="0.25">
      <c r="A26" s="31" t="s">
        <v>43</v>
      </c>
      <c r="B26" s="13" t="s">
        <v>44</v>
      </c>
      <c r="C26" s="14">
        <v>4606</v>
      </c>
      <c r="D26" s="15">
        <v>4606</v>
      </c>
      <c r="E26" s="16">
        <v>23</v>
      </c>
      <c r="F26" s="14">
        <v>1664</v>
      </c>
      <c r="G26" s="117">
        <f t="shared" si="0"/>
        <v>72.347826086956516</v>
      </c>
      <c r="H26" s="118">
        <f t="shared" si="1"/>
        <v>0.36126791141988712</v>
      </c>
      <c r="I26" s="57">
        <f t="shared" si="2"/>
        <v>0.36126791141988712</v>
      </c>
      <c r="J26" s="16" t="s">
        <v>162</v>
      </c>
      <c r="K26" s="118"/>
      <c r="L26" s="57"/>
    </row>
    <row r="27" spans="1:12" ht="13.5" thickBot="1" x14ac:dyDescent="0.25">
      <c r="A27" s="31" t="s">
        <v>45</v>
      </c>
      <c r="B27" s="13" t="s">
        <v>46</v>
      </c>
      <c r="C27" s="14">
        <v>21105</v>
      </c>
      <c r="D27" s="15">
        <v>21105</v>
      </c>
      <c r="E27" s="16">
        <v>38</v>
      </c>
      <c r="F27" s="14">
        <v>12839</v>
      </c>
      <c r="G27" s="117">
        <f t="shared" si="0"/>
        <v>337.86842105263156</v>
      </c>
      <c r="H27" s="118">
        <f t="shared" si="1"/>
        <v>0.60833925610045014</v>
      </c>
      <c r="I27" s="57">
        <f t="shared" si="2"/>
        <v>0.60833925610045014</v>
      </c>
      <c r="J27" s="16">
        <v>260</v>
      </c>
      <c r="K27" s="118">
        <f t="shared" si="3"/>
        <v>1.2319355602937692E-2</v>
      </c>
      <c r="L27" s="57">
        <f t="shared" si="4"/>
        <v>1.2319355602937692E-2</v>
      </c>
    </row>
    <row r="28" spans="1:12" ht="13.5" thickBot="1" x14ac:dyDescent="0.25">
      <c r="A28" s="31" t="s">
        <v>47</v>
      </c>
      <c r="B28" s="13" t="s">
        <v>48</v>
      </c>
      <c r="C28" s="14">
        <v>6135</v>
      </c>
      <c r="D28" s="15">
        <v>6135</v>
      </c>
      <c r="E28" s="16">
        <v>11</v>
      </c>
      <c r="F28" s="14">
        <v>3754</v>
      </c>
      <c r="G28" s="117">
        <f t="shared" si="0"/>
        <v>341.27272727272725</v>
      </c>
      <c r="H28" s="118">
        <f t="shared" si="1"/>
        <v>0.61189894050529747</v>
      </c>
      <c r="I28" s="57">
        <f t="shared" si="2"/>
        <v>0.61189894050529747</v>
      </c>
      <c r="J28" s="16">
        <v>703</v>
      </c>
      <c r="K28" s="118">
        <f t="shared" si="3"/>
        <v>0.11458842705786471</v>
      </c>
      <c r="L28" s="57">
        <f t="shared" si="4"/>
        <v>0.11458842705786471</v>
      </c>
    </row>
    <row r="29" spans="1:12" ht="13.5" thickBot="1" x14ac:dyDescent="0.25">
      <c r="A29" s="31" t="s">
        <v>49</v>
      </c>
      <c r="B29" s="13" t="s">
        <v>50</v>
      </c>
      <c r="C29" s="14">
        <v>28769</v>
      </c>
      <c r="D29" s="15">
        <v>28769</v>
      </c>
      <c r="E29" s="16">
        <v>11</v>
      </c>
      <c r="F29" s="14">
        <v>12336</v>
      </c>
      <c r="G29" s="117">
        <f t="shared" si="0"/>
        <v>1121.4545454545455</v>
      </c>
      <c r="H29" s="118">
        <f t="shared" si="1"/>
        <v>0.42879488338141752</v>
      </c>
      <c r="I29" s="57">
        <f t="shared" si="2"/>
        <v>0.42879488338141752</v>
      </c>
      <c r="J29" s="16">
        <v>4005</v>
      </c>
      <c r="K29" s="118">
        <f t="shared" si="3"/>
        <v>0.13921234662310125</v>
      </c>
      <c r="L29" s="57">
        <f t="shared" si="4"/>
        <v>0.13921234662310125</v>
      </c>
    </row>
    <row r="30" spans="1:12" ht="13.5" thickBot="1" x14ac:dyDescent="0.25">
      <c r="A30" s="31" t="s">
        <v>51</v>
      </c>
      <c r="B30" s="13" t="s">
        <v>52</v>
      </c>
      <c r="C30" s="14">
        <v>15868</v>
      </c>
      <c r="D30" s="15">
        <v>15868</v>
      </c>
      <c r="E30" s="16">
        <v>12</v>
      </c>
      <c r="F30" s="14">
        <v>13368</v>
      </c>
      <c r="G30" s="117">
        <f t="shared" si="0"/>
        <v>1114</v>
      </c>
      <c r="H30" s="118">
        <f t="shared" si="1"/>
        <v>0.84245021426770861</v>
      </c>
      <c r="I30" s="57">
        <f t="shared" si="2"/>
        <v>0.84245021426770861</v>
      </c>
      <c r="J30" s="16">
        <v>5770</v>
      </c>
      <c r="K30" s="118">
        <f t="shared" si="3"/>
        <v>0.36362490547012855</v>
      </c>
      <c r="L30" s="57">
        <f t="shared" si="4"/>
        <v>0.36362490547012855</v>
      </c>
    </row>
    <row r="31" spans="1:12" ht="13.5" thickBot="1" x14ac:dyDescent="0.25">
      <c r="A31" s="31" t="s">
        <v>53</v>
      </c>
      <c r="B31" s="13" t="s">
        <v>54</v>
      </c>
      <c r="C31" s="14">
        <v>16150</v>
      </c>
      <c r="D31" s="15">
        <v>16150</v>
      </c>
      <c r="E31" s="16">
        <v>39</v>
      </c>
      <c r="F31" s="14">
        <v>18703</v>
      </c>
      <c r="G31" s="117">
        <f t="shared" si="0"/>
        <v>479.56410256410254</v>
      </c>
      <c r="H31" s="118">
        <f t="shared" si="1"/>
        <v>1.1580804953560371</v>
      </c>
      <c r="I31" s="57">
        <f t="shared" si="2"/>
        <v>1.1580804953560371</v>
      </c>
      <c r="J31" s="16">
        <v>7732</v>
      </c>
      <c r="K31" s="118">
        <f t="shared" si="3"/>
        <v>0.47876160990712074</v>
      </c>
      <c r="L31" s="57">
        <f t="shared" si="4"/>
        <v>0.47876160990712074</v>
      </c>
    </row>
    <row r="32" spans="1:12" ht="13.5" thickBot="1" x14ac:dyDescent="0.25">
      <c r="A32" s="31" t="s">
        <v>55</v>
      </c>
      <c r="B32" s="13" t="s">
        <v>56</v>
      </c>
      <c r="C32" s="14">
        <v>24672</v>
      </c>
      <c r="D32" s="15">
        <v>24672</v>
      </c>
      <c r="E32" s="16">
        <v>68</v>
      </c>
      <c r="F32" s="14">
        <v>35556</v>
      </c>
      <c r="G32" s="117">
        <f t="shared" si="0"/>
        <v>522.88235294117646</v>
      </c>
      <c r="H32" s="118">
        <f t="shared" si="1"/>
        <v>1.441147859922179</v>
      </c>
      <c r="I32" s="57">
        <f t="shared" si="2"/>
        <v>1.441147859922179</v>
      </c>
      <c r="J32" s="16" t="s">
        <v>162</v>
      </c>
      <c r="K32" s="118"/>
      <c r="L32" s="57"/>
    </row>
    <row r="33" spans="1:12" ht="13.5" thickBot="1" x14ac:dyDescent="0.25">
      <c r="A33" s="31" t="s">
        <v>57</v>
      </c>
      <c r="B33" s="13" t="s">
        <v>19</v>
      </c>
      <c r="C33" s="14">
        <v>26486</v>
      </c>
      <c r="D33" s="15">
        <v>24487</v>
      </c>
      <c r="E33" s="16">
        <v>38</v>
      </c>
      <c r="F33" s="14">
        <v>24013</v>
      </c>
      <c r="G33" s="117">
        <f t="shared" si="0"/>
        <v>631.92105263157896</v>
      </c>
      <c r="H33" s="118">
        <f t="shared" si="1"/>
        <v>0.90662991769236578</v>
      </c>
      <c r="I33" s="57">
        <f t="shared" si="2"/>
        <v>0.98064279005186428</v>
      </c>
      <c r="J33" s="16">
        <v>7814</v>
      </c>
      <c r="K33" s="118">
        <f t="shared" si="3"/>
        <v>0.29502378615117419</v>
      </c>
      <c r="L33" s="57">
        <f t="shared" si="4"/>
        <v>0.31910809817454161</v>
      </c>
    </row>
    <row r="34" spans="1:12" ht="13.5" thickBot="1" x14ac:dyDescent="0.25">
      <c r="A34" s="31" t="s">
        <v>58</v>
      </c>
      <c r="B34" s="13" t="s">
        <v>59</v>
      </c>
      <c r="C34" s="14">
        <v>32078</v>
      </c>
      <c r="D34" s="15">
        <v>32078</v>
      </c>
      <c r="E34" s="16">
        <v>28</v>
      </c>
      <c r="F34" s="14">
        <v>23566</v>
      </c>
      <c r="G34" s="117">
        <f t="shared" si="0"/>
        <v>841.64285714285711</v>
      </c>
      <c r="H34" s="118">
        <f t="shared" si="1"/>
        <v>0.73464679842882974</v>
      </c>
      <c r="I34" s="57">
        <f t="shared" si="2"/>
        <v>0.73464679842882974</v>
      </c>
      <c r="J34" s="16">
        <v>10361</v>
      </c>
      <c r="K34" s="118">
        <f t="shared" si="3"/>
        <v>0.32299395224141159</v>
      </c>
      <c r="L34" s="57">
        <f t="shared" si="4"/>
        <v>0.32299395224141159</v>
      </c>
    </row>
    <row r="35" spans="1:12" ht="13.5" thickBot="1" x14ac:dyDescent="0.25">
      <c r="A35" s="31" t="s">
        <v>60</v>
      </c>
      <c r="B35" s="13" t="s">
        <v>35</v>
      </c>
      <c r="C35" s="14">
        <v>10329</v>
      </c>
      <c r="D35" s="15">
        <v>5938</v>
      </c>
      <c r="E35" s="16">
        <v>16</v>
      </c>
      <c r="F35" s="14">
        <v>4512</v>
      </c>
      <c r="G35" s="117">
        <f t="shared" si="0"/>
        <v>282</v>
      </c>
      <c r="H35" s="118">
        <f t="shared" si="1"/>
        <v>0.43682834737147835</v>
      </c>
      <c r="I35" s="57">
        <f t="shared" si="2"/>
        <v>0.75985180195351976</v>
      </c>
      <c r="J35" s="16">
        <v>2032</v>
      </c>
      <c r="K35" s="118">
        <f t="shared" si="3"/>
        <v>0.19672765998644592</v>
      </c>
      <c r="L35" s="57">
        <f t="shared" si="4"/>
        <v>0.34220276187268439</v>
      </c>
    </row>
    <row r="36" spans="1:12" ht="13.5" thickBot="1" x14ac:dyDescent="0.25">
      <c r="A36" s="31" t="s">
        <v>61</v>
      </c>
      <c r="B36" s="13" t="s">
        <v>62</v>
      </c>
      <c r="C36" s="14">
        <v>11967</v>
      </c>
      <c r="D36" s="15">
        <v>11967</v>
      </c>
      <c r="E36" s="16">
        <v>15</v>
      </c>
      <c r="F36" s="14">
        <v>5265</v>
      </c>
      <c r="G36" s="117">
        <f t="shared" si="0"/>
        <v>351</v>
      </c>
      <c r="H36" s="118">
        <f t="shared" si="1"/>
        <v>0.43995988969666583</v>
      </c>
      <c r="I36" s="57">
        <f t="shared" si="2"/>
        <v>0.43995988969666583</v>
      </c>
      <c r="J36" s="16" t="s">
        <v>162</v>
      </c>
      <c r="K36" s="118"/>
      <c r="L36" s="57"/>
    </row>
    <row r="37" spans="1:12" ht="13.5" thickBot="1" x14ac:dyDescent="0.25">
      <c r="A37" s="31" t="s">
        <v>63</v>
      </c>
      <c r="B37" s="13" t="s">
        <v>41</v>
      </c>
      <c r="C37" s="14">
        <v>15955</v>
      </c>
      <c r="D37" s="15">
        <v>1900</v>
      </c>
      <c r="E37" s="16">
        <v>12</v>
      </c>
      <c r="F37" s="14">
        <v>3800</v>
      </c>
      <c r="G37" s="117">
        <f t="shared" si="0"/>
        <v>316.66666666666669</v>
      </c>
      <c r="H37" s="118">
        <f t="shared" si="1"/>
        <v>0.23816985271074897</v>
      </c>
      <c r="I37" s="57">
        <f t="shared" si="2"/>
        <v>2</v>
      </c>
      <c r="J37" s="16" t="s">
        <v>162</v>
      </c>
      <c r="K37" s="118"/>
      <c r="L37" s="57"/>
    </row>
    <row r="38" spans="1:12" ht="13.5" thickBot="1" x14ac:dyDescent="0.25">
      <c r="A38" s="31" t="s">
        <v>64</v>
      </c>
      <c r="B38" s="13" t="s">
        <v>65</v>
      </c>
      <c r="C38" s="14">
        <v>71148</v>
      </c>
      <c r="D38" s="15">
        <v>71148</v>
      </c>
      <c r="E38" s="16">
        <v>38</v>
      </c>
      <c r="F38" s="14">
        <v>63340</v>
      </c>
      <c r="G38" s="117">
        <f t="shared" si="0"/>
        <v>1666.8421052631579</v>
      </c>
      <c r="H38" s="118">
        <f t="shared" si="1"/>
        <v>0.89025692921796817</v>
      </c>
      <c r="I38" s="57">
        <f t="shared" si="2"/>
        <v>0.89025692921796817</v>
      </c>
      <c r="J38" s="16" t="s">
        <v>162</v>
      </c>
      <c r="K38" s="118"/>
      <c r="L38" s="57"/>
    </row>
    <row r="39" spans="1:12" ht="13.5" thickBot="1" x14ac:dyDescent="0.25">
      <c r="A39" s="31" t="s">
        <v>66</v>
      </c>
      <c r="B39" s="13" t="s">
        <v>67</v>
      </c>
      <c r="C39" s="14">
        <v>82672</v>
      </c>
      <c r="D39" s="15">
        <v>2544</v>
      </c>
      <c r="E39" s="16">
        <v>6</v>
      </c>
      <c r="F39" s="14">
        <v>1330</v>
      </c>
      <c r="G39" s="117">
        <f t="shared" si="0"/>
        <v>221.66666666666666</v>
      </c>
      <c r="H39" s="118">
        <f t="shared" si="1"/>
        <v>1.6087671763112057E-2</v>
      </c>
      <c r="I39" s="57">
        <f t="shared" si="2"/>
        <v>0.52279874213836475</v>
      </c>
      <c r="J39" s="16">
        <v>892</v>
      </c>
      <c r="K39" s="118">
        <f t="shared" si="3"/>
        <v>1.0789626475711245E-2</v>
      </c>
      <c r="L39" s="57">
        <f t="shared" si="4"/>
        <v>0.35062893081761004</v>
      </c>
    </row>
    <row r="40" spans="1:12" ht="13.5" thickBot="1" x14ac:dyDescent="0.25">
      <c r="A40" s="31" t="s">
        <v>68</v>
      </c>
      <c r="B40" s="13" t="s">
        <v>69</v>
      </c>
      <c r="C40" s="14">
        <v>17389</v>
      </c>
      <c r="D40" s="15">
        <v>17389</v>
      </c>
      <c r="E40" s="16">
        <v>33</v>
      </c>
      <c r="F40" s="14">
        <v>21201</v>
      </c>
      <c r="G40" s="117">
        <f t="shared" si="0"/>
        <v>642.4545454545455</v>
      </c>
      <c r="H40" s="118">
        <f t="shared" si="1"/>
        <v>1.2192190465236643</v>
      </c>
      <c r="I40" s="57">
        <f t="shared" si="2"/>
        <v>1.2192190465236643</v>
      </c>
      <c r="J40" s="16">
        <v>3679</v>
      </c>
      <c r="K40" s="118">
        <f t="shared" si="3"/>
        <v>0.21157053309563517</v>
      </c>
      <c r="L40" s="57">
        <f t="shared" si="4"/>
        <v>0.21157053309563517</v>
      </c>
    </row>
    <row r="41" spans="1:12" ht="13.5" thickBot="1" x14ac:dyDescent="0.25">
      <c r="A41" s="31" t="s">
        <v>70</v>
      </c>
      <c r="B41" s="13" t="s">
        <v>71</v>
      </c>
      <c r="C41" s="14">
        <v>178042</v>
      </c>
      <c r="D41" s="15">
        <v>129613</v>
      </c>
      <c r="E41" s="16">
        <v>222</v>
      </c>
      <c r="F41" s="14">
        <v>184199</v>
      </c>
      <c r="G41" s="117">
        <f t="shared" si="0"/>
        <v>829.72522522522524</v>
      </c>
      <c r="H41" s="118">
        <f t="shared" si="1"/>
        <v>1.0345817279068983</v>
      </c>
      <c r="I41" s="57">
        <f t="shared" si="2"/>
        <v>1.4211460270188947</v>
      </c>
      <c r="J41" s="16" t="s">
        <v>162</v>
      </c>
      <c r="K41" s="118"/>
      <c r="L41" s="57"/>
    </row>
    <row r="42" spans="1:12" ht="13.5" thickBot="1" x14ac:dyDescent="0.25">
      <c r="A42" s="31" t="s">
        <v>72</v>
      </c>
      <c r="B42" s="13" t="s">
        <v>71</v>
      </c>
      <c r="C42" s="14">
        <v>178042</v>
      </c>
      <c r="D42" s="15">
        <v>48429</v>
      </c>
      <c r="E42" s="16">
        <v>46</v>
      </c>
      <c r="F42" s="14">
        <v>40715</v>
      </c>
      <c r="G42" s="117">
        <f t="shared" si="0"/>
        <v>885.10869565217388</v>
      </c>
      <c r="H42" s="118">
        <f t="shared" si="1"/>
        <v>0.22868199638287595</v>
      </c>
      <c r="I42" s="57">
        <f t="shared" si="2"/>
        <v>0.84071527390613066</v>
      </c>
      <c r="J42" s="16" t="s">
        <v>162</v>
      </c>
      <c r="K42" s="118"/>
      <c r="L42" s="57"/>
    </row>
    <row r="43" spans="1:12" ht="13.5" thickBot="1" x14ac:dyDescent="0.25">
      <c r="A43" s="31" t="s">
        <v>73</v>
      </c>
      <c r="B43" s="13" t="s">
        <v>74</v>
      </c>
      <c r="C43" s="14">
        <v>22954</v>
      </c>
      <c r="D43" s="15">
        <v>22954</v>
      </c>
      <c r="E43" s="16">
        <v>42</v>
      </c>
      <c r="F43" s="14">
        <v>24963</v>
      </c>
      <c r="G43" s="117">
        <f t="shared" si="0"/>
        <v>594.35714285714289</v>
      </c>
      <c r="H43" s="118">
        <f t="shared" si="1"/>
        <v>1.0875228718306178</v>
      </c>
      <c r="I43" s="57">
        <f t="shared" si="2"/>
        <v>1.0875228718306178</v>
      </c>
      <c r="J43" s="16">
        <v>3130</v>
      </c>
      <c r="K43" s="118">
        <f t="shared" si="3"/>
        <v>0.1363596758734861</v>
      </c>
      <c r="L43" s="57">
        <f t="shared" si="4"/>
        <v>0.1363596758734861</v>
      </c>
    </row>
    <row r="44" spans="1:12" ht="13.5" thickBot="1" x14ac:dyDescent="0.25">
      <c r="A44" s="31" t="s">
        <v>75</v>
      </c>
      <c r="B44" s="13" t="s">
        <v>76</v>
      </c>
      <c r="C44" s="14">
        <v>30639</v>
      </c>
      <c r="D44" s="15">
        <v>30639</v>
      </c>
      <c r="E44" s="16">
        <v>19</v>
      </c>
      <c r="F44" s="14">
        <v>24941</v>
      </c>
      <c r="G44" s="117">
        <f t="shared" si="0"/>
        <v>1312.6842105263158</v>
      </c>
      <c r="H44" s="118">
        <f t="shared" si="1"/>
        <v>0.81402787297235546</v>
      </c>
      <c r="I44" s="57">
        <f t="shared" si="2"/>
        <v>0.81402787297235546</v>
      </c>
      <c r="J44" s="16" t="s">
        <v>162</v>
      </c>
      <c r="K44" s="118"/>
      <c r="L44" s="57"/>
    </row>
    <row r="45" spans="1:12" ht="13.5" thickBot="1" x14ac:dyDescent="0.25">
      <c r="A45" s="31" t="s">
        <v>77</v>
      </c>
      <c r="B45" s="13" t="s">
        <v>78</v>
      </c>
      <c r="C45" s="14">
        <v>15780</v>
      </c>
      <c r="D45" s="15">
        <v>15780</v>
      </c>
      <c r="E45" s="16">
        <v>40</v>
      </c>
      <c r="F45" s="14">
        <v>16799</v>
      </c>
      <c r="G45" s="117">
        <f t="shared" si="0"/>
        <v>419.97500000000002</v>
      </c>
      <c r="H45" s="118">
        <f t="shared" si="1"/>
        <v>1.0645754119138149</v>
      </c>
      <c r="I45" s="57">
        <f t="shared" si="2"/>
        <v>1.0645754119138149</v>
      </c>
      <c r="J45" s="16">
        <v>5676</v>
      </c>
      <c r="K45" s="118">
        <f t="shared" si="3"/>
        <v>0.35969581749049429</v>
      </c>
      <c r="L45" s="57">
        <f t="shared" si="4"/>
        <v>0.35969581749049429</v>
      </c>
    </row>
    <row r="46" spans="1:12" ht="13.5" thickBot="1" x14ac:dyDescent="0.25">
      <c r="A46" s="31" t="s">
        <v>79</v>
      </c>
      <c r="B46" s="13" t="s">
        <v>67</v>
      </c>
      <c r="C46" s="14">
        <v>82672</v>
      </c>
      <c r="D46" s="15">
        <v>80128</v>
      </c>
      <c r="E46" s="16">
        <v>69</v>
      </c>
      <c r="F46" s="14">
        <v>68363</v>
      </c>
      <c r="G46" s="117">
        <f t="shared" si="0"/>
        <v>990.768115942029</v>
      </c>
      <c r="H46" s="118">
        <f t="shared" si="1"/>
        <v>0.82691842461776655</v>
      </c>
      <c r="I46" s="57">
        <f t="shared" si="2"/>
        <v>0.8531724241214057</v>
      </c>
      <c r="J46" s="16">
        <v>36796</v>
      </c>
      <c r="K46" s="118">
        <f t="shared" si="3"/>
        <v>0.44508418811689571</v>
      </c>
      <c r="L46" s="57">
        <f t="shared" si="4"/>
        <v>0.45921525559105431</v>
      </c>
    </row>
    <row r="47" spans="1:12" ht="13.5" thickBot="1" x14ac:dyDescent="0.25">
      <c r="A47" s="31" t="s">
        <v>80</v>
      </c>
      <c r="B47" s="13" t="s">
        <v>81</v>
      </c>
      <c r="C47" s="14">
        <v>29191</v>
      </c>
      <c r="D47" s="15">
        <v>29191</v>
      </c>
      <c r="E47" s="16">
        <v>47</v>
      </c>
      <c r="F47" s="14">
        <v>18617</v>
      </c>
      <c r="G47" s="117">
        <f t="shared" si="0"/>
        <v>396.10638297872339</v>
      </c>
      <c r="H47" s="118">
        <f t="shared" si="1"/>
        <v>0.63776506457469773</v>
      </c>
      <c r="I47" s="57">
        <f t="shared" si="2"/>
        <v>0.63776506457469773</v>
      </c>
      <c r="J47" s="16" t="s">
        <v>162</v>
      </c>
      <c r="K47" s="118"/>
      <c r="L47" s="57"/>
    </row>
    <row r="48" spans="1:12" ht="13.5" thickBot="1" x14ac:dyDescent="0.25">
      <c r="A48" s="31" t="s">
        <v>82</v>
      </c>
      <c r="B48" s="13" t="s">
        <v>83</v>
      </c>
      <c r="C48" s="14">
        <v>22787</v>
      </c>
      <c r="D48" s="15">
        <v>22787</v>
      </c>
      <c r="E48" s="16">
        <v>32</v>
      </c>
      <c r="F48" s="14">
        <v>30012</v>
      </c>
      <c r="G48" s="117">
        <f t="shared" si="0"/>
        <v>937.875</v>
      </c>
      <c r="H48" s="118">
        <f t="shared" si="1"/>
        <v>1.3170667485847194</v>
      </c>
      <c r="I48" s="57">
        <f t="shared" si="2"/>
        <v>1.3170667485847194</v>
      </c>
      <c r="J48" s="16" t="s">
        <v>162</v>
      </c>
      <c r="K48" s="118"/>
      <c r="L48" s="57"/>
    </row>
    <row r="49" spans="1:12" ht="13.5" thickBot="1" x14ac:dyDescent="0.25">
      <c r="A49" s="31" t="s">
        <v>84</v>
      </c>
      <c r="B49" s="13" t="s">
        <v>19</v>
      </c>
      <c r="C49" s="14">
        <v>26486</v>
      </c>
      <c r="D49" s="15">
        <v>908</v>
      </c>
      <c r="E49" s="16">
        <v>8</v>
      </c>
      <c r="F49" s="14">
        <v>597</v>
      </c>
      <c r="G49" s="117">
        <f t="shared" si="0"/>
        <v>74.625</v>
      </c>
      <c r="H49" s="118">
        <f t="shared" si="1"/>
        <v>2.254020992222306E-2</v>
      </c>
      <c r="I49" s="57">
        <f t="shared" si="2"/>
        <v>0.65748898678414092</v>
      </c>
      <c r="J49" s="16" t="s">
        <v>162</v>
      </c>
      <c r="K49" s="118"/>
      <c r="L49" s="57"/>
    </row>
    <row r="50" spans="1:12" ht="13.5" thickBot="1" x14ac:dyDescent="0.25">
      <c r="A50" s="119" t="s">
        <v>85</v>
      </c>
      <c r="B50" s="17" t="s">
        <v>86</v>
      </c>
      <c r="C50" s="18">
        <v>41186</v>
      </c>
      <c r="D50" s="19">
        <v>41186</v>
      </c>
      <c r="E50" s="20">
        <v>52</v>
      </c>
      <c r="F50" s="18">
        <v>36566</v>
      </c>
      <c r="G50" s="120">
        <f t="shared" si="0"/>
        <v>703.19230769230774</v>
      </c>
      <c r="H50" s="121">
        <f t="shared" si="1"/>
        <v>0.88782596027776428</v>
      </c>
      <c r="I50" s="122">
        <f t="shared" si="2"/>
        <v>0.88782596027776428</v>
      </c>
      <c r="J50" s="20" t="s">
        <v>162</v>
      </c>
      <c r="K50" s="121"/>
      <c r="L50" s="122"/>
    </row>
    <row r="51" spans="1:12" x14ac:dyDescent="0.2">
      <c r="A51" s="101"/>
      <c r="B51" s="102"/>
      <c r="C51" s="102"/>
      <c r="D51" s="102"/>
      <c r="E51" s="102"/>
      <c r="F51" s="102"/>
      <c r="G51" s="115"/>
      <c r="H51" s="102"/>
      <c r="I51" s="102"/>
      <c r="J51" s="102"/>
      <c r="K51" s="102"/>
      <c r="L51" s="104"/>
    </row>
    <row r="52" spans="1:12" x14ac:dyDescent="0.2">
      <c r="A52" s="123" t="s">
        <v>142</v>
      </c>
      <c r="B52" s="33"/>
      <c r="C52" s="66">
        <v>1052567</v>
      </c>
      <c r="D52" s="66">
        <f t="shared" ref="D52" si="5">SUM(D3:D50)</f>
        <v>1052566</v>
      </c>
      <c r="E52" s="66">
        <f>SUM(E3:E50)</f>
        <v>1497</v>
      </c>
      <c r="F52" s="66">
        <f>SUM(F3:F50)</f>
        <v>1054327</v>
      </c>
      <c r="G52" s="117"/>
      <c r="H52" s="33"/>
      <c r="I52" s="33"/>
      <c r="J52" s="66">
        <f>SUM(J3:J50)</f>
        <v>200645</v>
      </c>
      <c r="K52" s="33"/>
      <c r="L52" s="34"/>
    </row>
    <row r="53" spans="1:12" x14ac:dyDescent="0.2">
      <c r="A53" s="123" t="s">
        <v>143</v>
      </c>
      <c r="B53" s="33"/>
      <c r="C53" s="66">
        <v>21928.458333333332</v>
      </c>
      <c r="D53" s="66">
        <f>AVERAGE(D3:D50)</f>
        <v>21928.458333333332</v>
      </c>
      <c r="E53" s="66">
        <f>AVERAGE(E3:E50)</f>
        <v>31.1875</v>
      </c>
      <c r="F53" s="66">
        <f>AVERAGE(F3:F50)</f>
        <v>21965.145833333332</v>
      </c>
      <c r="G53" s="66">
        <f t="shared" ref="G53:I53" si="6">AVERAGE(G3:G50)</f>
        <v>630.34610601547411</v>
      </c>
      <c r="H53" s="66">
        <f t="shared" si="6"/>
        <v>0.89260308844496994</v>
      </c>
      <c r="I53" s="66">
        <f t="shared" si="6"/>
        <v>1.0849800666548053</v>
      </c>
      <c r="J53" s="66"/>
      <c r="K53" s="66"/>
      <c r="L53" s="105"/>
    </row>
    <row r="54" spans="1:12" ht="13.5" thickBot="1" x14ac:dyDescent="0.25">
      <c r="A54" s="124" t="s">
        <v>144</v>
      </c>
      <c r="B54" s="40"/>
      <c r="C54" s="35">
        <v>14973.5</v>
      </c>
      <c r="D54" s="35">
        <f t="shared" ref="D54" si="7">MEDIAN(D3:D50)</f>
        <v>14973.5</v>
      </c>
      <c r="E54" s="35">
        <f>MEDIAN(E3:E50)</f>
        <v>22</v>
      </c>
      <c r="F54" s="35">
        <f t="shared" ref="F54:I54" si="8">MEDIAN(F3:F50)</f>
        <v>13103.5</v>
      </c>
      <c r="G54" s="35">
        <f t="shared" si="8"/>
        <v>503.60784313725492</v>
      </c>
      <c r="H54" s="35">
        <f t="shared" si="8"/>
        <v>0.77489716167310507</v>
      </c>
      <c r="I54" s="35">
        <f t="shared" si="8"/>
        <v>0.84516807318171194</v>
      </c>
      <c r="J54" s="40"/>
      <c r="K54" s="40"/>
      <c r="L54" s="58"/>
    </row>
  </sheetData>
  <autoFilter ref="A2:L50"/>
  <mergeCells count="2">
    <mergeCell ref="E1:I1"/>
    <mergeCell ref="J1:L1"/>
  </mergeCells>
  <printOptions horizontalCentered="1" verticalCentered="1"/>
  <pageMargins left="0.75" right="0.75" top="1" bottom="1" header="0.5" footer="0.5"/>
  <pageSetup orientation="landscape" r:id="rId1"/>
  <headerFooter>
    <oddHeader>Computers and Wi-Fi</oddHeader>
    <oddFooter>Counting Opinions (SQUIRE) Ltd.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Visits&amp;Reference</vt:lpstr>
      <vt:lpstr>Circulation</vt:lpstr>
      <vt:lpstr>ILL</vt:lpstr>
      <vt:lpstr>Programs</vt:lpstr>
      <vt:lpstr>Technology</vt:lpstr>
    </vt:vector>
  </TitlesOfParts>
  <Company>Counting Opinions (SQUIRE)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Visits, Borrowers and Reference</dc:title>
  <dc:creator>Counting Opinions (SQUIRE) Ltd.</dc:creator>
  <cp:lastModifiedBy>Plews, Lauren</cp:lastModifiedBy>
  <dcterms:created xsi:type="dcterms:W3CDTF">2016-12-20T16:25:37Z</dcterms:created>
  <dcterms:modified xsi:type="dcterms:W3CDTF">2017-01-13T18:34:49Z</dcterms:modified>
</cp:coreProperties>
</file>