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3-CompStats/Published/"/>
    </mc:Choice>
  </mc:AlternateContent>
  <xr:revisionPtr revIDLastSave="5" documentId="8_{6F40D7FE-C860-4FCF-8310-150A3D9C99CB}" xr6:coauthVersionLast="47" xr6:coauthVersionMax="47" xr10:uidLastSave="{1B00EC87-2D02-47AA-A388-A683F486A9BB}"/>
  <bookViews>
    <workbookView xWindow="-110" yWindow="-110" windowWidth="19420" windowHeight="10420" xr2:uid="{BB9C1118-79BB-43B8-A8D6-2A96479D7C04}"/>
  </bookViews>
  <sheets>
    <sheet name="Intro" sheetId="11" r:id="rId1"/>
    <sheet name="Access" sheetId="3" r:id="rId2"/>
    <sheet name="Technology" sheetId="4" r:id="rId3"/>
    <sheet name="Other Programming Activities" sheetId="5" r:id="rId4"/>
    <sheet name="Synchronous Programs" sheetId="6" r:id="rId5"/>
    <sheet name="Program x Audience Chart" sheetId="8" r:id="rId6"/>
    <sheet name="Synch Program Attendance" sheetId="7" r:id="rId7"/>
    <sheet name="Prog Audience Chart-data" sheetId="10" state="hidden" r:id="rId8"/>
    <sheet name="All Data" sheetId="1" r:id="rId9"/>
  </sheets>
  <definedNames>
    <definedName name="_xlnm._FilterDatabase" localSheetId="1" hidden="1">Access!$A$1:$L$49</definedName>
    <definedName name="_xlnm._FilterDatabase" localSheetId="8" hidden="1">'All Data'!$A$1:$CG$49</definedName>
    <definedName name="_xlnm._FilterDatabase" localSheetId="3" hidden="1">'Other Programming Activities'!$A$1:$I$49</definedName>
    <definedName name="_xlnm._FilterDatabase" localSheetId="7" hidden="1">'Prog Audience Chart-data'!$A$1:$W$1</definedName>
    <definedName name="_xlnm._FilterDatabase" localSheetId="6" hidden="1">'Synch Program Attendance'!$A$2:$X$2</definedName>
    <definedName name="_xlnm._FilterDatabase" localSheetId="4" hidden="1">'Synchronous Programs'!$A$2:$X$2</definedName>
    <definedName name="_xlnm._FilterDatabase" localSheetId="2" hidden="1">Technology!$A$1:$L$49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 i="10" l="1"/>
  <c r="T2" i="10"/>
  <c r="L3"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2" i="10"/>
  <c r="W3" i="10"/>
  <c r="W4" i="10"/>
  <c r="W5" i="10"/>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T3" i="10"/>
  <c r="T4" i="10"/>
  <c r="T5"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2" i="10"/>
  <c r="V53" i="10" l="1"/>
  <c r="U53" i="10"/>
  <c r="S53" i="10"/>
  <c r="R53" i="10"/>
  <c r="O53" i="10"/>
  <c r="M53" i="10"/>
  <c r="K53" i="10"/>
  <c r="I53" i="10"/>
  <c r="G53" i="10"/>
  <c r="E53" i="10"/>
  <c r="D53" i="10"/>
  <c r="V52" i="10"/>
  <c r="U52" i="10"/>
  <c r="S52" i="10"/>
  <c r="R52" i="10"/>
  <c r="O52" i="10"/>
  <c r="M52" i="10"/>
  <c r="K52" i="10"/>
  <c r="I52" i="10"/>
  <c r="G52" i="10"/>
  <c r="E52" i="10"/>
  <c r="D52" i="10"/>
  <c r="V51" i="10"/>
  <c r="U51" i="10"/>
  <c r="S51" i="10"/>
  <c r="R51" i="10"/>
  <c r="O51" i="10"/>
  <c r="M51" i="10"/>
  <c r="K51" i="10"/>
  <c r="I51" i="10"/>
  <c r="G51" i="10"/>
  <c r="E51" i="10"/>
  <c r="D51" i="10"/>
  <c r="Q49" i="10"/>
  <c r="P49" i="10"/>
  <c r="J49" i="10"/>
  <c r="H49" i="10"/>
  <c r="F49" i="10"/>
  <c r="Q48" i="10"/>
  <c r="P48" i="10"/>
  <c r="J48" i="10"/>
  <c r="H48" i="10"/>
  <c r="F48" i="10"/>
  <c r="Q47" i="10"/>
  <c r="P47" i="10"/>
  <c r="J47" i="10"/>
  <c r="H47" i="10"/>
  <c r="F47" i="10"/>
  <c r="Q46" i="10"/>
  <c r="P46" i="10"/>
  <c r="J46" i="10"/>
  <c r="H46" i="10"/>
  <c r="F46" i="10"/>
  <c r="Q45" i="10"/>
  <c r="P45" i="10"/>
  <c r="J45" i="10"/>
  <c r="H45" i="10"/>
  <c r="F45" i="10"/>
  <c r="Q44" i="10"/>
  <c r="P44" i="10"/>
  <c r="J44" i="10"/>
  <c r="H44" i="10"/>
  <c r="F44" i="10"/>
  <c r="Q43" i="10"/>
  <c r="P43" i="10"/>
  <c r="J43" i="10"/>
  <c r="H43" i="10"/>
  <c r="F43" i="10"/>
  <c r="Q42" i="10"/>
  <c r="P42" i="10"/>
  <c r="J42" i="10"/>
  <c r="H42" i="10"/>
  <c r="F42" i="10"/>
  <c r="Q41" i="10"/>
  <c r="P41" i="10"/>
  <c r="J41" i="10"/>
  <c r="H41" i="10"/>
  <c r="F41" i="10"/>
  <c r="Q40" i="10"/>
  <c r="P40" i="10"/>
  <c r="J40" i="10"/>
  <c r="H40" i="10"/>
  <c r="F40" i="10"/>
  <c r="Q39" i="10"/>
  <c r="P39" i="10"/>
  <c r="J39" i="10"/>
  <c r="H39" i="10"/>
  <c r="F39" i="10"/>
  <c r="Q38" i="10"/>
  <c r="P38" i="10"/>
  <c r="J38" i="10"/>
  <c r="H38" i="10"/>
  <c r="F38" i="10"/>
  <c r="Q37" i="10"/>
  <c r="P37" i="10"/>
  <c r="J37" i="10"/>
  <c r="H37" i="10"/>
  <c r="F37" i="10"/>
  <c r="Q36" i="10"/>
  <c r="P36" i="10"/>
  <c r="J36" i="10"/>
  <c r="H36" i="10"/>
  <c r="F36" i="10"/>
  <c r="Q35" i="10"/>
  <c r="P35" i="10"/>
  <c r="J35" i="10"/>
  <c r="H35" i="10"/>
  <c r="F35" i="10"/>
  <c r="Q34" i="10"/>
  <c r="P34" i="10"/>
  <c r="J34" i="10"/>
  <c r="H34" i="10"/>
  <c r="F34" i="10"/>
  <c r="Q33" i="10"/>
  <c r="P33" i="10"/>
  <c r="J33" i="10"/>
  <c r="H33" i="10"/>
  <c r="F33" i="10"/>
  <c r="Q32" i="10"/>
  <c r="P32" i="10"/>
  <c r="J32" i="10"/>
  <c r="H32" i="10"/>
  <c r="F32" i="10"/>
  <c r="Q31" i="10"/>
  <c r="P31" i="10"/>
  <c r="J31" i="10"/>
  <c r="H31" i="10"/>
  <c r="F31" i="10"/>
  <c r="Q30" i="10"/>
  <c r="P30" i="10"/>
  <c r="J30" i="10"/>
  <c r="H30" i="10"/>
  <c r="F30" i="10"/>
  <c r="Q29" i="10"/>
  <c r="P29" i="10"/>
  <c r="J29" i="10"/>
  <c r="H29" i="10"/>
  <c r="F29" i="10"/>
  <c r="Q28" i="10"/>
  <c r="P28" i="10"/>
  <c r="J28" i="10"/>
  <c r="H28" i="10"/>
  <c r="F28" i="10"/>
  <c r="Q27" i="10"/>
  <c r="P27" i="10"/>
  <c r="J27" i="10"/>
  <c r="H27" i="10"/>
  <c r="F27" i="10"/>
  <c r="Q26" i="10"/>
  <c r="P26" i="10"/>
  <c r="J26" i="10"/>
  <c r="H26" i="10"/>
  <c r="F26" i="10"/>
  <c r="Q25" i="10"/>
  <c r="P25" i="10"/>
  <c r="J25" i="10"/>
  <c r="H25" i="10"/>
  <c r="F25" i="10"/>
  <c r="Q24" i="10"/>
  <c r="P24" i="10"/>
  <c r="J24" i="10"/>
  <c r="H24" i="10"/>
  <c r="F24" i="10"/>
  <c r="Q23" i="10"/>
  <c r="P23" i="10"/>
  <c r="J23" i="10"/>
  <c r="H23" i="10"/>
  <c r="F23" i="10"/>
  <c r="Q22" i="10"/>
  <c r="P22" i="10"/>
  <c r="J22" i="10"/>
  <c r="H22" i="10"/>
  <c r="F22" i="10"/>
  <c r="Q21" i="10"/>
  <c r="P21" i="10"/>
  <c r="J21" i="10"/>
  <c r="H21" i="10"/>
  <c r="F21" i="10"/>
  <c r="Q20" i="10"/>
  <c r="P20" i="10"/>
  <c r="J20" i="10"/>
  <c r="H20" i="10"/>
  <c r="F20" i="10"/>
  <c r="Q19" i="10"/>
  <c r="P19" i="10"/>
  <c r="J19" i="10"/>
  <c r="H19" i="10"/>
  <c r="F19" i="10"/>
  <c r="Q18" i="10"/>
  <c r="P18" i="10"/>
  <c r="J18" i="10"/>
  <c r="H18" i="10"/>
  <c r="F18" i="10"/>
  <c r="Q17" i="10"/>
  <c r="P17" i="10"/>
  <c r="J17" i="10"/>
  <c r="H17" i="10"/>
  <c r="F17" i="10"/>
  <c r="Q16" i="10"/>
  <c r="P16" i="10"/>
  <c r="J16" i="10"/>
  <c r="H16" i="10"/>
  <c r="F16" i="10"/>
  <c r="Q15" i="10"/>
  <c r="P15" i="10"/>
  <c r="J15" i="10"/>
  <c r="H15" i="10"/>
  <c r="F15" i="10"/>
  <c r="Q14" i="10"/>
  <c r="P14" i="10"/>
  <c r="J14" i="10"/>
  <c r="H14" i="10"/>
  <c r="F14" i="10"/>
  <c r="Q13" i="10"/>
  <c r="P13" i="10"/>
  <c r="J13" i="10"/>
  <c r="H13" i="10"/>
  <c r="F13" i="10"/>
  <c r="Q12" i="10"/>
  <c r="P12" i="10"/>
  <c r="J12" i="10"/>
  <c r="H12" i="10"/>
  <c r="F12" i="10"/>
  <c r="Q11" i="10"/>
  <c r="P11" i="10"/>
  <c r="J11" i="10"/>
  <c r="H11" i="10"/>
  <c r="F11" i="10"/>
  <c r="Q10" i="10"/>
  <c r="P10" i="10"/>
  <c r="J10" i="10"/>
  <c r="H10" i="10"/>
  <c r="F10" i="10"/>
  <c r="Q9" i="10"/>
  <c r="P9" i="10"/>
  <c r="J9" i="10"/>
  <c r="H9" i="10"/>
  <c r="F9" i="10"/>
  <c r="Q8" i="10"/>
  <c r="P8" i="10"/>
  <c r="J8" i="10"/>
  <c r="H8" i="10"/>
  <c r="F8" i="10"/>
  <c r="Q7" i="10"/>
  <c r="P7" i="10"/>
  <c r="J7" i="10"/>
  <c r="H7" i="10"/>
  <c r="F7" i="10"/>
  <c r="Q6" i="10"/>
  <c r="P6" i="10"/>
  <c r="J6" i="10"/>
  <c r="H6" i="10"/>
  <c r="F6" i="10"/>
  <c r="Q5" i="10"/>
  <c r="P5" i="10"/>
  <c r="J5" i="10"/>
  <c r="H5" i="10"/>
  <c r="F5" i="10"/>
  <c r="Q4" i="10"/>
  <c r="P4" i="10"/>
  <c r="J4" i="10"/>
  <c r="H4" i="10"/>
  <c r="F4" i="10"/>
  <c r="Q3" i="10"/>
  <c r="P3" i="10"/>
  <c r="J3" i="10"/>
  <c r="H3" i="10"/>
  <c r="F3" i="10"/>
  <c r="Q2" i="10"/>
  <c r="P2" i="10"/>
  <c r="J2" i="10"/>
  <c r="H2" i="10"/>
  <c r="F2" i="10"/>
  <c r="W52" i="10" l="1"/>
  <c r="W51" i="10"/>
  <c r="Q52" i="10"/>
  <c r="P51" i="10"/>
  <c r="N52" i="10"/>
  <c r="H52" i="10"/>
  <c r="T53" i="10"/>
  <c r="J53" i="10"/>
  <c r="F51" i="10"/>
  <c r="H51" i="10"/>
  <c r="J52" i="10"/>
  <c r="N53" i="10"/>
  <c r="F52" i="10"/>
  <c r="P53" i="10"/>
  <c r="N51" i="10"/>
  <c r="T52" i="10"/>
  <c r="F53" i="10"/>
  <c r="P52" i="10"/>
  <c r="T51" i="10"/>
  <c r="H53" i="10"/>
  <c r="W53" i="10"/>
  <c r="Q51" i="10"/>
  <c r="J51" i="10"/>
  <c r="Q53" i="10"/>
  <c r="I53" i="4" l="1"/>
  <c r="I52" i="4"/>
  <c r="I51" i="4"/>
  <c r="K51" i="4"/>
  <c r="F53" i="3"/>
  <c r="F52" i="3"/>
  <c r="F3" i="3"/>
  <c r="F4" i="3"/>
  <c r="F5" i="3"/>
  <c r="F6" i="3"/>
  <c r="F7" i="3"/>
  <c r="F8" i="3"/>
  <c r="F9" i="3"/>
  <c r="F10" i="3"/>
  <c r="F11" i="3"/>
  <c r="F12" i="3"/>
  <c r="F13" i="3"/>
  <c r="F14" i="3"/>
  <c r="F16" i="3"/>
  <c r="F15" i="3"/>
  <c r="F18" i="3"/>
  <c r="F17" i="3"/>
  <c r="F19" i="3"/>
  <c r="F20" i="3"/>
  <c r="F21" i="3"/>
  <c r="F22" i="3"/>
  <c r="F23" i="3"/>
  <c r="F24" i="3"/>
  <c r="F25" i="3"/>
  <c r="F26" i="3"/>
  <c r="F28" i="3"/>
  <c r="F27" i="3"/>
  <c r="F29" i="3"/>
  <c r="F30" i="3"/>
  <c r="F31" i="3"/>
  <c r="F32" i="3"/>
  <c r="F33" i="3"/>
  <c r="F34" i="3"/>
  <c r="F35" i="3"/>
  <c r="F36" i="3"/>
  <c r="F38" i="3"/>
  <c r="F37" i="3"/>
  <c r="F40" i="3"/>
  <c r="F39" i="3"/>
  <c r="F41" i="3"/>
  <c r="F42" i="3"/>
  <c r="F43" i="3"/>
  <c r="F45" i="3"/>
  <c r="F44" i="3"/>
  <c r="F46" i="3"/>
  <c r="F47" i="3"/>
  <c r="F48" i="3"/>
  <c r="F49" i="3"/>
  <c r="F2" i="3"/>
  <c r="X36" i="7" l="1"/>
  <c r="X37" i="7"/>
  <c r="X38" i="7"/>
  <c r="X39" i="7"/>
  <c r="X40" i="7"/>
  <c r="X41" i="7"/>
  <c r="X42" i="7"/>
  <c r="X43" i="7"/>
  <c r="X44" i="7"/>
  <c r="X45" i="7"/>
  <c r="X46" i="7"/>
  <c r="X47" i="7"/>
  <c r="X48" i="7"/>
  <c r="X49" i="7"/>
  <c r="X50" i="7"/>
  <c r="X30" i="7"/>
  <c r="X31" i="7"/>
  <c r="X32" i="7"/>
  <c r="X33" i="7"/>
  <c r="X34" i="7"/>
  <c r="X35" i="7"/>
  <c r="X17" i="7"/>
  <c r="X18" i="7"/>
  <c r="X19" i="7"/>
  <c r="X20" i="7"/>
  <c r="X21" i="7"/>
  <c r="X22" i="7"/>
  <c r="X23" i="7"/>
  <c r="X24" i="7"/>
  <c r="X25" i="7"/>
  <c r="X26" i="7"/>
  <c r="X27" i="7"/>
  <c r="X28" i="7"/>
  <c r="X29" i="7"/>
  <c r="X6" i="7"/>
  <c r="X7" i="7"/>
  <c r="X8" i="7"/>
  <c r="X9" i="7"/>
  <c r="X10" i="7"/>
  <c r="X11" i="7"/>
  <c r="X12" i="7"/>
  <c r="X13" i="7"/>
  <c r="X14" i="7"/>
  <c r="X15" i="7"/>
  <c r="X16" i="7"/>
  <c r="X3" i="7"/>
  <c r="X4" i="7"/>
  <c r="X5" i="7"/>
  <c r="V47" i="7"/>
  <c r="V48" i="7"/>
  <c r="V49" i="7"/>
  <c r="V50" i="7"/>
  <c r="V40" i="7"/>
  <c r="V41" i="7"/>
  <c r="V42" i="7"/>
  <c r="V43" i="7"/>
  <c r="V44" i="7"/>
  <c r="V45" i="7"/>
  <c r="V46" i="7"/>
  <c r="V29" i="7"/>
  <c r="V30" i="7"/>
  <c r="V31" i="7"/>
  <c r="V32" i="7"/>
  <c r="V33" i="7"/>
  <c r="V34" i="7"/>
  <c r="V35" i="7"/>
  <c r="V36" i="7"/>
  <c r="V37" i="7"/>
  <c r="V38" i="7"/>
  <c r="V39" i="7"/>
  <c r="V23" i="7"/>
  <c r="V24" i="7"/>
  <c r="V25" i="7"/>
  <c r="V26" i="7"/>
  <c r="V27" i="7"/>
  <c r="V28" i="7"/>
  <c r="V15" i="7"/>
  <c r="V16" i="7"/>
  <c r="V17" i="7"/>
  <c r="V18" i="7"/>
  <c r="V19" i="7"/>
  <c r="V20" i="7"/>
  <c r="V21" i="7"/>
  <c r="V22" i="7"/>
  <c r="V8" i="7"/>
  <c r="V9" i="7"/>
  <c r="V10" i="7"/>
  <c r="V11" i="7"/>
  <c r="V12" i="7"/>
  <c r="V13" i="7"/>
  <c r="V14" i="7"/>
  <c r="V4" i="7"/>
  <c r="V5" i="7"/>
  <c r="V6" i="7"/>
  <c r="V7" i="7"/>
  <c r="V3" i="7"/>
  <c r="T45" i="7"/>
  <c r="T46" i="7"/>
  <c r="T47" i="7"/>
  <c r="T48" i="7"/>
  <c r="T49" i="7"/>
  <c r="T50" i="7"/>
  <c r="T38" i="7"/>
  <c r="T39" i="7"/>
  <c r="T40" i="7"/>
  <c r="T41" i="7"/>
  <c r="T42" i="7"/>
  <c r="T43" i="7"/>
  <c r="T44" i="7"/>
  <c r="T26" i="7"/>
  <c r="T27" i="7"/>
  <c r="T28" i="7"/>
  <c r="T29" i="7"/>
  <c r="T30" i="7"/>
  <c r="T31" i="7"/>
  <c r="T32" i="7"/>
  <c r="T33" i="7"/>
  <c r="T34" i="7"/>
  <c r="T35" i="7"/>
  <c r="T36" i="7"/>
  <c r="T37" i="7"/>
  <c r="T17" i="7"/>
  <c r="T18" i="7"/>
  <c r="T19" i="7"/>
  <c r="T20" i="7"/>
  <c r="T21" i="7"/>
  <c r="T22" i="7"/>
  <c r="T23" i="7"/>
  <c r="T24" i="7"/>
  <c r="T25" i="7"/>
  <c r="T10" i="7"/>
  <c r="T11" i="7"/>
  <c r="T12" i="7"/>
  <c r="T13" i="7"/>
  <c r="T14" i="7"/>
  <c r="T15" i="7"/>
  <c r="T16" i="7"/>
  <c r="T4" i="7"/>
  <c r="T5" i="7"/>
  <c r="T6" i="7"/>
  <c r="T7" i="7"/>
  <c r="T8" i="7"/>
  <c r="T9" i="7"/>
  <c r="T3" i="7"/>
  <c r="R36" i="7"/>
  <c r="R37" i="7"/>
  <c r="R38" i="7"/>
  <c r="R39" i="7"/>
  <c r="R40" i="7"/>
  <c r="R41" i="7"/>
  <c r="R42" i="7"/>
  <c r="R43" i="7"/>
  <c r="R44" i="7"/>
  <c r="R45" i="7"/>
  <c r="R46" i="7"/>
  <c r="R47" i="7"/>
  <c r="R48" i="7"/>
  <c r="R49" i="7"/>
  <c r="R50" i="7"/>
  <c r="R20" i="7"/>
  <c r="R21" i="7"/>
  <c r="R22" i="7"/>
  <c r="R23" i="7"/>
  <c r="R24" i="7"/>
  <c r="R25" i="7"/>
  <c r="R26" i="7"/>
  <c r="R27" i="7"/>
  <c r="R28" i="7"/>
  <c r="R29" i="7"/>
  <c r="R30" i="7"/>
  <c r="R31" i="7"/>
  <c r="R32" i="7"/>
  <c r="R33" i="7"/>
  <c r="R34" i="7"/>
  <c r="R35" i="7"/>
  <c r="R4" i="7"/>
  <c r="R5" i="7"/>
  <c r="R6" i="7"/>
  <c r="R7" i="7"/>
  <c r="R8" i="7"/>
  <c r="R9" i="7"/>
  <c r="R10" i="7"/>
  <c r="R11" i="7"/>
  <c r="R12" i="7"/>
  <c r="R13" i="7"/>
  <c r="R14" i="7"/>
  <c r="R15" i="7"/>
  <c r="R16" i="7"/>
  <c r="R17" i="7"/>
  <c r="R18" i="7"/>
  <c r="R19" i="7"/>
  <c r="R3" i="7"/>
  <c r="F49" i="7"/>
  <c r="F50" i="7"/>
  <c r="F40" i="7"/>
  <c r="F41" i="7"/>
  <c r="F42" i="7"/>
  <c r="F43" i="7"/>
  <c r="F44" i="7"/>
  <c r="F45" i="7"/>
  <c r="F46" i="7"/>
  <c r="F47" i="7"/>
  <c r="F48" i="7"/>
  <c r="F30" i="7"/>
  <c r="F31" i="7"/>
  <c r="F32" i="7"/>
  <c r="F33" i="7"/>
  <c r="F34" i="7"/>
  <c r="F35" i="7"/>
  <c r="F36" i="7"/>
  <c r="F37" i="7"/>
  <c r="F38" i="7"/>
  <c r="F39" i="7"/>
  <c r="F22" i="7"/>
  <c r="F23" i="7"/>
  <c r="F24" i="7"/>
  <c r="F25" i="7"/>
  <c r="F26" i="7"/>
  <c r="F27" i="7"/>
  <c r="F28" i="7"/>
  <c r="F29" i="7"/>
  <c r="F4" i="7"/>
  <c r="F5" i="7"/>
  <c r="F6" i="7"/>
  <c r="F7" i="7"/>
  <c r="F8" i="7"/>
  <c r="F9" i="7"/>
  <c r="F10" i="7"/>
  <c r="F11" i="7"/>
  <c r="F12" i="7"/>
  <c r="F13" i="7"/>
  <c r="F14" i="7"/>
  <c r="F15" i="7"/>
  <c r="F16" i="7"/>
  <c r="F17" i="7"/>
  <c r="F18" i="7"/>
  <c r="F19" i="7"/>
  <c r="F20" i="7"/>
  <c r="F21" i="7"/>
  <c r="F3" i="7"/>
  <c r="L39" i="7"/>
  <c r="L40" i="7"/>
  <c r="L41" i="7"/>
  <c r="L42" i="7"/>
  <c r="L43" i="7"/>
  <c r="L44" i="7"/>
  <c r="L45" i="7"/>
  <c r="L46" i="7"/>
  <c r="L47" i="7"/>
  <c r="L48" i="7"/>
  <c r="L49" i="7"/>
  <c r="L50" i="7"/>
  <c r="L26" i="7"/>
  <c r="L27" i="7"/>
  <c r="L28" i="7"/>
  <c r="L29" i="7"/>
  <c r="L30" i="7"/>
  <c r="L31" i="7"/>
  <c r="L32" i="7"/>
  <c r="L33" i="7"/>
  <c r="L34" i="7"/>
  <c r="L35" i="7"/>
  <c r="L36" i="7"/>
  <c r="L37" i="7"/>
  <c r="L38" i="7"/>
  <c r="L9" i="7"/>
  <c r="L10" i="7"/>
  <c r="L11" i="7"/>
  <c r="L12" i="7"/>
  <c r="L13" i="7"/>
  <c r="L14" i="7"/>
  <c r="L15" i="7"/>
  <c r="L16" i="7"/>
  <c r="L17" i="7"/>
  <c r="L18" i="7"/>
  <c r="L19" i="7"/>
  <c r="L20" i="7"/>
  <c r="L21" i="7"/>
  <c r="L22" i="7"/>
  <c r="L23" i="7"/>
  <c r="L24" i="7"/>
  <c r="L25" i="7"/>
  <c r="L4" i="7"/>
  <c r="L5" i="7"/>
  <c r="L6" i="7"/>
  <c r="L7" i="7"/>
  <c r="L8" i="7"/>
  <c r="L3" i="7"/>
  <c r="P43" i="7"/>
  <c r="P44" i="7"/>
  <c r="P45" i="7"/>
  <c r="P46" i="7"/>
  <c r="P47" i="7"/>
  <c r="P48" i="7"/>
  <c r="P49" i="7"/>
  <c r="P50" i="7"/>
  <c r="P28" i="7"/>
  <c r="P29" i="7"/>
  <c r="P30" i="7"/>
  <c r="P31" i="7"/>
  <c r="P32" i="7"/>
  <c r="P33" i="7"/>
  <c r="P34" i="7"/>
  <c r="P35" i="7"/>
  <c r="P36" i="7"/>
  <c r="P37" i="7"/>
  <c r="P38" i="7"/>
  <c r="P39" i="7"/>
  <c r="P40" i="7"/>
  <c r="P41" i="7"/>
  <c r="P42" i="7"/>
  <c r="P10" i="7"/>
  <c r="P11" i="7"/>
  <c r="P12" i="7"/>
  <c r="P13" i="7"/>
  <c r="P14" i="7"/>
  <c r="P15" i="7"/>
  <c r="P16" i="7"/>
  <c r="P17" i="7"/>
  <c r="P18" i="7"/>
  <c r="P19" i="7"/>
  <c r="P20" i="7"/>
  <c r="P21" i="7"/>
  <c r="P22" i="7"/>
  <c r="P23" i="7"/>
  <c r="P24" i="7"/>
  <c r="P25" i="7"/>
  <c r="P26" i="7"/>
  <c r="P27" i="7"/>
  <c r="P4" i="7"/>
  <c r="P5" i="7"/>
  <c r="P6" i="7"/>
  <c r="P7" i="7"/>
  <c r="P8" i="7"/>
  <c r="P9" i="7"/>
  <c r="P3" i="7"/>
  <c r="N30" i="7"/>
  <c r="N31" i="7"/>
  <c r="N32" i="7"/>
  <c r="N33" i="7"/>
  <c r="N34" i="7"/>
  <c r="N35" i="7"/>
  <c r="N36" i="7"/>
  <c r="N37" i="7"/>
  <c r="N38" i="7"/>
  <c r="N39" i="7"/>
  <c r="N40" i="7"/>
  <c r="N41" i="7"/>
  <c r="N42" i="7"/>
  <c r="N43" i="7"/>
  <c r="N44" i="7"/>
  <c r="N45" i="7"/>
  <c r="N46" i="7"/>
  <c r="N47" i="7"/>
  <c r="N48" i="7"/>
  <c r="N49" i="7"/>
  <c r="N50" i="7"/>
  <c r="N9" i="7"/>
  <c r="N10" i="7"/>
  <c r="N11" i="7"/>
  <c r="N12" i="7"/>
  <c r="N13" i="7"/>
  <c r="N14" i="7"/>
  <c r="N15" i="7"/>
  <c r="N16" i="7"/>
  <c r="N17" i="7"/>
  <c r="N18" i="7"/>
  <c r="N19" i="7"/>
  <c r="N20" i="7"/>
  <c r="N21" i="7"/>
  <c r="N22" i="7"/>
  <c r="N23" i="7"/>
  <c r="N24" i="7"/>
  <c r="N25" i="7"/>
  <c r="N26" i="7"/>
  <c r="N27" i="7"/>
  <c r="N28" i="7"/>
  <c r="N29" i="7"/>
  <c r="N4" i="7"/>
  <c r="N5" i="7"/>
  <c r="N6" i="7"/>
  <c r="N7" i="7"/>
  <c r="N8" i="7"/>
  <c r="N3" i="7"/>
  <c r="Y52" i="7"/>
  <c r="J50" i="7"/>
  <c r="J43" i="7"/>
  <c r="J44" i="7"/>
  <c r="J45" i="7"/>
  <c r="J46" i="7"/>
  <c r="J47" i="7"/>
  <c r="J48" i="7"/>
  <c r="J49" i="7"/>
  <c r="J32" i="7"/>
  <c r="J33" i="7"/>
  <c r="J34" i="7"/>
  <c r="J35" i="7"/>
  <c r="J36" i="7"/>
  <c r="J37" i="7"/>
  <c r="J38" i="7"/>
  <c r="J39" i="7"/>
  <c r="J40" i="7"/>
  <c r="J41" i="7"/>
  <c r="J42" i="7"/>
  <c r="J23" i="7"/>
  <c r="J24" i="7"/>
  <c r="J25" i="7"/>
  <c r="J26" i="7"/>
  <c r="J27" i="7"/>
  <c r="J28" i="7"/>
  <c r="J29" i="7"/>
  <c r="J30" i="7"/>
  <c r="J31" i="7"/>
  <c r="J12" i="7"/>
  <c r="J13" i="7"/>
  <c r="J14" i="7"/>
  <c r="J15" i="7"/>
  <c r="J16" i="7"/>
  <c r="J17" i="7"/>
  <c r="J18" i="7"/>
  <c r="J19" i="7"/>
  <c r="J20" i="7"/>
  <c r="J21" i="7"/>
  <c r="J22" i="7"/>
  <c r="J4" i="7"/>
  <c r="J5" i="7"/>
  <c r="J6" i="7"/>
  <c r="J7" i="7"/>
  <c r="J8" i="7"/>
  <c r="J9" i="7"/>
  <c r="J10" i="7"/>
  <c r="J11" i="7"/>
  <c r="J3" i="7"/>
  <c r="H45" i="7"/>
  <c r="H46" i="7"/>
  <c r="H47" i="7"/>
  <c r="H48" i="7"/>
  <c r="H49" i="7"/>
  <c r="H50" i="7"/>
  <c r="H32" i="7"/>
  <c r="H33" i="7"/>
  <c r="H34" i="7"/>
  <c r="H35" i="7"/>
  <c r="H36" i="7"/>
  <c r="H37" i="7"/>
  <c r="H38" i="7"/>
  <c r="H39" i="7"/>
  <c r="H40" i="7"/>
  <c r="H41" i="7"/>
  <c r="H42" i="7"/>
  <c r="H43" i="7"/>
  <c r="H44" i="7"/>
  <c r="H24" i="7"/>
  <c r="H25" i="7"/>
  <c r="H26" i="7"/>
  <c r="H27" i="7"/>
  <c r="H28" i="7"/>
  <c r="H29" i="7"/>
  <c r="H30" i="7"/>
  <c r="H31" i="7"/>
  <c r="H17" i="7"/>
  <c r="H18" i="7"/>
  <c r="H19" i="7"/>
  <c r="H20" i="7"/>
  <c r="H21" i="7"/>
  <c r="H22" i="7"/>
  <c r="H23" i="7"/>
  <c r="H12" i="7"/>
  <c r="H13" i="7"/>
  <c r="H14" i="7"/>
  <c r="H15" i="7"/>
  <c r="H16" i="7"/>
  <c r="H11" i="7"/>
  <c r="H7" i="7"/>
  <c r="H8" i="7"/>
  <c r="H9" i="7"/>
  <c r="H10" i="7"/>
  <c r="H4" i="7"/>
  <c r="H5" i="7"/>
  <c r="H6" i="7"/>
  <c r="H3" i="7"/>
  <c r="I47" i="5" l="1"/>
  <c r="I48" i="5"/>
  <c r="I49" i="5"/>
  <c r="I40" i="5"/>
  <c r="I41" i="5"/>
  <c r="I42" i="5"/>
  <c r="I43" i="5"/>
  <c r="I44" i="5"/>
  <c r="I45" i="5"/>
  <c r="I46" i="5"/>
  <c r="I36" i="5"/>
  <c r="I37" i="5"/>
  <c r="I38" i="5"/>
  <c r="I39" i="5"/>
  <c r="I28" i="5"/>
  <c r="I29" i="5"/>
  <c r="I30" i="5"/>
  <c r="I31" i="5"/>
  <c r="I32" i="5"/>
  <c r="I33" i="5"/>
  <c r="I34" i="5"/>
  <c r="I35" i="5"/>
  <c r="I25" i="5"/>
  <c r="I26" i="5"/>
  <c r="I27" i="5"/>
  <c r="I24" i="5"/>
  <c r="I20" i="5"/>
  <c r="I21" i="5"/>
  <c r="I22" i="5"/>
  <c r="I23" i="5"/>
  <c r="I16" i="5"/>
  <c r="I17" i="5"/>
  <c r="I18" i="5"/>
  <c r="I19" i="5"/>
  <c r="I6" i="5"/>
  <c r="I7" i="5"/>
  <c r="I8" i="5"/>
  <c r="I9" i="5"/>
  <c r="I10" i="5"/>
  <c r="I11" i="5"/>
  <c r="I12" i="5"/>
  <c r="I13" i="5"/>
  <c r="I14" i="5"/>
  <c r="I15" i="5"/>
  <c r="I4" i="5"/>
  <c r="I5" i="5"/>
  <c r="I3" i="5"/>
  <c r="I2" i="5"/>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2" i="4"/>
  <c r="E53" i="4" s="1"/>
  <c r="C53" i="3"/>
  <c r="C52" i="3"/>
  <c r="C51" i="3"/>
  <c r="L18" i="3"/>
  <c r="L2" i="3"/>
  <c r="L22" i="3"/>
  <c r="L36" i="3"/>
  <c r="L8" i="3"/>
  <c r="L9" i="3"/>
  <c r="L7" i="3"/>
  <c r="L10" i="3"/>
  <c r="L28" i="3"/>
  <c r="L11" i="3"/>
  <c r="L12" i="3"/>
  <c r="L40" i="3"/>
  <c r="L13" i="3"/>
  <c r="L43" i="3"/>
  <c r="L16" i="3"/>
  <c r="L39" i="3"/>
  <c r="L15" i="3"/>
  <c r="L38" i="3"/>
  <c r="L25" i="3"/>
  <c r="L19" i="3"/>
  <c r="L4" i="3"/>
  <c r="L17" i="3"/>
  <c r="L14" i="3"/>
  <c r="L21" i="3"/>
  <c r="L46" i="3"/>
  <c r="L20" i="3"/>
  <c r="L24" i="3"/>
  <c r="L30" i="3"/>
  <c r="L23" i="3"/>
  <c r="L26" i="3"/>
  <c r="L27" i="3"/>
  <c r="L37" i="3"/>
  <c r="L31" i="3"/>
  <c r="L5" i="3"/>
  <c r="L32" i="3"/>
  <c r="L45" i="3"/>
  <c r="L33" i="3"/>
  <c r="L34" i="3"/>
  <c r="L35" i="3"/>
  <c r="L3" i="3"/>
  <c r="L41" i="3"/>
  <c r="L42" i="3"/>
  <c r="L44" i="3"/>
  <c r="L47" i="3"/>
  <c r="L48" i="3"/>
  <c r="L29" i="3"/>
  <c r="L49" i="3"/>
  <c r="L6" i="3"/>
  <c r="H18" i="3"/>
  <c r="H2" i="3"/>
  <c r="H22" i="3"/>
  <c r="H36" i="3"/>
  <c r="H8" i="3"/>
  <c r="H9" i="3"/>
  <c r="H7" i="3"/>
  <c r="H10" i="3"/>
  <c r="H28" i="3"/>
  <c r="H11" i="3"/>
  <c r="H12" i="3"/>
  <c r="H40" i="3"/>
  <c r="H13" i="3"/>
  <c r="H43" i="3"/>
  <c r="H16" i="3"/>
  <c r="H39" i="3"/>
  <c r="H15" i="3"/>
  <c r="H38" i="3"/>
  <c r="H25" i="3"/>
  <c r="H19" i="3"/>
  <c r="H4" i="3"/>
  <c r="H17" i="3"/>
  <c r="H14" i="3"/>
  <c r="H21" i="3"/>
  <c r="H46" i="3"/>
  <c r="H20" i="3"/>
  <c r="H24" i="3"/>
  <c r="H30" i="3"/>
  <c r="H23" i="3"/>
  <c r="H26" i="3"/>
  <c r="H27" i="3"/>
  <c r="H37" i="3"/>
  <c r="H31" i="3"/>
  <c r="H5" i="3"/>
  <c r="H32" i="3"/>
  <c r="H45" i="3"/>
  <c r="H33" i="3"/>
  <c r="H34" i="3"/>
  <c r="H35" i="3"/>
  <c r="H3" i="3"/>
  <c r="H41" i="3"/>
  <c r="H42" i="3"/>
  <c r="H44" i="3"/>
  <c r="H47" i="3"/>
  <c r="H48" i="3"/>
  <c r="H29" i="3"/>
  <c r="H49" i="3"/>
  <c r="H6" i="3"/>
  <c r="E52" i="4" l="1"/>
  <c r="H53" i="3"/>
  <c r="L53" i="3"/>
  <c r="H52" i="3"/>
  <c r="L52" i="3"/>
  <c r="X53" i="7" l="1"/>
  <c r="U53" i="7"/>
  <c r="W53" i="7"/>
  <c r="U54" i="7"/>
  <c r="W54" i="7"/>
  <c r="T53" i="7"/>
  <c r="Q53" i="7"/>
  <c r="Q54" i="7"/>
  <c r="N54" i="7"/>
  <c r="I53" i="7"/>
  <c r="I54" i="7"/>
  <c r="H54" i="7"/>
  <c r="Z52" i="7"/>
  <c r="AA52" i="7"/>
  <c r="AB52" i="7"/>
  <c r="AC52" i="7"/>
  <c r="AD52" i="7"/>
  <c r="AE52" i="7"/>
  <c r="AF52" i="7"/>
  <c r="AG52" i="7"/>
  <c r="AH52" i="7"/>
  <c r="AI52" i="7"/>
  <c r="E52" i="7"/>
  <c r="G52" i="7"/>
  <c r="I52" i="7"/>
  <c r="K52" i="7"/>
  <c r="L52" i="7" s="1"/>
  <c r="M52" i="7"/>
  <c r="N52" i="7" s="1"/>
  <c r="O52" i="7"/>
  <c r="Q52" i="7"/>
  <c r="R52" i="7" s="1"/>
  <c r="S52" i="7"/>
  <c r="U52" i="7"/>
  <c r="W52" i="7"/>
  <c r="E53" i="7"/>
  <c r="G53" i="7"/>
  <c r="K53" i="7"/>
  <c r="M53" i="7"/>
  <c r="O53" i="7"/>
  <c r="S53" i="7"/>
  <c r="E54" i="7"/>
  <c r="G54" i="7"/>
  <c r="K54" i="7"/>
  <c r="M54" i="7"/>
  <c r="O54" i="7"/>
  <c r="S54" i="7"/>
  <c r="D54" i="7"/>
  <c r="D53" i="7"/>
  <c r="D52" i="7"/>
  <c r="X18" i="6"/>
  <c r="X3" i="6"/>
  <c r="X23" i="6"/>
  <c r="X37" i="6"/>
  <c r="X9" i="6"/>
  <c r="X10" i="6"/>
  <c r="X8" i="6"/>
  <c r="X11" i="6"/>
  <c r="X28" i="6"/>
  <c r="X12" i="6"/>
  <c r="X13" i="6"/>
  <c r="X40" i="6"/>
  <c r="X14" i="6"/>
  <c r="X44" i="6"/>
  <c r="X16" i="6"/>
  <c r="X41" i="6"/>
  <c r="X17" i="6"/>
  <c r="X38" i="6"/>
  <c r="X26" i="6"/>
  <c r="X20" i="6"/>
  <c r="X5" i="6"/>
  <c r="X19" i="6"/>
  <c r="X15" i="6"/>
  <c r="X22" i="6"/>
  <c r="X47" i="6"/>
  <c r="X21" i="6"/>
  <c r="X25" i="6"/>
  <c r="X31" i="6"/>
  <c r="X24" i="6"/>
  <c r="X27" i="6"/>
  <c r="X29" i="6"/>
  <c r="X39" i="6"/>
  <c r="X32" i="6"/>
  <c r="X6" i="6"/>
  <c r="X33" i="6"/>
  <c r="X45" i="6"/>
  <c r="X34" i="6"/>
  <c r="X35" i="6"/>
  <c r="X36" i="6"/>
  <c r="X4" i="6"/>
  <c r="X42" i="6"/>
  <c r="X43" i="6"/>
  <c r="X46" i="6"/>
  <c r="X48" i="6"/>
  <c r="X49" i="6"/>
  <c r="X30" i="6"/>
  <c r="X50" i="6"/>
  <c r="X7" i="6"/>
  <c r="V18" i="6"/>
  <c r="V3" i="6"/>
  <c r="V23" i="6"/>
  <c r="V37" i="6"/>
  <c r="V9" i="6"/>
  <c r="V10" i="6"/>
  <c r="V8" i="6"/>
  <c r="V11" i="6"/>
  <c r="V28" i="6"/>
  <c r="V12" i="6"/>
  <c r="V13" i="6"/>
  <c r="V40" i="6"/>
  <c r="V14" i="6"/>
  <c r="V44" i="6"/>
  <c r="V16" i="6"/>
  <c r="V41" i="6"/>
  <c r="V17" i="6"/>
  <c r="V38" i="6"/>
  <c r="V26" i="6"/>
  <c r="V20" i="6"/>
  <c r="V5" i="6"/>
  <c r="V19" i="6"/>
  <c r="V15" i="6"/>
  <c r="V22" i="6"/>
  <c r="V47" i="6"/>
  <c r="V21" i="6"/>
  <c r="V25" i="6"/>
  <c r="V31" i="6"/>
  <c r="V24" i="6"/>
  <c r="V27" i="6"/>
  <c r="V29" i="6"/>
  <c r="V39" i="6"/>
  <c r="V32" i="6"/>
  <c r="V6" i="6"/>
  <c r="V33" i="6"/>
  <c r="V45" i="6"/>
  <c r="V34" i="6"/>
  <c r="V35" i="6"/>
  <c r="V36" i="6"/>
  <c r="V4" i="6"/>
  <c r="V42" i="6"/>
  <c r="V43" i="6"/>
  <c r="V46" i="6"/>
  <c r="V48" i="6"/>
  <c r="V49" i="6"/>
  <c r="V30" i="6"/>
  <c r="V50" i="6"/>
  <c r="V7" i="6"/>
  <c r="T18" i="6"/>
  <c r="T3" i="6"/>
  <c r="T23" i="6"/>
  <c r="T37" i="6"/>
  <c r="T9" i="6"/>
  <c r="T10" i="6"/>
  <c r="T8" i="6"/>
  <c r="T11" i="6"/>
  <c r="T28" i="6"/>
  <c r="T12" i="6"/>
  <c r="T13" i="6"/>
  <c r="T40" i="6"/>
  <c r="T14" i="6"/>
  <c r="T44" i="6"/>
  <c r="T16" i="6"/>
  <c r="T41" i="6"/>
  <c r="T17" i="6"/>
  <c r="T38" i="6"/>
  <c r="T26" i="6"/>
  <c r="T20" i="6"/>
  <c r="T5" i="6"/>
  <c r="T19" i="6"/>
  <c r="T15" i="6"/>
  <c r="T22" i="6"/>
  <c r="T47" i="6"/>
  <c r="T21" i="6"/>
  <c r="T25" i="6"/>
  <c r="T31" i="6"/>
  <c r="T24" i="6"/>
  <c r="T27" i="6"/>
  <c r="T29" i="6"/>
  <c r="T39" i="6"/>
  <c r="T32" i="6"/>
  <c r="T6" i="6"/>
  <c r="T33" i="6"/>
  <c r="T45" i="6"/>
  <c r="T34" i="6"/>
  <c r="T35" i="6"/>
  <c r="T36" i="6"/>
  <c r="T4" i="6"/>
  <c r="T42" i="6"/>
  <c r="T43" i="6"/>
  <c r="T46" i="6"/>
  <c r="T48" i="6"/>
  <c r="T49" i="6"/>
  <c r="T30" i="6"/>
  <c r="T50" i="6"/>
  <c r="T7" i="6"/>
  <c r="R18" i="6"/>
  <c r="R3" i="6"/>
  <c r="R23" i="6"/>
  <c r="R37" i="6"/>
  <c r="R9" i="6"/>
  <c r="R10" i="6"/>
  <c r="R8" i="6"/>
  <c r="R11" i="6"/>
  <c r="R28" i="6"/>
  <c r="R12" i="6"/>
  <c r="R13" i="6"/>
  <c r="R40" i="6"/>
  <c r="R14" i="6"/>
  <c r="R44" i="6"/>
  <c r="R16" i="6"/>
  <c r="R41" i="6"/>
  <c r="R17" i="6"/>
  <c r="R38" i="6"/>
  <c r="R26" i="6"/>
  <c r="R20" i="6"/>
  <c r="R5" i="6"/>
  <c r="R19" i="6"/>
  <c r="R15" i="6"/>
  <c r="R22" i="6"/>
  <c r="R47" i="6"/>
  <c r="R21" i="6"/>
  <c r="R25" i="6"/>
  <c r="R31" i="6"/>
  <c r="R24" i="6"/>
  <c r="R27" i="6"/>
  <c r="R29" i="6"/>
  <c r="R39" i="6"/>
  <c r="R32" i="6"/>
  <c r="R6" i="6"/>
  <c r="R33" i="6"/>
  <c r="R45" i="6"/>
  <c r="R34" i="6"/>
  <c r="R35" i="6"/>
  <c r="R36" i="6"/>
  <c r="R4" i="6"/>
  <c r="R42" i="6"/>
  <c r="R43" i="6"/>
  <c r="R46" i="6"/>
  <c r="R48" i="6"/>
  <c r="R49" i="6"/>
  <c r="R30" i="6"/>
  <c r="R50" i="6"/>
  <c r="R7" i="6"/>
  <c r="P18" i="6"/>
  <c r="P3" i="6"/>
  <c r="P23" i="6"/>
  <c r="P37" i="6"/>
  <c r="P9" i="6"/>
  <c r="P10" i="6"/>
  <c r="P8" i="6"/>
  <c r="P11" i="6"/>
  <c r="P28" i="6"/>
  <c r="P12" i="6"/>
  <c r="P13" i="6"/>
  <c r="P40" i="6"/>
  <c r="P14" i="6"/>
  <c r="P44" i="6"/>
  <c r="P16" i="6"/>
  <c r="P41" i="6"/>
  <c r="P17" i="6"/>
  <c r="P38" i="6"/>
  <c r="P26" i="6"/>
  <c r="P20" i="6"/>
  <c r="P5" i="6"/>
  <c r="P19" i="6"/>
  <c r="P15" i="6"/>
  <c r="P22" i="6"/>
  <c r="P47" i="6"/>
  <c r="P21" i="6"/>
  <c r="P25" i="6"/>
  <c r="P31" i="6"/>
  <c r="P24" i="6"/>
  <c r="P27" i="6"/>
  <c r="P29" i="6"/>
  <c r="P39" i="6"/>
  <c r="P32" i="6"/>
  <c r="P6" i="6"/>
  <c r="P33" i="6"/>
  <c r="P45" i="6"/>
  <c r="P34" i="6"/>
  <c r="P35" i="6"/>
  <c r="P36" i="6"/>
  <c r="P4" i="6"/>
  <c r="P42" i="6"/>
  <c r="P43" i="6"/>
  <c r="P46" i="6"/>
  <c r="P48" i="6"/>
  <c r="P49" i="6"/>
  <c r="P30" i="6"/>
  <c r="P50" i="6"/>
  <c r="P7" i="6"/>
  <c r="O18" i="6"/>
  <c r="O3" i="6"/>
  <c r="O23" i="6"/>
  <c r="O37" i="6"/>
  <c r="O9" i="6"/>
  <c r="O10" i="6"/>
  <c r="O8" i="6"/>
  <c r="O11" i="6"/>
  <c r="O28" i="6"/>
  <c r="O12" i="6"/>
  <c r="O13" i="6"/>
  <c r="O40" i="6"/>
  <c r="O14" i="6"/>
  <c r="O44" i="6"/>
  <c r="O16" i="6"/>
  <c r="O41" i="6"/>
  <c r="O17" i="6"/>
  <c r="O38" i="6"/>
  <c r="O26" i="6"/>
  <c r="O20" i="6"/>
  <c r="O5" i="6"/>
  <c r="O19" i="6"/>
  <c r="O15" i="6"/>
  <c r="O22" i="6"/>
  <c r="O47" i="6"/>
  <c r="O21" i="6"/>
  <c r="O25" i="6"/>
  <c r="O31" i="6"/>
  <c r="O24" i="6"/>
  <c r="O27" i="6"/>
  <c r="O29" i="6"/>
  <c r="O39" i="6"/>
  <c r="O32" i="6"/>
  <c r="O6" i="6"/>
  <c r="O33" i="6"/>
  <c r="O45" i="6"/>
  <c r="O34" i="6"/>
  <c r="O35" i="6"/>
  <c r="O36" i="6"/>
  <c r="O4" i="6"/>
  <c r="O42" i="6"/>
  <c r="O43" i="6"/>
  <c r="O46" i="6"/>
  <c r="O48" i="6"/>
  <c r="O49" i="6"/>
  <c r="O30" i="6"/>
  <c r="O50" i="6"/>
  <c r="O7" i="6"/>
  <c r="M18" i="6"/>
  <c r="M3" i="6"/>
  <c r="M23" i="6"/>
  <c r="M37" i="6"/>
  <c r="M9" i="6"/>
  <c r="M10" i="6"/>
  <c r="M8" i="6"/>
  <c r="M11" i="6"/>
  <c r="M28" i="6"/>
  <c r="M12" i="6"/>
  <c r="M13" i="6"/>
  <c r="M40" i="6"/>
  <c r="M14" i="6"/>
  <c r="M44" i="6"/>
  <c r="M16" i="6"/>
  <c r="M41" i="6"/>
  <c r="M17" i="6"/>
  <c r="M38" i="6"/>
  <c r="M26" i="6"/>
  <c r="M20" i="6"/>
  <c r="M5" i="6"/>
  <c r="M19" i="6"/>
  <c r="M15" i="6"/>
  <c r="M22" i="6"/>
  <c r="M47" i="6"/>
  <c r="M21" i="6"/>
  <c r="M25" i="6"/>
  <c r="M31" i="6"/>
  <c r="M24" i="6"/>
  <c r="M27" i="6"/>
  <c r="M29" i="6"/>
  <c r="M39" i="6"/>
  <c r="M32" i="6"/>
  <c r="M6" i="6"/>
  <c r="M33" i="6"/>
  <c r="M45" i="6"/>
  <c r="M34" i="6"/>
  <c r="M35" i="6"/>
  <c r="M36" i="6"/>
  <c r="M4" i="6"/>
  <c r="M42" i="6"/>
  <c r="M43" i="6"/>
  <c r="M46" i="6"/>
  <c r="M48" i="6"/>
  <c r="M49" i="6"/>
  <c r="M30" i="6"/>
  <c r="M50" i="6"/>
  <c r="M7" i="6"/>
  <c r="J18" i="6"/>
  <c r="J3" i="6"/>
  <c r="J23" i="6"/>
  <c r="J37" i="6"/>
  <c r="J9" i="6"/>
  <c r="J10" i="6"/>
  <c r="J8" i="6"/>
  <c r="J11" i="6"/>
  <c r="J28" i="6"/>
  <c r="J12" i="6"/>
  <c r="J13" i="6"/>
  <c r="J40" i="6"/>
  <c r="J14" i="6"/>
  <c r="J44" i="6"/>
  <c r="J16" i="6"/>
  <c r="J41" i="6"/>
  <c r="J17" i="6"/>
  <c r="J38" i="6"/>
  <c r="J26" i="6"/>
  <c r="J20" i="6"/>
  <c r="J5" i="6"/>
  <c r="J19" i="6"/>
  <c r="J15" i="6"/>
  <c r="J22" i="6"/>
  <c r="J47" i="6"/>
  <c r="J21" i="6"/>
  <c r="J25" i="6"/>
  <c r="J31" i="6"/>
  <c r="J24" i="6"/>
  <c r="J27" i="6"/>
  <c r="J29" i="6"/>
  <c r="J39" i="6"/>
  <c r="J32" i="6"/>
  <c r="J6" i="6"/>
  <c r="J33" i="6"/>
  <c r="J45" i="6"/>
  <c r="J34" i="6"/>
  <c r="J35" i="6"/>
  <c r="J36" i="6"/>
  <c r="J4" i="6"/>
  <c r="J42" i="6"/>
  <c r="J43" i="6"/>
  <c r="J46" i="6"/>
  <c r="J48" i="6"/>
  <c r="J49" i="6"/>
  <c r="J30" i="6"/>
  <c r="J50" i="6"/>
  <c r="J7" i="6"/>
  <c r="H18" i="6"/>
  <c r="H3" i="6"/>
  <c r="H23" i="6"/>
  <c r="H37" i="6"/>
  <c r="H9" i="6"/>
  <c r="H10" i="6"/>
  <c r="H8" i="6"/>
  <c r="H11" i="6"/>
  <c r="H28" i="6"/>
  <c r="H12" i="6"/>
  <c r="H13" i="6"/>
  <c r="H40" i="6"/>
  <c r="H14" i="6"/>
  <c r="H44" i="6"/>
  <c r="H16" i="6"/>
  <c r="H41" i="6"/>
  <c r="H17" i="6"/>
  <c r="H38" i="6"/>
  <c r="H26" i="6"/>
  <c r="H20" i="6"/>
  <c r="H5" i="6"/>
  <c r="H19" i="6"/>
  <c r="H15" i="6"/>
  <c r="H22" i="6"/>
  <c r="H47" i="6"/>
  <c r="H21" i="6"/>
  <c r="H25" i="6"/>
  <c r="H31" i="6"/>
  <c r="H24" i="6"/>
  <c r="H27" i="6"/>
  <c r="H29" i="6"/>
  <c r="H39" i="6"/>
  <c r="H32" i="6"/>
  <c r="H6" i="6"/>
  <c r="H33" i="6"/>
  <c r="H45" i="6"/>
  <c r="H34" i="6"/>
  <c r="H35" i="6"/>
  <c r="H36" i="6"/>
  <c r="H4" i="6"/>
  <c r="H42" i="6"/>
  <c r="H43" i="6"/>
  <c r="H46" i="6"/>
  <c r="H48" i="6"/>
  <c r="H49" i="6"/>
  <c r="H30" i="6"/>
  <c r="H50" i="6"/>
  <c r="H7" i="6"/>
  <c r="F18" i="6"/>
  <c r="F3" i="6"/>
  <c r="F23" i="6"/>
  <c r="F37" i="6"/>
  <c r="F9" i="6"/>
  <c r="F10" i="6"/>
  <c r="F8" i="6"/>
  <c r="F11" i="6"/>
  <c r="F28" i="6"/>
  <c r="F12" i="6"/>
  <c r="F13" i="6"/>
  <c r="F40" i="6"/>
  <c r="F14" i="6"/>
  <c r="F44" i="6"/>
  <c r="F16" i="6"/>
  <c r="F41" i="6"/>
  <c r="F17" i="6"/>
  <c r="F38" i="6"/>
  <c r="F26" i="6"/>
  <c r="F20" i="6"/>
  <c r="F5" i="6"/>
  <c r="F19" i="6"/>
  <c r="F15" i="6"/>
  <c r="F22" i="6"/>
  <c r="F47" i="6"/>
  <c r="F21" i="6"/>
  <c r="F25" i="6"/>
  <c r="F31" i="6"/>
  <c r="F24" i="6"/>
  <c r="F27" i="6"/>
  <c r="F29" i="6"/>
  <c r="F39" i="6"/>
  <c r="F32" i="6"/>
  <c r="F6" i="6"/>
  <c r="F33" i="6"/>
  <c r="F45" i="6"/>
  <c r="F34" i="6"/>
  <c r="F35" i="6"/>
  <c r="F36" i="6"/>
  <c r="F4" i="6"/>
  <c r="F42" i="6"/>
  <c r="F43" i="6"/>
  <c r="F46" i="6"/>
  <c r="F48" i="6"/>
  <c r="F49" i="6"/>
  <c r="F30" i="6"/>
  <c r="F50" i="6"/>
  <c r="F7" i="6"/>
  <c r="E52" i="6"/>
  <c r="G52" i="6"/>
  <c r="H52" i="6" s="1"/>
  <c r="I52" i="6"/>
  <c r="J52" i="6" s="1"/>
  <c r="K52" i="6"/>
  <c r="L52" i="6"/>
  <c r="N52" i="6"/>
  <c r="Q52" i="6"/>
  <c r="S52" i="6"/>
  <c r="U52" i="6"/>
  <c r="W52" i="6"/>
  <c r="X52" i="6" s="1"/>
  <c r="E53" i="6"/>
  <c r="G53" i="6"/>
  <c r="I53" i="6"/>
  <c r="K53" i="6"/>
  <c r="L53" i="6"/>
  <c r="N53" i="6"/>
  <c r="Q53" i="6"/>
  <c r="S53" i="6"/>
  <c r="U53" i="6"/>
  <c r="W53" i="6"/>
  <c r="E54" i="6"/>
  <c r="G54" i="6"/>
  <c r="I54" i="6"/>
  <c r="K54" i="6"/>
  <c r="L54" i="6"/>
  <c r="N54" i="6"/>
  <c r="Q54" i="6"/>
  <c r="S54" i="6"/>
  <c r="U54" i="6"/>
  <c r="W54" i="6"/>
  <c r="D54" i="6"/>
  <c r="D53" i="6"/>
  <c r="D52" i="6"/>
  <c r="J51" i="3"/>
  <c r="K51" i="3"/>
  <c r="L51" i="3" s="1"/>
  <c r="I52" i="3"/>
  <c r="J52" i="3"/>
  <c r="K52" i="3"/>
  <c r="I53" i="3"/>
  <c r="J53" i="3"/>
  <c r="K53" i="3"/>
  <c r="G51" i="3"/>
  <c r="H51" i="3" s="1"/>
  <c r="E52" i="3"/>
  <c r="G52" i="3"/>
  <c r="E53" i="3"/>
  <c r="G53" i="3"/>
  <c r="D53" i="3"/>
  <c r="D52" i="3"/>
  <c r="D51" i="3"/>
  <c r="G53" i="4"/>
  <c r="G52" i="4"/>
  <c r="G51" i="4"/>
  <c r="H53" i="4"/>
  <c r="H52" i="4"/>
  <c r="H51" i="4"/>
  <c r="D51" i="4"/>
  <c r="D52" i="4"/>
  <c r="D53" i="4"/>
  <c r="C53" i="4"/>
  <c r="C52" i="4"/>
  <c r="C51" i="4"/>
  <c r="I51" i="5"/>
  <c r="E51" i="5"/>
  <c r="G51" i="5"/>
  <c r="H51" i="5"/>
  <c r="E52" i="5"/>
  <c r="G52" i="5"/>
  <c r="H52" i="5"/>
  <c r="E53" i="5"/>
  <c r="G53" i="5"/>
  <c r="H53" i="5"/>
  <c r="D53" i="5"/>
  <c r="D52" i="5"/>
  <c r="D51" i="5"/>
  <c r="I53" i="5"/>
  <c r="X52" i="7" l="1"/>
  <c r="V53" i="7"/>
  <c r="V52" i="7"/>
  <c r="V54" i="7"/>
  <c r="T52" i="7"/>
  <c r="R53" i="7"/>
  <c r="R54" i="7"/>
  <c r="P52" i="7"/>
  <c r="P54" i="7"/>
  <c r="N53" i="7"/>
  <c r="L53" i="7"/>
  <c r="H52" i="7"/>
  <c r="F52" i="7"/>
  <c r="J52" i="7"/>
  <c r="J53" i="7"/>
  <c r="H53" i="7"/>
  <c r="F53" i="7"/>
  <c r="P54" i="6"/>
  <c r="P52" i="6"/>
  <c r="P53" i="6"/>
  <c r="O53" i="6"/>
  <c r="R53" i="6"/>
  <c r="T53" i="6"/>
  <c r="V53" i="6"/>
  <c r="X53" i="6"/>
  <c r="J54" i="6"/>
  <c r="J53" i="6"/>
  <c r="H53" i="6"/>
  <c r="T52" i="6"/>
  <c r="O52" i="6"/>
  <c r="F53" i="6"/>
  <c r="V52" i="6"/>
  <c r="M53" i="6"/>
  <c r="R52" i="6"/>
  <c r="F51" i="5"/>
  <c r="F53" i="5"/>
  <c r="F52" i="5"/>
  <c r="P53" i="7"/>
  <c r="T54" i="7"/>
  <c r="F54" i="7"/>
  <c r="J54" i="7"/>
  <c r="L54" i="7"/>
  <c r="X54" i="7"/>
  <c r="F54" i="6"/>
  <c r="M52" i="6"/>
  <c r="V54" i="6"/>
  <c r="M54" i="6"/>
  <c r="R54" i="6"/>
  <c r="F52" i="6"/>
  <c r="H54" i="6"/>
  <c r="X54" i="6"/>
  <c r="O54" i="6"/>
  <c r="T54" i="6"/>
  <c r="I52" i="5"/>
</calcChain>
</file>

<file path=xl/sharedStrings.xml><?xml version="1.0" encoding="utf-8"?>
<sst xmlns="http://schemas.openxmlformats.org/spreadsheetml/2006/main" count="1212" uniqueCount="288">
  <si>
    <t>Location</t>
  </si>
  <si>
    <t>LSA Population</t>
  </si>
  <si>
    <t>Library Visits</t>
  </si>
  <si>
    <t>Weeks Open*</t>
  </si>
  <si>
    <t>Registered Borrowers</t>
  </si>
  <si>
    <t>Registered Borrowers % of Population</t>
  </si>
  <si>
    <t>Non-Resident Borrower's Fee - Local Access</t>
  </si>
  <si>
    <t>Curbside Transactions</t>
  </si>
  <si>
    <t>Reference Transactions</t>
  </si>
  <si>
    <t>Reference Transactions per capita</t>
  </si>
  <si>
    <t>Barrington Public Library</t>
  </si>
  <si>
    <t>Barrington</t>
  </si>
  <si>
    <t>Rogers Free Library</t>
  </si>
  <si>
    <t>Bristol</t>
  </si>
  <si>
    <t>Jesse M. Smith Memorial Library</t>
  </si>
  <si>
    <t>Burrillville</t>
  </si>
  <si>
    <t>Pascoag Free Public Library</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</si>
  <si>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</si>
  <si>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</si>
  <si>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</si>
  <si>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</si>
  <si>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</si>
  <si>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</si>
  <si>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</si>
  <si>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</si>
  <si>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</si>
  <si>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</si>
  <si>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</si>
  <si>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</si>
  <si>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</si>
  <si>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</si>
  <si>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</si>
  <si>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</si>
  <si>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</si>
  <si>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</si>
  <si>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</si>
  <si>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</si>
  <si>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</si>
  <si>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</si>
  <si>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</si>
  <si>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</si>
  <si>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</si>
  <si>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</si>
  <si>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</si>
  <si>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</si>
  <si>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</si>
  <si>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</si>
  <si>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</si>
  <si>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</si>
  <si>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</si>
  <si>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</si>
  <si>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</si>
  <si>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</si>
  <si>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</si>
  <si>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</si>
  <si>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</si>
  <si>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</si>
  <si>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</si>
  <si>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</si>
  <si>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</si>
  <si>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</si>
  <si>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</si>
  <si>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</si>
  <si>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</si>
  <si>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</si>
  <si>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</si>
  <si>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</si>
  <si>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</si>
  <si>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</si>
  <si>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Community Library</t>
  </si>
  <si>
    <t>Providence</t>
  </si>
  <si>
    <t>Providence Public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</si>
  <si>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</si>
  <si>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</si>
  <si>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</si>
  <si>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</si>
  <si>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</si>
  <si>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</si>
  <si>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</si>
  <si>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</si>
  <si>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</si>
  <si>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</si>
  <si>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</si>
  <si>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</si>
  <si>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</si>
  <si>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</si>
  <si>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</si>
  <si>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</si>
  <si>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</si>
  <si>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</si>
  <si>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</si>
  <si>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</si>
  <si>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</si>
  <si>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</si>
  <si>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</si>
  <si>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</si>
  <si>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</si>
  <si>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Total</t>
  </si>
  <si>
    <t>Average</t>
  </si>
  <si>
    <t>Median</t>
  </si>
  <si>
    <r>
      <rPr>
        <b/>
        <sz val="9"/>
        <rFont val="Arial Nova"/>
        <family val="2"/>
      </rPr>
      <t>* Weeks Open</t>
    </r>
    <r>
      <rPr>
        <sz val="9"/>
        <rFont val="Arial Nova"/>
        <family val="2"/>
      </rPr>
      <t xml:space="preserve"> - This figure is only for the central library in libraries with multiple outlets. Number of weeks open for individual outlets can be found in the Branches tab of the General Information report.</t>
    </r>
  </si>
  <si>
    <t>Public Computers</t>
  </si>
  <si>
    <t>Uses of Public Computers</t>
  </si>
  <si>
    <t>Computer Uses per Weeks Open</t>
  </si>
  <si>
    <t>Reporting Method for Uses of Public Computers</t>
  </si>
  <si>
    <t>Website Visits</t>
  </si>
  <si>
    <t>Wireless Sessions</t>
  </si>
  <si>
    <t>WiFi Sessions per capita</t>
  </si>
  <si>
    <t>Reporting Method for Wireless Sessions</t>
  </si>
  <si>
    <t>Weeks Open</t>
  </si>
  <si>
    <t>Annual Count</t>
  </si>
  <si>
    <t>Annual Estimate Based on Typical Week(s)</t>
  </si>
  <si>
    <t>Total Number of Asynchronous Recordings of Library-Created Content*</t>
  </si>
  <si>
    <t>Total Plays of Asynchronous Recordings within 30 Days</t>
  </si>
  <si>
    <t>Average Plays per Recording</t>
  </si>
  <si>
    <t>Number of Self-Directed Activities†</t>
  </si>
  <si>
    <t>Total Participants in Self-Directed Activities</t>
  </si>
  <si>
    <t>Average Participants per Self-Directed Activity</t>
  </si>
  <si>
    <r>
      <rPr>
        <b/>
        <sz val="9"/>
        <color theme="1"/>
        <rFont val="Arial Nova"/>
        <family val="2"/>
      </rPr>
      <t>* Total Number of Asynchronous Recordings for Library-Created Content</t>
    </r>
    <r>
      <rPr>
        <sz val="9"/>
        <color theme="1"/>
        <rFont val="Arial Nova"/>
        <family val="2"/>
      </rPr>
      <t xml:space="preserve"> - This figure represents video or audio recordings created by the library during the fiscal year for patrons to access on demand.</t>
    </r>
  </si>
  <si>
    <r>
      <rPr>
        <b/>
        <sz val="9"/>
        <color theme="1"/>
        <rFont val="Arial Nova"/>
        <family val="2"/>
      </rPr>
      <t xml:space="preserve">† Number of Self-Directed Activities </t>
    </r>
    <r>
      <rPr>
        <sz val="9"/>
        <color theme="1"/>
        <rFont val="Arial Nova"/>
        <family val="2"/>
      </rPr>
      <t>- A self-directed activity is a planned, independent activity available for a definite time period. Activities are unstructured and depend on the participation of the individual to create the experience independently.</t>
    </r>
  </si>
  <si>
    <t>Program Data by Format</t>
  </si>
  <si>
    <t>Youth Program Data</t>
  </si>
  <si>
    <t>Program Data for Adults, Elderly, Family, and All Ages</t>
  </si>
  <si>
    <t>Total Synchronous Library Programs</t>
  </si>
  <si>
    <t>Synchronous In-Person Onsite Programs</t>
  </si>
  <si>
    <t>In-Person Onsite % of Total Synchronous Library Programs (E/D)</t>
  </si>
  <si>
    <t>Synchronous In-Person Offsite Programs</t>
  </si>
  <si>
    <t>In-Person Offsite % of Total Synchronous Library Programs (G/D)</t>
  </si>
  <si>
    <t>Synchronous Virtual Programs</t>
  </si>
  <si>
    <t>Virtual % of Total Synchronous Library Programs (I/D)</t>
  </si>
  <si>
    <t>Preschool Programs</t>
  </si>
  <si>
    <t>School Age Programs</t>
  </si>
  <si>
    <t>Children % of Total Synchronous Library Programs (K+L / D)</t>
  </si>
  <si>
    <t>YA Program Sessions</t>
  </si>
  <si>
    <t>YA % of Total Synchronous Library Programs (N/D)</t>
  </si>
  <si>
    <t>Total Youth Programs (K+L+N)</t>
  </si>
  <si>
    <t>Adult Programs</t>
  </si>
  <si>
    <t>Adult % of Total Synchronous Library Programs (Q/D)</t>
  </si>
  <si>
    <t>Elderly Programs</t>
  </si>
  <si>
    <t>Elderly % of Total Synchronous Library Programs (S/D)</t>
  </si>
  <si>
    <t>Family Programs</t>
  </si>
  <si>
    <t>Family % of Total Synchronous Library Programs (U/D)</t>
  </si>
  <si>
    <t>All Ages Programs</t>
  </si>
  <si>
    <t>All Ages % of Total Synchronous Library Programs (W/D)</t>
  </si>
  <si>
    <t>Total Attendance at Synchronous Library Programs</t>
  </si>
  <si>
    <t>In-Person Onsite Program Attendance</t>
  </si>
  <si>
    <t>Attendance per In-Person Onsite Programs</t>
  </si>
  <si>
    <t>In-Person Offsite Program Attendance</t>
  </si>
  <si>
    <t>Attendance per In-Person Offsite Program</t>
  </si>
  <si>
    <t>Virtual Program Attendance</t>
  </si>
  <si>
    <t>Attendance per Virtual Program</t>
  </si>
  <si>
    <t>Preschool Program Attendance</t>
  </si>
  <si>
    <t>Attendance per Preschool Program</t>
  </si>
  <si>
    <t>School Age Program Attendance</t>
  </si>
  <si>
    <t>Attendance per School Age Program</t>
  </si>
  <si>
    <t>YA Program Attendance</t>
  </si>
  <si>
    <t>Attendance per YA Program</t>
  </si>
  <si>
    <t>Adult Program Attendance</t>
  </si>
  <si>
    <t>Attendance per Adult Program</t>
  </si>
  <si>
    <t>Elderly Program Attendance</t>
  </si>
  <si>
    <t>Attendance per Elderly Program</t>
  </si>
  <si>
    <t>Family Program Attendance</t>
  </si>
  <si>
    <t>Attendance per Family Program</t>
  </si>
  <si>
    <t>All Ages Program Attendance</t>
  </si>
  <si>
    <t>Attendance per All Ages Program</t>
  </si>
  <si>
    <t>1.16 City</t>
  </si>
  <si>
    <t>1.7 Population</t>
  </si>
  <si>
    <t>2.12 Actual Weeks Open per Year</t>
  </si>
  <si>
    <t>6.1 Library Visits</t>
  </si>
  <si>
    <t>6.1a Library Visits Reporting Method</t>
  </si>
  <si>
    <t>6.2 Reference Transactions</t>
  </si>
  <si>
    <t>6.2a Reference Transactions Reporting Method</t>
  </si>
  <si>
    <t>6.3 Curbside Transactions</t>
  </si>
  <si>
    <t>6.26 Total Number of Asynchronous Recordings of Library-Created Content</t>
  </si>
  <si>
    <t>6.27 Total Plays of Asynchronous Recordings within 30 Days</t>
  </si>
  <si>
    <t>6.28 Total Number of Self-Directed Activities</t>
  </si>
  <si>
    <t>6.29 Total Participants in Self-Directed Activities</t>
  </si>
  <si>
    <t>8.1 Number of Public Computers</t>
  </si>
  <si>
    <t>8.2 Number of Uses of Public Computers</t>
  </si>
  <si>
    <t>8.2a Reporting Method for Number of Uses of Public Computers</t>
  </si>
  <si>
    <t>8.3 Wireless Sessions</t>
  </si>
  <si>
    <t>8.3a Reporting Method for Wireless Sessions</t>
  </si>
  <si>
    <t>8.4 Website Visits</t>
  </si>
  <si>
    <t>Maury Loontjens Memorial Library (Narragansett)</t>
  </si>
  <si>
    <t>1.30 Number of Registered Borrowers</t>
  </si>
  <si>
    <t>1.32 Non-Resident Borrower's Fee - Local Access</t>
  </si>
  <si>
    <t>6.25 Total Attendance at Synchronous Programs</t>
  </si>
  <si>
    <t>6.24 Total Synchronous Library Program Sessions</t>
  </si>
  <si>
    <t>6.23 Synchronous Virtual Program Attendance</t>
  </si>
  <si>
    <t>6.22 Number of Synchronous Virtual Program Sessions</t>
  </si>
  <si>
    <t>6.21 Synchronous In-Person Offsite Program Attendance</t>
  </si>
  <si>
    <t>6.20 Number of Synchronous In-Person Offsite Program Sessions</t>
  </si>
  <si>
    <t>6.19 Synchronous In-Person Onsite Program Attendance</t>
  </si>
  <si>
    <t>6.18 Number of Synchronous In-Person Onsite Program Sessions</t>
  </si>
  <si>
    <t>6.4a Preschool Onsite Sessions</t>
  </si>
  <si>
    <t>6.5a Preschool Onsite Attendance</t>
  </si>
  <si>
    <t>6.5b Preschool Offsite Attendance</t>
  </si>
  <si>
    <t>6.4b Preschool Offsite Sessions</t>
  </si>
  <si>
    <t>6.4c Preschool Virtual Sessions</t>
  </si>
  <si>
    <t>6.5c Preschool Virtual Attendance</t>
  </si>
  <si>
    <t>6.4d Total Preschool Program Sessions</t>
  </si>
  <si>
    <t>6.5d Total Preschool Program Attendance</t>
  </si>
  <si>
    <t>6.6a School Age Onsite Sessions</t>
  </si>
  <si>
    <t>6.6b School Age Offsite Sessions</t>
  </si>
  <si>
    <t>6.6c School Age Virtual Sessions</t>
  </si>
  <si>
    <t>6.6d Total School Age Program Sessions</t>
  </si>
  <si>
    <t>6.7a School Age Onsite Attendance</t>
  </si>
  <si>
    <t>6.7b School Age Offsite Attendance</t>
  </si>
  <si>
    <t>6.7c School Age Virtual Attendance</t>
  </si>
  <si>
    <t>6.7d Total School Age Program Attendance</t>
  </si>
  <si>
    <t>6.8a YA Onsite Sessions</t>
  </si>
  <si>
    <t>6.8b YA Offsite Sessions</t>
  </si>
  <si>
    <t>6.8c YA Virtual Sessions</t>
  </si>
  <si>
    <t>6.8d Total Young Adult Program Sessions</t>
  </si>
  <si>
    <t>6.9a YA Onsite Attendance</t>
  </si>
  <si>
    <t>6.9b YA Offsite Attendance</t>
  </si>
  <si>
    <t>6.9c YA Virtual Attendance</t>
  </si>
  <si>
    <t>6.9d Total Young Adult Program Attendance</t>
  </si>
  <si>
    <t>6.10a Adult Onsite Sessions</t>
  </si>
  <si>
    <t>6.10b Adult Offsite Sessions</t>
  </si>
  <si>
    <t>6.10c Adult Virtual Sessions</t>
  </si>
  <si>
    <t>6.10d Total Adult Program Sessions</t>
  </si>
  <si>
    <t>6.11a Adult Onsite Attendance</t>
  </si>
  <si>
    <t>6.11b Adult Offsite Attendance</t>
  </si>
  <si>
    <t>6.11c Adult Virtual Attendance</t>
  </si>
  <si>
    <t>6.11d Total Adult Program Attendance</t>
  </si>
  <si>
    <t>6.12a Elderly Onsite Sessions</t>
  </si>
  <si>
    <t>6.12b Elderly Offsite Sessions</t>
  </si>
  <si>
    <t>6.12c Elderly Virtual Sessions</t>
  </si>
  <si>
    <t>6.12d Total Elderly Program Sessions</t>
  </si>
  <si>
    <t>6.13a Elderly Onsite Attendance</t>
  </si>
  <si>
    <t>6.13b Elderly Offsite Attendance</t>
  </si>
  <si>
    <t>6.13c Elderly Virtual Attendance</t>
  </si>
  <si>
    <t>6.13d Total Elderly Program Attendance</t>
  </si>
  <si>
    <t>6.14a Family Onsite Sessions</t>
  </si>
  <si>
    <t>6.14b Family Offsite Sessions</t>
  </si>
  <si>
    <t>6.14c Family Virtual Sessions</t>
  </si>
  <si>
    <t>6.14d Total Family Program Sessions</t>
  </si>
  <si>
    <t>6.15a Family Onsite Attendance</t>
  </si>
  <si>
    <t>6.15b Family Offsite Attendance</t>
  </si>
  <si>
    <t>6.15c Family Virtual Attendance</t>
  </si>
  <si>
    <t>6.15d Total Family Program Attendance</t>
  </si>
  <si>
    <t>6.16a All Ages Onsite Sessions</t>
  </si>
  <si>
    <t>6.16b All Ages Offsite Sessions</t>
  </si>
  <si>
    <t>6.16c All Ages Virtual Sessions</t>
  </si>
  <si>
    <t>6.16d Total All Ages Program Sessions</t>
  </si>
  <si>
    <t>6.17a All Ages Onsite Attendance</t>
  </si>
  <si>
    <t>6.17b All Ages Offsite Attendance</t>
  </si>
  <si>
    <t>6.17c All Ages Virtual Attendance</t>
  </si>
  <si>
    <t>6.17d Total All Ages Program Attendance</t>
  </si>
  <si>
    <t>6.4d Number of Synchronous Preschool Program Sessions</t>
  </si>
  <si>
    <t>6.6d Number of Synchronous School Age Program Sessions</t>
  </si>
  <si>
    <t>6.8d Number of Synchronous Young Adult Program Sessions</t>
  </si>
  <si>
    <t>6.10d Number of Synchronous Adult Program Sessions</t>
  </si>
  <si>
    <t>6.12d Number of Synchronous Elderly Program Sessions</t>
  </si>
  <si>
    <t>6.14d Synchronous Family Program Sessions</t>
  </si>
  <si>
    <t>6.16d Synchronous All Ages Program Sessions</t>
  </si>
  <si>
    <t>Average Visits per Week Open</t>
  </si>
  <si>
    <t>Not Available</t>
  </si>
  <si>
    <t>Municipality</t>
  </si>
  <si>
    <t>Preschool % of Total Programs</t>
  </si>
  <si>
    <t>School Age % of Total Synchronous Library Programs</t>
  </si>
  <si>
    <t>Adult + Elderly % of Total Synchronous Library Programs (R+S/D)</t>
  </si>
  <si>
    <t>General Interest % of Total Synchronous Library Programs (U+V/D)</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</si>
  <si>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</si>
  <si>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Throughout this spreadsheet, calculated measures are indicated by different colored headings. Newly introduced output measures or measures which require clarification are defined in footnotes below the applicable tables.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</si>
  <si>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</si>
  <si>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</si>
  <si>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</si>
  <si>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</si>
  <si>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Access</t>
  </si>
  <si>
    <t>Borrowers, visits, and reference transactions</t>
  </si>
  <si>
    <t>Technology</t>
  </si>
  <si>
    <t>Computers, wireless sessions, and website visits</t>
  </si>
  <si>
    <t>Other Programming Activities</t>
  </si>
  <si>
    <t>Recordings of library-created content and self-directed activities</t>
  </si>
  <si>
    <t>Synchronous Programs</t>
  </si>
  <si>
    <t>Program data by format and by audience</t>
  </si>
  <si>
    <t>Synch Program Attendance</t>
  </si>
  <si>
    <t>Attendance at programs, by format and by audience</t>
  </si>
  <si>
    <t>Programs by Audience Chart</t>
  </si>
  <si>
    <t>Chart showing percentage breakdown by audience for each library</t>
  </si>
  <si>
    <t>All Data</t>
  </si>
  <si>
    <t>Raw access, technology, and programming data, as reported</t>
  </si>
  <si>
    <t>2023 Rhode Island Public Library Statistical Report:
Service</t>
  </si>
  <si>
    <t xml:space="preserve">These data tables are part of a statistical report based on data collected in the 2023 Rhode Island Public Library Annual Survey. The full report is located on the Office of Library and Information Services website at https://www.olis.ri.gov/stats/pls/index.php. </t>
  </si>
  <si>
    <t>Data collected through the Annual Survey covers FY2023 (July 1, 2022 - June 30, 2023). The deadline for the report submission was September 15, 2023.</t>
  </si>
  <si>
    <t>Release date: January 2023 - updated March 29,2024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</si>
</sst>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8" x14ac:knownFonts="1">
    <font>
      <sz val="11"/>
      <color theme="1"/>
      <name val="Calibri"/>
      <family val="2"/>
      <scheme val="minor"/>
    </font>
    <font>
      <sz val="10"/>
      <color theme="1"/>
      <name val="Arial Nova"/>
      <family val="2"/>
    </font>
    <font>
      <sz val="10"/>
      <color theme="1"/>
      <name val="Arial Nova"/>
      <family val="2"/>
    </font>
    <font>
      <sz val="10"/>
      <color theme="1"/>
      <name val="Arial Nova"/>
      <family val="2"/>
    </font>
    <font>
      <sz val="11"/>
      <color theme="1"/>
      <name val="Calibri"/>
      <family val="2"/>
      <scheme val="minor"/>
    </font>
    <font>
      <sz val="10"/>
      <name val="Arial"/>
      <family val="2"/>
    </font>
    <font>
      <b/>
      <sz val="10"/>
      <color theme="0"/>
      <name val="Arial Nova"/>
      <family val="2"/>
    </font>
    <font>
      <b/>
      <sz val="10"/>
      <color theme="1"/>
      <name val="Arial Nova"/>
      <family val="2"/>
    </font>
    <font>
      <b/>
      <sz val="10"/>
      <name val="Arial Nova"/>
      <family val="2"/>
    </font>
    <font>
      <sz val="10"/>
      <name val="Arial Nova"/>
      <family val="2"/>
    </font>
    <font>
      <sz val="9"/>
      <name val="Arial Nova"/>
      <family val="2"/>
    </font>
    <font>
      <b/>
      <sz val="9"/>
      <name val="Arial Nova"/>
      <family val="2"/>
    </font>
    <font>
      <sz val="9"/>
      <color theme="1"/>
      <name val="Arial Nova"/>
      <family val="2"/>
    </font>
    <font>
      <b/>
      <sz val="9"/>
      <color theme="1"/>
      <name val="Arial Nova"/>
      <family val="2"/>
    </font>
    <font>
      <u/>
      <sz val="11"/>
      <color theme="10"/>
      <name val="Calibri"/>
      <family val="2"/>
      <scheme val="minor"/>
    </font>
    <font>
      <b/>
      <sz val="11"/>
      <name val="Calibri"/>
      <family val="2"/>
      <scheme val="minor"/>
    </font>
    <font>
      <b/>
      <sz val="10"/>
      <name val="Arial"/>
      <family val="2"/>
    </font>
    <font>
      <u/>
      <sz val="10"/>
      <color theme="10"/>
      <name val="Arial"/>
      <family val="2"/>
    </font>
  </fonts>
  <fills count="13">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BFBFBF"/>
        <bgColor rgb="FF000000"/>
      </patternFill>
    </fill>
    <fill>
      <patternFill patternType="solid">
        <fgColor theme="8" tint="0.39997558519241921"/>
        <bgColor indexed="64"/>
      </patternFill>
    </fill>
    <fill>
      <patternFill patternType="solid">
        <fgColor theme="0" tint="-0.499984740745262"/>
        <bgColor indexed="64"/>
      </patternFill>
    </fill>
    <fill>
      <patternFill patternType="solid">
        <fgColor rgb="FF13768E"/>
        <bgColor indexed="64"/>
      </patternFill>
    </fill>
    <fill>
      <patternFill patternType="solid">
        <fgColor rgb="FF38C3E4"/>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style="thin">
        <color theme="8" tint="-0.499984740745262"/>
      </left>
      <right/>
      <top/>
      <bottom/>
      <diagonal/>
    </border>
  </borders>
  <cellStyleXfs count="9">
    <xf numFmtId="0" fontId="0" fillId="0" borderId="0"/>
    <xf numFmtId="44" fontId="4" fillId="0" borderId="0" applyFont="0" applyFill="0" applyBorder="0" applyAlignment="0" applyProtection="0"/>
    <xf numFmtId="0" fontId="5" fillId="0" borderId="0" applyNumberFormat="0" applyFont="0" applyFill="0" applyBorder="0" applyProtection="0">
      <alignment horizontal="left" vertical="center"/>
    </xf>
    <xf numFmtId="9" fontId="4" fillId="0" borderId="0" applyFont="0" applyFill="0" applyBorder="0" applyAlignment="0" applyProtection="0"/>
    <xf numFmtId="3" fontId="5" fillId="0" borderId="0" applyFont="0" applyFill="0" applyBorder="0" applyAlignment="0" applyProtection="0"/>
    <xf numFmtId="0" fontId="14" fillId="0" borderId="0" applyNumberFormat="0" applyFill="0" applyBorder="0" applyAlignment="0" applyProtection="0"/>
    <xf numFmtId="0" fontId="5" fillId="0" borderId="0"/>
    <xf numFmtId="0" fontId="17" fillId="0" borderId="0" applyNumberFormat="0" applyFill="0" applyBorder="0" applyAlignment="0" applyProtection="0"/>
    <xf numFmtId="0" fontId="17" fillId="0" borderId="0" applyNumberFormat="0" applyFill="0" applyBorder="0" applyAlignment="0" applyProtection="0"/>
  </cellStyleXfs>
  <cellXfs count="124">
    <xf numFmtId="0" fontId="0" fillId="0" borderId="0" xfId="0"/>
    <xf numFmtId="0" fontId="8" fillId="3" borderId="1" xfId="0" applyFont="1" applyFill="1" applyBorder="1" applyAlignment="1">
      <alignment horizontal="center" vertical="center" wrapText="1"/>
    </xf>
    <xf numFmtId="0" fontId="3" fillId="0" borderId="0" xfId="0" applyFont="1" applyAlignment="1">
      <alignment horizontal="center"/>
    </xf>
    <xf numFmtId="0" fontId="8" fillId="0" borderId="1" xfId="0" applyFont="1" applyBorder="1"/>
    <xf numFmtId="0" fontId="8" fillId="0" borderId="1" xfId="0" applyFont="1" applyBorder="1" applyAlignment="1">
      <alignment horizontal="center"/>
    </xf>
    <xf numFmtId="3" fontId="8" fillId="0" borderId="1" xfId="0" applyNumberFormat="1" applyFont="1" applyBorder="1" applyAlignment="1">
      <alignment horizontal="center"/>
    </xf>
    <xf numFmtId="3" fontId="8" fillId="4" borderId="1" xfId="0" applyNumberFormat="1" applyFont="1" applyFill="1" applyBorder="1" applyAlignment="1">
      <alignment horizontal="center"/>
    </xf>
    <xf numFmtId="0" fontId="3" fillId="0" borderId="0" xfId="0" applyFont="1"/>
    <xf numFmtId="164" fontId="7" fillId="0" borderId="1" xfId="0" applyNumberFormat="1" applyFont="1" applyBorder="1" applyAlignment="1">
      <alignment horizontal="center"/>
    </xf>
    <xf numFmtId="3" fontId="9" fillId="0" borderId="0" xfId="4" applyFont="1" applyFill="1" applyBorder="1" applyAlignment="1">
      <alignment horizontal="center"/>
    </xf>
    <xf numFmtId="0" fontId="8" fillId="5" borderId="1" xfId="0" applyFont="1" applyFill="1" applyBorder="1" applyAlignment="1">
      <alignment horizontal="center"/>
    </xf>
    <xf numFmtId="2" fontId="8" fillId="0" borderId="1" xfId="0" applyNumberFormat="1" applyFont="1" applyBorder="1" applyAlignment="1">
      <alignment horizontal="center"/>
    </xf>
    <xf numFmtId="3" fontId="8" fillId="5" borderId="3" xfId="0" applyNumberFormat="1" applyFont="1" applyFill="1" applyBorder="1" applyAlignment="1">
      <alignment horizontal="center"/>
    </xf>
    <xf numFmtId="4" fontId="8" fillId="0" borderId="1" xfId="0" applyNumberFormat="1" applyFont="1" applyBorder="1" applyAlignment="1">
      <alignment horizontal="center"/>
    </xf>
    <xf numFmtId="3" fontId="8" fillId="0" borderId="3" xfId="0" applyNumberFormat="1" applyFont="1" applyBorder="1" applyAlignment="1">
      <alignment horizontal="center"/>
    </xf>
    <xf numFmtId="0" fontId="6" fillId="2" borderId="6" xfId="0" applyFont="1" applyFill="1" applyBorder="1" applyAlignment="1">
      <alignment horizontal="center" vertical="center" wrapText="1"/>
    </xf>
    <xf numFmtId="9" fontId="8" fillId="0" borderId="1" xfId="3" applyFont="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9" fillId="0" borderId="0" xfId="0" applyFont="1" applyAlignment="1">
      <alignment horizontal="center"/>
    </xf>
    <xf numFmtId="0" fontId="3" fillId="0" borderId="0" xfId="0" applyFont="1" applyFill="1"/>
    <xf numFmtId="0" fontId="6" fillId="2" borderId="1" xfId="0" applyFont="1" applyFill="1" applyBorder="1" applyAlignment="1">
      <alignment horizontal="center" vertical="center"/>
    </xf>
    <xf numFmtId="0" fontId="2" fillId="0" borderId="0" xfId="0" applyFont="1"/>
    <xf numFmtId="0" fontId="2" fillId="0" borderId="0" xfId="0" applyFont="1" applyAlignment="1">
      <alignment horizontal="center"/>
    </xf>
    <xf numFmtId="0" fontId="12" fillId="0" borderId="0" xfId="0" applyFont="1"/>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6" xfId="0" applyFont="1" applyFill="1" applyBorder="1" applyAlignment="1">
      <alignment horizontal="center" vertical="center" wrapText="1"/>
    </xf>
    <xf numFmtId="1" fontId="9" fillId="4" borderId="0" xfId="0" applyNumberFormat="1"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9" fillId="4" borderId="11" xfId="0" applyNumberFormat="1" applyFont="1" applyFill="1" applyBorder="1" applyAlignment="1">
      <alignment horizontal="center" vertical="center" wrapText="1"/>
    </xf>
    <xf numFmtId="0" fontId="1" fillId="0" borderId="0" xfId="0" applyFont="1"/>
    <xf numFmtId="0" fontId="1" fillId="0" borderId="10" xfId="0" applyFont="1" applyBorder="1"/>
    <xf numFmtId="0" fontId="1" fillId="0" borderId="0" xfId="0" applyFont="1" applyBorder="1"/>
    <xf numFmtId="3" fontId="1" fillId="0" borderId="0" xfId="0" applyNumberFormat="1" applyFont="1" applyBorder="1" applyAlignment="1">
      <alignment horizontal="center"/>
    </xf>
    <xf numFmtId="9" fontId="1" fillId="0" borderId="0" xfId="3" applyFont="1" applyBorder="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2" fontId="1" fillId="0" borderId="11" xfId="0" applyNumberFormat="1" applyFont="1" applyBorder="1" applyAlignment="1">
      <alignment horizontal="center"/>
    </xf>
    <xf numFmtId="0" fontId="1" fillId="4" borderId="10" xfId="0" applyFont="1" applyFill="1" applyBorder="1"/>
    <xf numFmtId="0" fontId="1" fillId="4" borderId="0" xfId="0" applyFont="1" applyFill="1" applyBorder="1"/>
    <xf numFmtId="0" fontId="1" fillId="4" borderId="0" xfId="0" applyFont="1" applyFill="1" applyBorder="1" applyAlignment="1">
      <alignment horizontal="center"/>
    </xf>
    <xf numFmtId="0" fontId="1" fillId="4" borderId="11" xfId="0" applyFont="1" applyFill="1" applyBorder="1"/>
    <xf numFmtId="1" fontId="1" fillId="0" borderId="0" xfId="0" applyNumberFormat="1"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Alignment="1">
      <alignment horizontal="center"/>
    </xf>
    <xf numFmtId="0" fontId="1" fillId="0" borderId="0" xfId="0" applyFont="1" applyAlignment="1">
      <alignment horizontal="center"/>
    </xf>
    <xf numFmtId="1" fontId="1" fillId="0" borderId="11" xfId="0" applyNumberFormat="1" applyFont="1" applyBorder="1" applyAlignment="1">
      <alignment horizontal="center"/>
    </xf>
    <xf numFmtId="3" fontId="1" fillId="0" borderId="10" xfId="0" applyNumberFormat="1" applyFont="1" applyBorder="1" applyAlignment="1">
      <alignment horizontal="center"/>
    </xf>
    <xf numFmtId="9" fontId="1" fillId="0" borderId="11" xfId="3" applyFont="1" applyBorder="1" applyAlignment="1">
      <alignment horizontal="center"/>
    </xf>
    <xf numFmtId="3" fontId="1" fillId="4" borderId="0" xfId="0" applyNumberFormat="1" applyFont="1" applyFill="1" applyBorder="1" applyAlignment="1">
      <alignment horizontal="center"/>
    </xf>
    <xf numFmtId="3" fontId="1" fillId="0" borderId="8" xfId="0" applyNumberFormat="1" applyFont="1" applyBorder="1" applyAlignment="1">
      <alignment horizontal="center"/>
    </xf>
    <xf numFmtId="164" fontId="1" fillId="0" borderId="0" xfId="1" applyNumberFormat="1" applyFont="1" applyAlignment="1">
      <alignment horizontal="center"/>
    </xf>
    <xf numFmtId="3" fontId="1" fillId="10" borderId="0" xfId="0" applyNumberFormat="1" applyFont="1" applyFill="1" applyBorder="1" applyAlignment="1">
      <alignment horizontal="center"/>
    </xf>
    <xf numFmtId="3" fontId="5" fillId="0" borderId="0" xfId="4" applyFont="1" applyFill="1" applyBorder="1" applyAlignment="1">
      <alignment horizontal="center"/>
    </xf>
    <xf numFmtId="0" fontId="5" fillId="0" borderId="0" xfId="0" applyFont="1" applyAlignment="1">
      <alignment horizontal="center"/>
    </xf>
    <xf numFmtId="3" fontId="1" fillId="0" borderId="0" xfId="0" applyNumberFormat="1" applyFont="1" applyFill="1" applyAlignment="1">
      <alignment horizontal="center"/>
    </xf>
    <xf numFmtId="0" fontId="1" fillId="0" borderId="11" xfId="0" applyFont="1" applyBorder="1" applyAlignment="1">
      <alignment horizontal="center"/>
    </xf>
    <xf numFmtId="0" fontId="1" fillId="0" borderId="11" xfId="0" applyFont="1" applyFill="1" applyBorder="1" applyAlignment="1">
      <alignment horizontal="center"/>
    </xf>
    <xf numFmtId="0" fontId="6" fillId="2" borderId="14" xfId="0" applyFont="1" applyFill="1" applyBorder="1" applyAlignment="1">
      <alignment vertical="center"/>
    </xf>
    <xf numFmtId="0" fontId="8" fillId="11" borderId="1"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wrapText="1"/>
    </xf>
    <xf numFmtId="0" fontId="5" fillId="12" borderId="15" xfId="6" applyFill="1" applyBorder="1"/>
    <xf numFmtId="0" fontId="15" fillId="0" borderId="0" xfId="6" applyFont="1" applyAlignment="1">
      <alignment vertical="center"/>
    </xf>
    <xf numFmtId="0" fontId="5" fillId="0" borderId="0" xfId="6"/>
    <xf numFmtId="0" fontId="5" fillId="12" borderId="18" xfId="6" applyFill="1" applyBorder="1"/>
    <xf numFmtId="0" fontId="5" fillId="12" borderId="0" xfId="6" applyFill="1"/>
    <xf numFmtId="0" fontId="5" fillId="12" borderId="19" xfId="6" applyFill="1" applyBorder="1"/>
    <xf numFmtId="0" fontId="5" fillId="12" borderId="18" xfId="6" applyFill="1" applyBorder="1" applyAlignment="1">
      <alignment vertical="center"/>
    </xf>
    <xf numFmtId="0" fontId="5" fillId="0" borderId="0" xfId="6" applyAlignment="1">
      <alignment vertical="center"/>
    </xf>
    <xf numFmtId="0" fontId="5" fillId="12" borderId="0" xfId="6" applyFill="1" applyAlignment="1">
      <alignment horizontal="left" vertical="center" wrapText="1"/>
    </xf>
    <xf numFmtId="0" fontId="5" fillId="12" borderId="19" xfId="6" applyFill="1" applyBorder="1" applyAlignment="1">
      <alignment horizontal="left" vertical="center" wrapText="1"/>
    </xf>
    <xf numFmtId="0" fontId="5" fillId="12" borderId="0" xfId="6" applyFill="1" applyAlignment="1">
      <alignment wrapText="1"/>
    </xf>
    <xf numFmtId="0" fontId="5" fillId="12" borderId="19" xfId="6" applyFill="1" applyBorder="1" applyAlignment="1">
      <alignment wrapText="1"/>
    </xf>
    <xf numFmtId="0" fontId="16" fillId="12" borderId="0" xfId="6" applyFont="1" applyFill="1"/>
    <xf numFmtId="0" fontId="17" fillId="0" borderId="0" xfId="5" applyFont="1" applyFill="1"/>
    <xf numFmtId="0" fontId="17" fillId="0" borderId="0" xfId="5" applyFont="1" applyFill="1" applyAlignment="1">
      <alignment vertical="top"/>
    </xf>
    <xf numFmtId="0" fontId="17" fillId="0" borderId="0" xfId="7" applyFill="1"/>
    <xf numFmtId="0" fontId="5" fillId="12" borderId="20" xfId="6" applyFill="1" applyBorder="1"/>
    <xf numFmtId="0" fontId="5" fillId="0" borderId="21" xfId="6" applyBorder="1"/>
    <xf numFmtId="0" fontId="5" fillId="12" borderId="21" xfId="6" applyFill="1" applyBorder="1"/>
    <xf numFmtId="0" fontId="5" fillId="0" borderId="22" xfId="6" applyBorder="1"/>
    <xf numFmtId="0" fontId="17" fillId="0" borderId="0" xfId="8"/>
    <xf numFmtId="0" fontId="5" fillId="12" borderId="0" xfId="6" applyFill="1" applyAlignment="1">
      <alignment horizontal="left" vertical="top" wrapText="1"/>
    </xf>
    <xf numFmtId="0" fontId="5" fillId="12" borderId="19" xfId="6" applyFill="1" applyBorder="1" applyAlignment="1">
      <alignment horizontal="left" vertical="top" wrapText="1"/>
    </xf>
    <xf numFmtId="0" fontId="15" fillId="12" borderId="16" xfId="6" applyFont="1" applyFill="1" applyBorder="1" applyAlignment="1">
      <alignment horizontal="center" vertical="center" wrapText="1"/>
    </xf>
    <xf numFmtId="0" fontId="15" fillId="12" borderId="17" xfId="6" applyFont="1" applyFill="1" applyBorder="1" applyAlignment="1">
      <alignment horizontal="center" vertical="center" wrapText="1"/>
    </xf>
    <xf numFmtId="0" fontId="5" fillId="12" borderId="0" xfId="6" applyFill="1" applyAlignment="1">
      <alignment horizontal="left" vertical="center" wrapText="1"/>
    </xf>
    <xf numFmtId="0" fontId="5" fillId="12" borderId="19" xfId="6" applyFill="1" applyBorder="1" applyAlignment="1">
      <alignment horizontal="left" vertical="center" wrapText="1"/>
    </xf>
    <xf numFmtId="0" fontId="5" fillId="12" borderId="0" xfId="6" applyFill="1" applyAlignment="1">
      <alignment vertical="center" wrapText="1"/>
    </xf>
    <xf numFmtId="0" fontId="5" fillId="12" borderId="19" xfId="6" applyFill="1" applyBorder="1" applyAlignment="1">
      <alignment vertical="center"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2" fillId="0" borderId="0" xfId="0" applyFont="1" applyBorder="1" applyAlignment="1">
      <alignment horizontal="left"/>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2"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0" borderId="12" xfId="0" applyFont="1" applyBorder="1" applyAlignment="1">
      <alignment horizontal="left"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3" xfId="0" applyFont="1" applyFill="1" applyBorder="1" applyAlignment="1">
      <alignment horizontal="center"/>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7" borderId="3" xfId="0" applyFont="1" applyFill="1" applyBorder="1" applyAlignment="1">
      <alignment horizontal="center"/>
    </xf>
    <xf numFmtId="0" fontId="6" fillId="8" borderId="6" xfId="0" applyFont="1" applyFill="1" applyBorder="1" applyAlignment="1">
      <alignment horizontal="center"/>
    </xf>
    <xf numFmtId="0" fontId="6" fillId="8" borderId="7" xfId="0" applyFont="1" applyFill="1" applyBorder="1" applyAlignment="1">
      <alignment horizontal="center"/>
    </xf>
    <xf numFmtId="0" fontId="6" fillId="8" borderId="3" xfId="0" applyFont="1" applyFill="1" applyBorder="1" applyAlignment="1">
      <alignment horizont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9">
    <cellStyle name="Currency" xfId="1" builtinId="4"/>
    <cellStyle name="Hyperlink" xfId="5" builtinId="8"/>
    <cellStyle name="Hyperlink 2" xfId="7" xr:uid="{562E7370-0331-41E3-BFB2-D351B20F68DC}"/>
    <cellStyle name="Hyperlink 2 2" xfId="8" xr:uid="{3B23C958-9191-4838-8A56-6DC5FAC63B90}"/>
    <cellStyle name="Normal" xfId="0" builtinId="0"/>
    <cellStyle name="Normal 2" xfId="6" xr:uid="{8031FDAF-F94E-41EC-8368-FCD9795F593F}"/>
    <cellStyle name="Percent" xfId="3" builtinId="5"/>
    <cellStyle name="sInteger" xfId="4" xr:uid="{9F4625A9-34BB-49E7-8125-B6CC65C8510D}"/>
    <cellStyle name="sText" xfId="2" xr:uid="{045B4B93-5594-4548-AF63-194316B4F8E3}"/>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3768E"/>
      <color rgb="FF38C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latin typeface="Arial Nova" panose="020B0504020202020204" pitchFamily="34" charset="0"/>
              </a:rPr>
              <a:t>Breakdown of programs by audience, using the percentage of</a:t>
            </a:r>
            <a:r>
              <a:rPr lang="en-US" sz="1400" b="1" baseline="0">
                <a:latin typeface="Arial Nova" panose="020B0504020202020204" pitchFamily="34" charset="0"/>
              </a:rPr>
              <a:t> total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9"/>
          <c:order val="9"/>
          <c:tx>
            <c:v>Preschool % of Total</c:v>
          </c:tx>
          <c:spPr>
            <a:solidFill>
              <a:srgbClr val="13768E"/>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ext>
              </c:extLst>
              <c:f>'Prog Audience Chart-data'!$A$2:$A$49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 Audience Chart-data'!$L$2:$L$49</c:f>
              <c:numCache>
                <c:formatCode>0%</c:formatCode>
                <c:ptCount val="48"/>
                <c:pt idx="0">
                  <c:v>0.25268817204301075</c:v>
                </c:pt>
                <c:pt idx="1">
                  <c:v>0.29641693811074921</c:v>
                </c:pt>
                <c:pt idx="2">
                  <c:v>0.17310924369747899</c:v>
                </c:pt>
                <c:pt idx="3">
                  <c:v>0.16417910447761194</c:v>
                </c:pt>
                <c:pt idx="4">
                  <c:v>0.26666666666666666</c:v>
                </c:pt>
                <c:pt idx="5">
                  <c:v>0.1871345029239766</c:v>
                </c:pt>
                <c:pt idx="6">
                  <c:v>0.42816091954022989</c:v>
                </c:pt>
                <c:pt idx="7">
                  <c:v>0.25570342205323193</c:v>
                </c:pt>
                <c:pt idx="8">
                  <c:v>0.30303030303030304</c:v>
                </c:pt>
                <c:pt idx="9">
                  <c:v>0.6645161290322581</c:v>
                </c:pt>
                <c:pt idx="10">
                  <c:v>0.16595744680851063</c:v>
                </c:pt>
                <c:pt idx="11">
                  <c:v>0.52631578947368418</c:v>
                </c:pt>
                <c:pt idx="12">
                  <c:v>0.26141078838174275</c:v>
                </c:pt>
                <c:pt idx="13">
                  <c:v>0.3045977011494253</c:v>
                </c:pt>
                <c:pt idx="14">
                  <c:v>0.49763033175355448</c:v>
                </c:pt>
                <c:pt idx="15">
                  <c:v>0.47619047619047616</c:v>
                </c:pt>
                <c:pt idx="16">
                  <c:v>0.20168067226890757</c:v>
                </c:pt>
                <c:pt idx="17">
                  <c:v>0.2113564668769716</c:v>
                </c:pt>
                <c:pt idx="18">
                  <c:v>0.1464968152866242</c:v>
                </c:pt>
                <c:pt idx="19">
                  <c:v>0.34180790960451979</c:v>
                </c:pt>
                <c:pt idx="20">
                  <c:v>0.44247787610619471</c:v>
                </c:pt>
                <c:pt idx="21">
                  <c:v>0.25133689839572193</c:v>
                </c:pt>
                <c:pt idx="22">
                  <c:v>0.28947368421052633</c:v>
                </c:pt>
                <c:pt idx="23">
                  <c:v>0.2456813819577735</c:v>
                </c:pt>
                <c:pt idx="24">
                  <c:v>0.2857142857142857</c:v>
                </c:pt>
                <c:pt idx="25">
                  <c:v>0.76811594202898548</c:v>
                </c:pt>
                <c:pt idx="26">
                  <c:v>0.34517766497461927</c:v>
                </c:pt>
                <c:pt idx="27">
                  <c:v>3.8901601830663615E-2</c:v>
                </c:pt>
                <c:pt idx="28">
                  <c:v>0.27088607594936709</c:v>
                </c:pt>
                <c:pt idx="29">
                  <c:v>0.32663316582914576</c:v>
                </c:pt>
                <c:pt idx="30">
                  <c:v>0.12608695652173912</c:v>
                </c:pt>
                <c:pt idx="31">
                  <c:v>0.26890756302521007</c:v>
                </c:pt>
                <c:pt idx="32">
                  <c:v>0.10617120106171202</c:v>
                </c:pt>
                <c:pt idx="33">
                  <c:v>5.0338409475465314E-2</c:v>
                </c:pt>
                <c:pt idx="34">
                  <c:v>0.1791907514450867</c:v>
                </c:pt>
                <c:pt idx="35">
                  <c:v>0.17372881355932204</c:v>
                </c:pt>
                <c:pt idx="36">
                  <c:v>0.30452674897119342</c:v>
                </c:pt>
                <c:pt idx="37">
                  <c:v>0.22674418604651161</c:v>
                </c:pt>
                <c:pt idx="38">
                  <c:v>0.17835671342685372</c:v>
                </c:pt>
                <c:pt idx="39">
                  <c:v>0.38797814207650272</c:v>
                </c:pt>
                <c:pt idx="40">
                  <c:v>0.12903225806451613</c:v>
                </c:pt>
                <c:pt idx="41">
                  <c:v>0.40433212996389889</c:v>
                </c:pt>
                <c:pt idx="42">
                  <c:v>3.3333333333333333E-2</c:v>
                </c:pt>
                <c:pt idx="43">
                  <c:v>0.32146389713155293</c:v>
                </c:pt>
                <c:pt idx="44">
                  <c:v>3.8022813688212928E-3</c:v>
                </c:pt>
                <c:pt idx="45">
                  <c:v>0.15121255349500715</c:v>
                </c:pt>
                <c:pt idx="46">
                  <c:v>4.5401629802095458E-2</c:v>
                </c:pt>
                <c:pt idx="47">
                  <c:v>0.25934065934065936</c:v>
                </c:pt>
              </c:numCache>
            </c:numRef>
          </c:val>
          <c:extLst>
            <c:ext xmlns:c16="http://schemas.microsoft.com/office/drawing/2014/chart" uri="{C3380CC4-5D6E-409C-BE32-E72D297353CC}">
              <c16:uniqueId val="{00000009-D2F3-4747-89A0-1A19B6D9379F}"/>
            </c:ext>
          </c:extLst>
        </c:ser>
        <c:ser>
          <c:idx val="11"/>
          <c:order val="11"/>
          <c:tx>
            <c:v>School Age % of Total</c:v>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ext>
              </c:extLst>
              <c:f>'Prog Audience Chart-data'!$A$2:$A$49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 Audience Chart-data'!$N$2:$N$49</c:f>
              <c:numCache>
                <c:formatCode>0%</c:formatCode>
                <c:ptCount val="48"/>
                <c:pt idx="0">
                  <c:v>9.1397849462365593E-2</c:v>
                </c:pt>
                <c:pt idx="1">
                  <c:v>0.18078175895765472</c:v>
                </c:pt>
                <c:pt idx="2">
                  <c:v>0.12100840336134454</c:v>
                </c:pt>
                <c:pt idx="3">
                  <c:v>0.46268656716417911</c:v>
                </c:pt>
                <c:pt idx="4">
                  <c:v>0.26666666666666666</c:v>
                </c:pt>
                <c:pt idx="5">
                  <c:v>8.3040935672514624E-2</c:v>
                </c:pt>
                <c:pt idx="6">
                  <c:v>9.6264367816091947E-2</c:v>
                </c:pt>
                <c:pt idx="7">
                  <c:v>0.12832699619771862</c:v>
                </c:pt>
                <c:pt idx="8">
                  <c:v>0.18371212121212122</c:v>
                </c:pt>
                <c:pt idx="9">
                  <c:v>0.14838709677419354</c:v>
                </c:pt>
                <c:pt idx="10">
                  <c:v>0.12553191489361701</c:v>
                </c:pt>
                <c:pt idx="11">
                  <c:v>0.23444976076555024</c:v>
                </c:pt>
                <c:pt idx="12">
                  <c:v>0.13278008298755187</c:v>
                </c:pt>
                <c:pt idx="13">
                  <c:v>0.21839080459770116</c:v>
                </c:pt>
                <c:pt idx="14">
                  <c:v>9.9526066350710901E-2</c:v>
                </c:pt>
                <c:pt idx="15">
                  <c:v>3.1746031746031744E-2</c:v>
                </c:pt>
                <c:pt idx="16">
                  <c:v>9.6638655462184878E-2</c:v>
                </c:pt>
                <c:pt idx="17">
                  <c:v>9.1482649842271294E-2</c:v>
                </c:pt>
                <c:pt idx="18">
                  <c:v>0.30573248407643311</c:v>
                </c:pt>
                <c:pt idx="19">
                  <c:v>0.1864406779661017</c:v>
                </c:pt>
                <c:pt idx="20">
                  <c:v>3.5398230088495575E-2</c:v>
                </c:pt>
                <c:pt idx="21">
                  <c:v>0.34224598930481281</c:v>
                </c:pt>
                <c:pt idx="22">
                  <c:v>0.16165413533834586</c:v>
                </c:pt>
                <c:pt idx="23">
                  <c:v>9.2130518234165071E-2</c:v>
                </c:pt>
                <c:pt idx="24">
                  <c:v>0.18658892128279883</c:v>
                </c:pt>
                <c:pt idx="25">
                  <c:v>9.420289855072464E-2</c:v>
                </c:pt>
                <c:pt idx="26">
                  <c:v>7.8680203045685279E-2</c:v>
                </c:pt>
                <c:pt idx="27">
                  <c:v>4.3478260869565216E-2</c:v>
                </c:pt>
                <c:pt idx="28">
                  <c:v>0.18481012658227849</c:v>
                </c:pt>
                <c:pt idx="29">
                  <c:v>0.2613065326633166</c:v>
                </c:pt>
                <c:pt idx="30">
                  <c:v>5.7608695652173914E-2</c:v>
                </c:pt>
                <c:pt idx="31">
                  <c:v>0.14565826330532214</c:v>
                </c:pt>
                <c:pt idx="32">
                  <c:v>0.3070117230701172</c:v>
                </c:pt>
                <c:pt idx="33">
                  <c:v>5.7106598984771571E-2</c:v>
                </c:pt>
                <c:pt idx="34">
                  <c:v>0</c:v>
                </c:pt>
                <c:pt idx="35">
                  <c:v>6.4971751412429377E-2</c:v>
                </c:pt>
                <c:pt idx="36">
                  <c:v>0.23045267489711935</c:v>
                </c:pt>
                <c:pt idx="37">
                  <c:v>0.11046511627906977</c:v>
                </c:pt>
                <c:pt idx="38">
                  <c:v>0.18436873747494989</c:v>
                </c:pt>
                <c:pt idx="39">
                  <c:v>9.8360655737704916E-2</c:v>
                </c:pt>
                <c:pt idx="40">
                  <c:v>4.377880184331797E-2</c:v>
                </c:pt>
                <c:pt idx="41">
                  <c:v>0.1444043321299639</c:v>
                </c:pt>
                <c:pt idx="42">
                  <c:v>0.11666666666666667</c:v>
                </c:pt>
                <c:pt idx="43">
                  <c:v>0.18694362017804153</c:v>
                </c:pt>
                <c:pt idx="44">
                  <c:v>0.19771863117870722</c:v>
                </c:pt>
                <c:pt idx="45">
                  <c:v>0.11554921540656206</c:v>
                </c:pt>
                <c:pt idx="46">
                  <c:v>0.16880093131548313</c:v>
                </c:pt>
                <c:pt idx="47">
                  <c:v>0.36263736263736263</c:v>
                </c:pt>
              </c:numCache>
            </c:numRef>
          </c:val>
          <c:extLst>
            <c:ext xmlns:c16="http://schemas.microsoft.com/office/drawing/2014/chart" uri="{C3380CC4-5D6E-409C-BE32-E72D297353CC}">
              <c16:uniqueId val="{0000000B-D2F3-4747-89A0-1A19B6D9379F}"/>
            </c:ext>
          </c:extLst>
        </c:ser>
        <c:ser>
          <c:idx val="13"/>
          <c:order val="13"/>
          <c:tx>
            <c:v>YA % of Total</c:v>
          </c:tx>
          <c:spPr>
            <a:solidFill>
              <a:schemeClr val="accent5">
                <a:lumMod val="20000"/>
                <a:lumOff val="8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ext>
              </c:extLst>
              <c:f>'Prog Audience Chart-data'!$A$2:$A$49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 Audience Chart-data'!$P$2:$P$49</c:f>
              <c:numCache>
                <c:formatCode>0%</c:formatCode>
                <c:ptCount val="48"/>
                <c:pt idx="0">
                  <c:v>0.1057347670250896</c:v>
                </c:pt>
                <c:pt idx="1">
                  <c:v>4.7231270358306189E-2</c:v>
                </c:pt>
                <c:pt idx="2">
                  <c:v>0.33277310924369746</c:v>
                </c:pt>
                <c:pt idx="3">
                  <c:v>2.9850746268656716E-2</c:v>
                </c:pt>
                <c:pt idx="4">
                  <c:v>0.33333333333333331</c:v>
                </c:pt>
                <c:pt idx="5">
                  <c:v>0</c:v>
                </c:pt>
                <c:pt idx="6">
                  <c:v>5.0287356321839081E-2</c:v>
                </c:pt>
                <c:pt idx="7">
                  <c:v>8.7452471482889732E-2</c:v>
                </c:pt>
                <c:pt idx="8">
                  <c:v>0.23295454545454544</c:v>
                </c:pt>
                <c:pt idx="9">
                  <c:v>0</c:v>
                </c:pt>
                <c:pt idx="10">
                  <c:v>7.2340425531914887E-2</c:v>
                </c:pt>
                <c:pt idx="11">
                  <c:v>4.3062200956937802E-2</c:v>
                </c:pt>
                <c:pt idx="12">
                  <c:v>4.5643153526970952E-2</c:v>
                </c:pt>
                <c:pt idx="13">
                  <c:v>2.2988505747126436E-2</c:v>
                </c:pt>
                <c:pt idx="14">
                  <c:v>5.6872037914691941E-2</c:v>
                </c:pt>
                <c:pt idx="15">
                  <c:v>0</c:v>
                </c:pt>
                <c:pt idx="16">
                  <c:v>2.100840336134454E-2</c:v>
                </c:pt>
                <c:pt idx="17">
                  <c:v>6.6246056782334389E-2</c:v>
                </c:pt>
                <c:pt idx="18">
                  <c:v>0.5</c:v>
                </c:pt>
                <c:pt idx="19">
                  <c:v>4.8022598870056499E-2</c:v>
                </c:pt>
                <c:pt idx="20">
                  <c:v>0</c:v>
                </c:pt>
                <c:pt idx="21">
                  <c:v>0.12032085561497326</c:v>
                </c:pt>
                <c:pt idx="22">
                  <c:v>9.0225563909774431E-2</c:v>
                </c:pt>
                <c:pt idx="23">
                  <c:v>2.1113243761996161E-2</c:v>
                </c:pt>
                <c:pt idx="24">
                  <c:v>0.14139941690962099</c:v>
                </c:pt>
                <c:pt idx="25">
                  <c:v>0</c:v>
                </c:pt>
                <c:pt idx="26">
                  <c:v>1.5228426395939087E-2</c:v>
                </c:pt>
                <c:pt idx="27">
                  <c:v>1.3729977116704805E-2</c:v>
                </c:pt>
                <c:pt idx="28">
                  <c:v>0.17215189873417722</c:v>
                </c:pt>
                <c:pt idx="29">
                  <c:v>7.0351758793969849E-2</c:v>
                </c:pt>
                <c:pt idx="30">
                  <c:v>9.2391304347826081E-2</c:v>
                </c:pt>
                <c:pt idx="31">
                  <c:v>0.12885154061624648</c:v>
                </c:pt>
                <c:pt idx="32">
                  <c:v>8.4494580844945807E-2</c:v>
                </c:pt>
                <c:pt idx="33">
                  <c:v>0.12732656514382404</c:v>
                </c:pt>
                <c:pt idx="34">
                  <c:v>5.2023121387283239E-2</c:v>
                </c:pt>
                <c:pt idx="35">
                  <c:v>0.26129943502824859</c:v>
                </c:pt>
                <c:pt idx="36">
                  <c:v>0.10699588477366255</c:v>
                </c:pt>
                <c:pt idx="37">
                  <c:v>0.14147286821705427</c:v>
                </c:pt>
                <c:pt idx="38">
                  <c:v>0.26252505010020039</c:v>
                </c:pt>
                <c:pt idx="39">
                  <c:v>2.5500910746812388E-2</c:v>
                </c:pt>
                <c:pt idx="40">
                  <c:v>8.294930875576037E-2</c:v>
                </c:pt>
                <c:pt idx="41">
                  <c:v>0.13718411552346571</c:v>
                </c:pt>
                <c:pt idx="42">
                  <c:v>0</c:v>
                </c:pt>
                <c:pt idx="43">
                  <c:v>0.14144411473788329</c:v>
                </c:pt>
                <c:pt idx="44">
                  <c:v>4.9429657794676805E-2</c:v>
                </c:pt>
                <c:pt idx="45">
                  <c:v>8.5592011412268187E-2</c:v>
                </c:pt>
                <c:pt idx="46">
                  <c:v>0.22584400465657742</c:v>
                </c:pt>
                <c:pt idx="47">
                  <c:v>0.27472527472527475</c:v>
                </c:pt>
              </c:numCache>
            </c:numRef>
          </c:val>
          <c:extLst>
            <c:ext xmlns:c16="http://schemas.microsoft.com/office/drawing/2014/chart" uri="{C3380CC4-5D6E-409C-BE32-E72D297353CC}">
              <c16:uniqueId val="{0000000D-D2F3-4747-89A0-1A19B6D9379F}"/>
            </c:ext>
          </c:extLst>
        </c:ser>
        <c:ser>
          <c:idx val="17"/>
          <c:order val="17"/>
          <c:tx>
            <c:v>Adult + Elderly % of Total</c:v>
          </c:tx>
          <c:spPr>
            <a:solidFill>
              <a:schemeClr val="bg1">
                <a:lumMod val="5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ext>
              </c:extLst>
              <c:f>'Prog Audience Chart-data'!$A$2:$A$49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 Audience Chart-data'!$T$2:$T$49</c:f>
              <c:numCache>
                <c:formatCode>0%</c:formatCode>
                <c:ptCount val="48"/>
                <c:pt idx="0">
                  <c:v>0.45161290322580644</c:v>
                </c:pt>
                <c:pt idx="1">
                  <c:v>0.64657980456026054</c:v>
                </c:pt>
                <c:pt idx="2">
                  <c:v>0.31260504201680672</c:v>
                </c:pt>
                <c:pt idx="3">
                  <c:v>0.13432835820895522</c:v>
                </c:pt>
                <c:pt idx="4">
                  <c:v>1.0666666666666667</c:v>
                </c:pt>
                <c:pt idx="5">
                  <c:v>0.69590643274853803</c:v>
                </c:pt>
                <c:pt idx="6">
                  <c:v>0.34770114942528735</c:v>
                </c:pt>
                <c:pt idx="7">
                  <c:v>0.47528517110266161</c:v>
                </c:pt>
                <c:pt idx="8">
                  <c:v>0.28030303030303028</c:v>
                </c:pt>
                <c:pt idx="9">
                  <c:v>0.12258064516129032</c:v>
                </c:pt>
                <c:pt idx="10">
                  <c:v>0.61489361702127665</c:v>
                </c:pt>
                <c:pt idx="11">
                  <c:v>0.291866028708134</c:v>
                </c:pt>
                <c:pt idx="12">
                  <c:v>0.26556016597510373</c:v>
                </c:pt>
                <c:pt idx="13">
                  <c:v>0.52873563218390807</c:v>
                </c:pt>
                <c:pt idx="14">
                  <c:v>0.34123222748815168</c:v>
                </c:pt>
                <c:pt idx="15">
                  <c:v>0.34920634920634919</c:v>
                </c:pt>
                <c:pt idx="16">
                  <c:v>0.60084033613445376</c:v>
                </c:pt>
                <c:pt idx="17">
                  <c:v>0.61198738170347</c:v>
                </c:pt>
                <c:pt idx="18">
                  <c:v>3.8216560509554139E-2</c:v>
                </c:pt>
                <c:pt idx="19">
                  <c:v>0.28813559322033899</c:v>
                </c:pt>
                <c:pt idx="20">
                  <c:v>0.45132743362831856</c:v>
                </c:pt>
                <c:pt idx="21">
                  <c:v>0.18181818181818182</c:v>
                </c:pt>
                <c:pt idx="22">
                  <c:v>0.70676691729323304</c:v>
                </c:pt>
                <c:pt idx="23">
                  <c:v>0.27831094049904032</c:v>
                </c:pt>
                <c:pt idx="24">
                  <c:v>0.23323615160349853</c:v>
                </c:pt>
                <c:pt idx="25">
                  <c:v>0.11594202898550725</c:v>
                </c:pt>
                <c:pt idx="26">
                  <c:v>0.45939086294416243</c:v>
                </c:pt>
                <c:pt idx="27">
                  <c:v>0.65217391304347827</c:v>
                </c:pt>
                <c:pt idx="28">
                  <c:v>0.34430379746835443</c:v>
                </c:pt>
                <c:pt idx="29">
                  <c:v>0.135678391959799</c:v>
                </c:pt>
                <c:pt idx="30">
                  <c:v>0.68478260869565222</c:v>
                </c:pt>
                <c:pt idx="31">
                  <c:v>0.36974789915966388</c:v>
                </c:pt>
                <c:pt idx="32">
                  <c:v>0.34350807343508072</c:v>
                </c:pt>
                <c:pt idx="33">
                  <c:v>0.73096446700507611</c:v>
                </c:pt>
                <c:pt idx="34">
                  <c:v>0.71098265895953761</c:v>
                </c:pt>
                <c:pt idx="35">
                  <c:v>0.48587570621468928</c:v>
                </c:pt>
                <c:pt idx="36">
                  <c:v>0.26748971193415638</c:v>
                </c:pt>
                <c:pt idx="37">
                  <c:v>0.31395348837209303</c:v>
                </c:pt>
                <c:pt idx="38">
                  <c:v>0.28657314629258518</c:v>
                </c:pt>
                <c:pt idx="39">
                  <c:v>0.2987249544626594</c:v>
                </c:pt>
                <c:pt idx="40">
                  <c:v>0.61981566820276501</c:v>
                </c:pt>
                <c:pt idx="41">
                  <c:v>0.30324909747292417</c:v>
                </c:pt>
                <c:pt idx="42">
                  <c:v>0.31666666666666665</c:v>
                </c:pt>
                <c:pt idx="43">
                  <c:v>0.27695351137487634</c:v>
                </c:pt>
                <c:pt idx="44">
                  <c:v>0.52851711026615966</c:v>
                </c:pt>
                <c:pt idx="45">
                  <c:v>0.52353780313837373</c:v>
                </c:pt>
                <c:pt idx="46">
                  <c:v>0.33527357392316648</c:v>
                </c:pt>
                <c:pt idx="47">
                  <c:v>0.10329670329670329</c:v>
                </c:pt>
              </c:numCache>
            </c:numRef>
          </c:val>
          <c:extLst>
            <c:ext xmlns:c16="http://schemas.microsoft.com/office/drawing/2014/chart" uri="{C3380CC4-5D6E-409C-BE32-E72D297353CC}">
              <c16:uniqueId val="{00000011-D2F3-4747-89A0-1A19B6D9379F}"/>
            </c:ext>
          </c:extLst>
        </c:ser>
        <c:ser>
          <c:idx val="20"/>
          <c:order val="20"/>
          <c:tx>
            <c:v>General Interest % of Total</c:v>
          </c:tx>
          <c:spPr>
            <a:solidFill>
              <a:schemeClr val="accent5"/>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ext>
              </c:extLst>
              <c:f>'Prog Audience Chart-data'!$A$2:$A$49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'Prog Audience Chart-data'!$W$2:$W$49</c:f>
              <c:numCache>
                <c:formatCode>0%</c:formatCode>
                <c:ptCount val="48"/>
                <c:pt idx="0">
                  <c:v>5.9139784946236562E-2</c:v>
                </c:pt>
                <c:pt idx="1">
                  <c:v>7.8175895765472306E-2</c:v>
                </c:pt>
                <c:pt idx="2">
                  <c:v>8.4033613445378158E-2</c:v>
                </c:pt>
                <c:pt idx="3">
                  <c:v>0.20895522388059701</c:v>
                </c:pt>
                <c:pt idx="4">
                  <c:v>0</c:v>
                </c:pt>
                <c:pt idx="5">
                  <c:v>3.3918128654970757E-2</c:v>
                </c:pt>
                <c:pt idx="6">
                  <c:v>2.442528735632184E-2</c:v>
                </c:pt>
                <c:pt idx="7">
                  <c:v>5.3231939163498096E-2</c:v>
                </c:pt>
                <c:pt idx="8">
                  <c:v>0</c:v>
                </c:pt>
                <c:pt idx="9">
                  <c:v>0.11612903225806452</c:v>
                </c:pt>
                <c:pt idx="10">
                  <c:v>9.7872340425531917E-2</c:v>
                </c:pt>
                <c:pt idx="11">
                  <c:v>8.1339712918660281E-2</c:v>
                </c:pt>
                <c:pt idx="12">
                  <c:v>5.8091286307053944E-2</c:v>
                </c:pt>
                <c:pt idx="13">
                  <c:v>5.7471264367816091E-3</c:v>
                </c:pt>
                <c:pt idx="14">
                  <c:v>4.7393364928909956E-3</c:v>
                </c:pt>
                <c:pt idx="15">
                  <c:v>0.14285714285714285</c:v>
                </c:pt>
                <c:pt idx="16">
                  <c:v>7.5630252100840331E-2</c:v>
                </c:pt>
                <c:pt idx="17">
                  <c:v>2.5236593059936908E-2</c:v>
                </c:pt>
                <c:pt idx="18">
                  <c:v>9.5541401273885346E-3</c:v>
                </c:pt>
                <c:pt idx="19">
                  <c:v>5.3672316384180789E-2</c:v>
                </c:pt>
                <c:pt idx="20">
                  <c:v>0.13274336283185842</c:v>
                </c:pt>
                <c:pt idx="21">
                  <c:v>0.12834224598930483</c:v>
                </c:pt>
                <c:pt idx="22">
                  <c:v>3.007518796992481E-2</c:v>
                </c:pt>
                <c:pt idx="23">
                  <c:v>0.15355086372360843</c:v>
                </c:pt>
                <c:pt idx="24">
                  <c:v>0.16472303206997085</c:v>
                </c:pt>
                <c:pt idx="25">
                  <c:v>2.1739130434782608E-2</c:v>
                </c:pt>
                <c:pt idx="26">
                  <c:v>6.5989847715736044E-2</c:v>
                </c:pt>
                <c:pt idx="27">
                  <c:v>0.25171624713958812</c:v>
                </c:pt>
                <c:pt idx="28">
                  <c:v>2.7848101265822784E-2</c:v>
                </c:pt>
                <c:pt idx="29">
                  <c:v>0.20603015075376885</c:v>
                </c:pt>
                <c:pt idx="30">
                  <c:v>3.9130434782608699E-2</c:v>
                </c:pt>
                <c:pt idx="31">
                  <c:v>6.4425770308123242E-2</c:v>
                </c:pt>
                <c:pt idx="32">
                  <c:v>0.14377350143773501</c:v>
                </c:pt>
                <c:pt idx="33">
                  <c:v>1.7766497461928935E-2</c:v>
                </c:pt>
                <c:pt idx="34">
                  <c:v>5.7803468208092484E-2</c:v>
                </c:pt>
                <c:pt idx="35">
                  <c:v>1.977401129943503E-2</c:v>
                </c:pt>
                <c:pt idx="36">
                  <c:v>9.0534979423868317E-2</c:v>
                </c:pt>
                <c:pt idx="37">
                  <c:v>0.20736434108527133</c:v>
                </c:pt>
                <c:pt idx="38">
                  <c:v>8.8176352705410826E-2</c:v>
                </c:pt>
                <c:pt idx="39">
                  <c:v>0.18943533697632059</c:v>
                </c:pt>
                <c:pt idx="40">
                  <c:v>0.12442396313364056</c:v>
                </c:pt>
                <c:pt idx="41">
                  <c:v>3.9711191335740074E-2</c:v>
                </c:pt>
                <c:pt idx="42">
                  <c:v>0.51666666666666672</c:v>
                </c:pt>
                <c:pt idx="43">
                  <c:v>6.4292779426310578E-2</c:v>
                </c:pt>
                <c:pt idx="44">
                  <c:v>0.24334600760456274</c:v>
                </c:pt>
                <c:pt idx="45">
                  <c:v>0.12125534950071326</c:v>
                </c:pt>
                <c:pt idx="46">
                  <c:v>0.24912689173457508</c:v>
                </c:pt>
                <c:pt idx="47">
                  <c:v>0</c:v>
                </c:pt>
              </c:numCache>
            </c:numRef>
          </c:val>
          <c:extLst>
            <c:ext xmlns:c16="http://schemas.microsoft.com/office/drawing/2014/chart" uri="{C3380CC4-5D6E-409C-BE32-E72D297353CC}">
              <c16:uniqueId val="{00000014-D2F3-4747-89A0-1A19B6D9379F}"/>
            </c:ext>
          </c:extLst>
        </c:ser>
        <c:dLbls>
          <c:showLegendKey val="0"/>
          <c:showVal val="0"/>
          <c:showCatName val="0"/>
          <c:showSerName val="0"/>
          <c:showPercent val="0"/>
          <c:showBubbleSize val="0"/>
        </c:dLbls>
        <c:gapWidth val="150"/>
        <c:overlap val="100"/>
        <c:axId val="1031847647"/>
        <c:axId val="1033685775"/>
        <c:extLst>
          <c:ext xmlns:c15="http://schemas.microsoft.com/office/drawing/2012/chart" uri="{02D57815-91ED-43cb-92C2-25804820EDAC}">
            <c15:filteredBarSeries>
              <c15:ser>
                <c:idx val="0"/>
                <c:order val="0"/>
                <c:tx>
                  <c:strRef>
                    <c:extLst>
                      <c:ext uri="{02D57815-91ED-43cb-92C2-25804820EDAC}">
                        <c15:formulaRef>
                          <c15:sqref>'Prog Audience Chart-data'!$C$1</c15:sqref>
                        </c15:formulaRef>
                      </c:ext>
                    </c:extLst>
                    <c:strCache>
                      <c:ptCount val="1"/>
                      <c:pt idx="0">
                        <c:v>LSA Population</c:v>
                      </c:pt>
                    </c:strCache>
                  </c:strRef>
                </c:tx>
                <c:spPr>
                  <a:solidFill>
                    <a:schemeClr val="accent1"/>
                  </a:solidFill>
                  <a:ln>
                    <a:noFill/>
                  </a:ln>
                  <a:effectLst/>
                </c:spPr>
                <c:invertIfNegative val="0"/>
                <c:cat>
                  <c:strRef>
                    <c:extLst>
                      <c:ex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'Prog Audience Chart-data'!$C$2:$C$49</c15:sqref>
                        </c15:formulaRef>
                      </c:ext>
                    </c:extLst>
                    <c:numCache>
                      <c:formatCode>#,##0</c:formatCode>
                      <c:ptCount val="48"/>
                      <c:pt idx="0">
                        <c:v>17153</c:v>
                      </c:pt>
                      <c:pt idx="1">
                        <c:v>22493</c:v>
                      </c:pt>
                      <c:pt idx="2">
                        <c:v>12330</c:v>
                      </c:pt>
                      <c:pt idx="3">
                        <c:v>3828</c:v>
                      </c:pt>
                      <c:pt idx="4">
                        <c:v>22583</c:v>
                      </c:pt>
                      <c:pt idx="5">
                        <c:v>7997</c:v>
                      </c:pt>
                      <c:pt idx="6">
                        <c:v>35688</c:v>
                      </c:pt>
                      <c:pt idx="7">
                        <c:v>82934</c:v>
                      </c:pt>
                      <c:pt idx="8">
                        <c:v>36405</c:v>
                      </c:pt>
                      <c:pt idx="9">
                        <c:v>14312</c:v>
                      </c:pt>
                      <c:pt idx="10">
                        <c:v>47139</c:v>
                      </c:pt>
                      <c:pt idx="11">
                        <c:v>6460</c:v>
                      </c:pt>
                      <c:pt idx="12">
                        <c:v>4469</c:v>
                      </c:pt>
                      <c:pt idx="13">
                        <c:v>4489</c:v>
                      </c:pt>
                      <c:pt idx="14">
                        <c:v>5485</c:v>
                      </c:pt>
                      <c:pt idx="15">
                        <c:v>3778</c:v>
                      </c:pt>
                      <c:pt idx="16">
                        <c:v>4620</c:v>
                      </c:pt>
                      <c:pt idx="17">
                        <c:v>5559</c:v>
                      </c:pt>
                      <c:pt idx="18">
                        <c:v>29568</c:v>
                      </c:pt>
                      <c:pt idx="19">
                        <c:v>22529</c:v>
                      </c:pt>
                      <c:pt idx="20">
                        <c:v>3616</c:v>
                      </c:pt>
                      <c:pt idx="21">
                        <c:v>17075</c:v>
                      </c:pt>
                      <c:pt idx="22">
                        <c:v>14532</c:v>
                      </c:pt>
                      <c:pt idx="23">
                        <c:v>1410</c:v>
                      </c:pt>
                      <c:pt idx="24">
                        <c:v>25163</c:v>
                      </c:pt>
                      <c:pt idx="25">
                        <c:v>5991</c:v>
                      </c:pt>
                      <c:pt idx="26">
                        <c:v>19821</c:v>
                      </c:pt>
                      <c:pt idx="27">
                        <c:v>1920</c:v>
                      </c:pt>
                      <c:pt idx="28">
                        <c:v>34114</c:v>
                      </c:pt>
                      <c:pt idx="29">
                        <c:v>12588</c:v>
                      </c:pt>
                      <c:pt idx="30">
                        <c:v>75604</c:v>
                      </c:pt>
                      <c:pt idx="31">
                        <c:v>17871</c:v>
                      </c:pt>
                      <c:pt idx="32">
                        <c:v>131744</c:v>
                      </c:pt>
                      <c:pt idx="33">
                        <c:v>59190</c:v>
                      </c:pt>
                      <c:pt idx="34">
                        <c:v>8020</c:v>
                      </c:pt>
                      <c:pt idx="35">
                        <c:v>4230</c:v>
                      </c:pt>
                      <c:pt idx="36">
                        <c:v>6154</c:v>
                      </c:pt>
                      <c:pt idx="37">
                        <c:v>9476</c:v>
                      </c:pt>
                      <c:pt idx="38">
                        <c:v>12642</c:v>
                      </c:pt>
                      <c:pt idx="39">
                        <c:v>31931</c:v>
                      </c:pt>
                      <c:pt idx="40">
                        <c:v>16359</c:v>
                      </c:pt>
                      <c:pt idx="41">
                        <c:v>11147</c:v>
                      </c:pt>
                      <c:pt idx="42">
                        <c:v>9631</c:v>
                      </c:pt>
                      <c:pt idx="43">
                        <c:v>73192</c:v>
                      </c:pt>
                      <c:pt idx="44">
                        <c:v>6528</c:v>
                      </c:pt>
                      <c:pt idx="45">
                        <c:v>31012</c:v>
                      </c:pt>
                      <c:pt idx="46">
                        <c:v>23359</c:v>
                      </c:pt>
                      <c:pt idx="47">
                        <c:v>43240</c:v>
                      </c:pt>
                    </c:numCache>
                  </c:numRef>
                </c:val>
                <c:extLst>
                  <c:ext xmlns:c16="http://schemas.microsoft.com/office/drawing/2014/chart" uri="{C3380CC4-5D6E-409C-BE32-E72D297353CC}">
                    <c16:uniqueId val="{00000000-D2F3-4747-89A0-1A19B6D9379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'Prog Audience Chart-data'!$D$1</c15:sqref>
                        </c15:formulaRef>
                      </c:ext>
                    </c:extLst>
                    <c:strCache>
                      <c:ptCount val="1"/>
                      <c:pt idx="0">
                        <c:v>Total Synchronous Library Programs</c:v>
                      </c:pt>
                    </c:strCache>
                  </c:strRef>
                </c:tx>
                <c:spPr>
                  <a:solidFill>
                    <a:schemeClr val="accent3"/>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Chart-data'!$D$2:$D$49</c15:sqref>
                        </c15:formulaRef>
                      </c:ext>
                    </c:extLst>
                    <c:numCache>
                      <c:formatCode>#,##0</c:formatCode>
                      <c:ptCount val="48"/>
                      <c:pt idx="0">
                        <c:v>558</c:v>
                      </c:pt>
                      <c:pt idx="1">
                        <c:v>614</c:v>
                      </c:pt>
                      <c:pt idx="2">
                        <c:v>595</c:v>
                      </c:pt>
                      <c:pt idx="3">
                        <c:v>67</c:v>
                      </c:pt>
                      <c:pt idx="4">
                        <c:v>15</c:v>
                      </c:pt>
                      <c:pt idx="5">
                        <c:v>855</c:v>
                      </c:pt>
                      <c:pt idx="6">
                        <c:v>696</c:v>
                      </c:pt>
                      <c:pt idx="7">
                        <c:v>1052</c:v>
                      </c:pt>
                      <c:pt idx="8">
                        <c:v>528</c:v>
                      </c:pt>
                      <c:pt idx="9">
                        <c:v>155</c:v>
                      </c:pt>
                      <c:pt idx="10">
                        <c:v>940</c:v>
                      </c:pt>
                      <c:pt idx="11">
                        <c:v>209</c:v>
                      </c:pt>
                      <c:pt idx="12">
                        <c:v>241</c:v>
                      </c:pt>
                      <c:pt idx="13">
                        <c:v>174</c:v>
                      </c:pt>
                      <c:pt idx="14">
                        <c:v>211</c:v>
                      </c:pt>
                      <c:pt idx="15">
                        <c:v>63</c:v>
                      </c:pt>
                      <c:pt idx="16">
                        <c:v>238</c:v>
                      </c:pt>
                      <c:pt idx="17">
                        <c:v>317</c:v>
                      </c:pt>
                      <c:pt idx="18">
                        <c:v>314</c:v>
                      </c:pt>
                      <c:pt idx="19">
                        <c:v>354</c:v>
                      </c:pt>
                      <c:pt idx="20">
                        <c:v>113</c:v>
                      </c:pt>
                      <c:pt idx="21">
                        <c:v>374</c:v>
                      </c:pt>
                      <c:pt idx="22">
                        <c:v>266</c:v>
                      </c:pt>
                      <c:pt idx="23">
                        <c:v>521</c:v>
                      </c:pt>
                      <c:pt idx="24">
                        <c:v>686</c:v>
                      </c:pt>
                      <c:pt idx="25">
                        <c:v>138</c:v>
                      </c:pt>
                      <c:pt idx="26">
                        <c:v>394</c:v>
                      </c:pt>
                      <c:pt idx="27">
                        <c:v>437</c:v>
                      </c:pt>
                      <c:pt idx="28">
                        <c:v>395</c:v>
                      </c:pt>
                      <c:pt idx="29">
                        <c:v>398</c:v>
                      </c:pt>
                      <c:pt idx="30">
                        <c:v>920</c:v>
                      </c:pt>
                      <c:pt idx="31">
                        <c:v>357</c:v>
                      </c:pt>
                      <c:pt idx="32">
                        <c:v>4521</c:v>
                      </c:pt>
                      <c:pt idx="33">
                        <c:v>2364</c:v>
                      </c:pt>
                      <c:pt idx="34">
                        <c:v>173</c:v>
                      </c:pt>
                      <c:pt idx="35">
                        <c:v>708</c:v>
                      </c:pt>
                      <c:pt idx="36">
                        <c:v>243</c:v>
                      </c:pt>
                      <c:pt idx="37">
                        <c:v>516</c:v>
                      </c:pt>
                      <c:pt idx="38">
                        <c:v>499</c:v>
                      </c:pt>
                      <c:pt idx="39">
                        <c:v>549</c:v>
                      </c:pt>
                      <c:pt idx="40">
                        <c:v>434</c:v>
                      </c:pt>
                      <c:pt idx="41">
                        <c:v>277</c:v>
                      </c:pt>
                      <c:pt idx="42">
                        <c:v>60</c:v>
                      </c:pt>
                      <c:pt idx="43">
                        <c:v>1011</c:v>
                      </c:pt>
                      <c:pt idx="44">
                        <c:v>263</c:v>
                      </c:pt>
                      <c:pt idx="45">
                        <c:v>701</c:v>
                      </c:pt>
                      <c:pt idx="46">
                        <c:v>859</c:v>
                      </c:pt>
                      <c:pt idx="47">
                        <c:v>455</c:v>
                      </c:pt>
                    </c:numCache>
                  </c:numRef>
                </c:val>
                <c:extLst xmlns:c15="http://schemas.microsoft.com/office/drawing/2012/chart">
                  <c:ext xmlns:c16="http://schemas.microsoft.com/office/drawing/2014/chart" uri="{C3380CC4-5D6E-409C-BE32-E72D297353CC}">
                    <c16:uniqueId val="{00000001-D2F3-4747-89A0-1A19B6D9379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'Prog Audience Chart-data'!$E$1</c15:sqref>
                        </c15:formulaRef>
                      </c:ext>
                    </c:extLst>
                    <c:strCache>
                      <c:ptCount val="1"/>
                      <c:pt idx="0">
                        <c:v>Synchronous In-Person Onsite Programs</c:v>
                      </c:pt>
                    </c:strCache>
                  </c:strRef>
                </c:tx>
                <c:spPr>
                  <a:solidFill>
                    <a:schemeClr val="accent5"/>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Chart-data'!$E$2:$E$49</c15:sqref>
                        </c15:formulaRef>
                      </c:ext>
                    </c:extLst>
                    <c:numCache>
                      <c:formatCode>#,##0</c:formatCode>
                      <c:ptCount val="48"/>
                      <c:pt idx="0">
                        <c:v>507</c:v>
                      </c:pt>
                      <c:pt idx="1">
                        <c:v>557</c:v>
                      </c:pt>
                      <c:pt idx="2">
                        <c:v>585</c:v>
                      </c:pt>
                      <c:pt idx="3">
                        <c:v>62</c:v>
                      </c:pt>
                      <c:pt idx="4">
                        <c:v>15</c:v>
                      </c:pt>
                      <c:pt idx="5">
                        <c:v>729</c:v>
                      </c:pt>
                      <c:pt idx="6">
                        <c:v>442</c:v>
                      </c:pt>
                      <c:pt idx="7">
                        <c:v>962</c:v>
                      </c:pt>
                      <c:pt idx="8">
                        <c:v>503</c:v>
                      </c:pt>
                      <c:pt idx="9">
                        <c:v>134</c:v>
                      </c:pt>
                      <c:pt idx="10">
                        <c:v>804</c:v>
                      </c:pt>
                      <c:pt idx="11">
                        <c:v>208</c:v>
                      </c:pt>
                      <c:pt idx="12">
                        <c:v>218</c:v>
                      </c:pt>
                      <c:pt idx="13">
                        <c:v>169</c:v>
                      </c:pt>
                      <c:pt idx="14">
                        <c:v>204</c:v>
                      </c:pt>
                      <c:pt idx="15">
                        <c:v>61</c:v>
                      </c:pt>
                      <c:pt idx="16">
                        <c:v>201</c:v>
                      </c:pt>
                      <c:pt idx="17">
                        <c:v>193</c:v>
                      </c:pt>
                      <c:pt idx="18">
                        <c:v>300</c:v>
                      </c:pt>
                      <c:pt idx="19">
                        <c:v>341</c:v>
                      </c:pt>
                      <c:pt idx="20">
                        <c:v>109</c:v>
                      </c:pt>
                      <c:pt idx="21">
                        <c:v>374</c:v>
                      </c:pt>
                      <c:pt idx="22">
                        <c:v>247</c:v>
                      </c:pt>
                      <c:pt idx="23">
                        <c:v>467</c:v>
                      </c:pt>
                      <c:pt idx="24">
                        <c:v>593</c:v>
                      </c:pt>
                      <c:pt idx="25">
                        <c:v>138</c:v>
                      </c:pt>
                      <c:pt idx="26">
                        <c:v>362</c:v>
                      </c:pt>
                      <c:pt idx="27">
                        <c:v>371</c:v>
                      </c:pt>
                      <c:pt idx="28">
                        <c:v>338</c:v>
                      </c:pt>
                      <c:pt idx="29">
                        <c:v>383</c:v>
                      </c:pt>
                      <c:pt idx="30">
                        <c:v>884</c:v>
                      </c:pt>
                      <c:pt idx="31">
                        <c:v>349</c:v>
                      </c:pt>
                      <c:pt idx="32">
                        <c:v>4206</c:v>
                      </c:pt>
                      <c:pt idx="33">
                        <c:v>848</c:v>
                      </c:pt>
                      <c:pt idx="34">
                        <c:v>127</c:v>
                      </c:pt>
                      <c:pt idx="35">
                        <c:v>528</c:v>
                      </c:pt>
                      <c:pt idx="36">
                        <c:v>243</c:v>
                      </c:pt>
                      <c:pt idx="37">
                        <c:v>452</c:v>
                      </c:pt>
                      <c:pt idx="38">
                        <c:v>417</c:v>
                      </c:pt>
                      <c:pt idx="39">
                        <c:v>473</c:v>
                      </c:pt>
                      <c:pt idx="40">
                        <c:v>370</c:v>
                      </c:pt>
                      <c:pt idx="41">
                        <c:v>257</c:v>
                      </c:pt>
                      <c:pt idx="42">
                        <c:v>54</c:v>
                      </c:pt>
                      <c:pt idx="43">
                        <c:v>907</c:v>
                      </c:pt>
                      <c:pt idx="44">
                        <c:v>254</c:v>
                      </c:pt>
                      <c:pt idx="45">
                        <c:v>603</c:v>
                      </c:pt>
                      <c:pt idx="46">
                        <c:v>790</c:v>
                      </c:pt>
                      <c:pt idx="47">
                        <c:v>423</c:v>
                      </c:pt>
                    </c:numCache>
                  </c:numRef>
                </c:val>
                <c:extLst xmlns:c15="http://schemas.microsoft.com/office/drawing/2012/chart">
                  <c:ext xmlns:c16="http://schemas.microsoft.com/office/drawing/2014/chart" uri="{C3380CC4-5D6E-409C-BE32-E72D297353CC}">
                    <c16:uniqueId val="{00000002-D2F3-4747-89A0-1A19B6D9379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'Prog Audience Chart-data'!$F$1</c15:sqref>
                        </c15:formulaRef>
                      </c:ext>
                    </c:extLst>
                    <c:strCache>
                      <c:ptCount val="1"/>
                      <c:pt idx="0">
                        <c:v>In-Person Onsite % of Total Synchronous Library Programs (E/D)</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Chart-data'!$F$2:$F$49</c15:sqref>
                        </c15:formulaRef>
                      </c:ext>
                    </c:extLst>
                    <c:numCache>
                      <c:formatCode>0%</c:formatCode>
                      <c:ptCount val="48"/>
                      <c:pt idx="0">
                        <c:v>0.90860215053763438</c:v>
                      </c:pt>
                      <c:pt idx="1">
                        <c:v>0.90716612377850159</c:v>
                      </c:pt>
                      <c:pt idx="2">
                        <c:v>0.98319327731092432</c:v>
                      </c:pt>
                      <c:pt idx="3">
                        <c:v>0.92537313432835822</c:v>
                      </c:pt>
                      <c:pt idx="4">
                        <c:v>1</c:v>
                      </c:pt>
                      <c:pt idx="5">
                        <c:v>0.85263157894736841</c:v>
                      </c:pt>
                      <c:pt idx="6">
                        <c:v>0.63505747126436785</c:v>
                      </c:pt>
                      <c:pt idx="7">
                        <c:v>0.9144486692015209</c:v>
                      </c:pt>
                      <c:pt idx="8">
                        <c:v>0.95265151515151514</c:v>
                      </c:pt>
                      <c:pt idx="9">
                        <c:v>0.86451612903225805</c:v>
                      </c:pt>
                      <c:pt idx="10">
                        <c:v>0.85531914893617023</c:v>
                      </c:pt>
                      <c:pt idx="11">
                        <c:v>0.99521531100478466</c:v>
                      </c:pt>
                      <c:pt idx="12">
                        <c:v>0.9045643153526971</c:v>
                      </c:pt>
                      <c:pt idx="13">
                        <c:v>0.97126436781609193</c:v>
                      </c:pt>
                      <c:pt idx="14">
                        <c:v>0.96682464454976302</c:v>
                      </c:pt>
                      <c:pt idx="15">
                        <c:v>0.96825396825396826</c:v>
                      </c:pt>
                      <c:pt idx="16">
                        <c:v>0.84453781512605042</c:v>
                      </c:pt>
                      <c:pt idx="17">
                        <c:v>0.60883280757097791</c:v>
                      </c:pt>
                      <c:pt idx="18">
                        <c:v>0.95541401273885351</c:v>
                      </c:pt>
                      <c:pt idx="19">
                        <c:v>0.96327683615819204</c:v>
                      </c:pt>
                      <c:pt idx="20">
                        <c:v>0.96460176991150437</c:v>
                      </c:pt>
                      <c:pt idx="21">
                        <c:v>1</c:v>
                      </c:pt>
                      <c:pt idx="22">
                        <c:v>0.9285714285714286</c:v>
                      </c:pt>
                      <c:pt idx="23">
                        <c:v>0.89635316698656431</c:v>
                      </c:pt>
                      <c:pt idx="24">
                        <c:v>0.86443148688046645</c:v>
                      </c:pt>
                      <c:pt idx="25">
                        <c:v>1</c:v>
                      </c:pt>
                      <c:pt idx="26">
                        <c:v>0.91878172588832485</c:v>
                      </c:pt>
                      <c:pt idx="27">
                        <c:v>0.84897025171624718</c:v>
                      </c:pt>
                      <c:pt idx="28">
                        <c:v>0.85569620253164558</c:v>
                      </c:pt>
                      <c:pt idx="29">
                        <c:v>0.96231155778894473</c:v>
                      </c:pt>
                      <c:pt idx="30">
                        <c:v>0.96086956521739131</c:v>
                      </c:pt>
                      <c:pt idx="31">
                        <c:v>0.97759103641456579</c:v>
                      </c:pt>
                      <c:pt idx="32">
                        <c:v>0.9303251493032515</c:v>
                      </c:pt>
                      <c:pt idx="33">
                        <c:v>0.35871404399323181</c:v>
                      </c:pt>
                      <c:pt idx="34">
                        <c:v>0.73410404624277459</c:v>
                      </c:pt>
                      <c:pt idx="35">
                        <c:v>0.74576271186440679</c:v>
                      </c:pt>
                      <c:pt idx="36">
                        <c:v>1</c:v>
                      </c:pt>
                      <c:pt idx="37">
                        <c:v>0.87596899224806202</c:v>
                      </c:pt>
                      <c:pt idx="38">
                        <c:v>0.83567134268537069</c:v>
                      </c:pt>
                      <c:pt idx="39">
                        <c:v>0.86156648451730422</c:v>
                      </c:pt>
                      <c:pt idx="40">
                        <c:v>0.85253456221198154</c:v>
                      </c:pt>
                      <c:pt idx="41">
                        <c:v>0.92779783393501802</c:v>
                      </c:pt>
                      <c:pt idx="42">
                        <c:v>0.9</c:v>
                      </c:pt>
                      <c:pt idx="43">
                        <c:v>0.89713155291790303</c:v>
                      </c:pt>
                      <c:pt idx="44">
                        <c:v>0.96577946768060841</c:v>
                      </c:pt>
                      <c:pt idx="45">
                        <c:v>0.86019971469329526</c:v>
                      </c:pt>
                      <c:pt idx="46">
                        <c:v>0.91967403958090799</c:v>
                      </c:pt>
                      <c:pt idx="47">
                        <c:v>0.9296703296703297</c:v>
                      </c:pt>
                    </c:numCache>
                  </c:numRef>
                </c:val>
                <c:extLst xmlns:c15="http://schemas.microsoft.com/office/drawing/2012/chart">
                  <c:ext xmlns:c16="http://schemas.microsoft.com/office/drawing/2014/chart" uri="{C3380CC4-5D6E-409C-BE32-E72D297353CC}">
                    <c16:uniqueId val="{00000003-D2F3-4747-89A0-1A19B6D9379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'Prog Audience Chart-data'!$G$1</c15:sqref>
                        </c15:formulaRef>
                      </c:ext>
                    </c:extLst>
                    <c:strCache>
                      <c:ptCount val="1"/>
                      <c:pt idx="0">
                        <c:v>Synchronous In-Person Offsite Programs</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Chart-data'!$G$2:$G$49</c15:sqref>
                        </c15:formulaRef>
                      </c:ext>
                    </c:extLst>
                    <c:numCache>
                      <c:formatCode>#,##0</c:formatCode>
                      <c:ptCount val="48"/>
                      <c:pt idx="0">
                        <c:v>7</c:v>
                      </c:pt>
                      <c:pt idx="1">
                        <c:v>15</c:v>
                      </c:pt>
                      <c:pt idx="2">
                        <c:v>10</c:v>
                      </c:pt>
                      <c:pt idx="3">
                        <c:v>5</c:v>
                      </c:pt>
                      <c:pt idx="4">
                        <c:v>0</c:v>
                      </c:pt>
                      <c:pt idx="5">
                        <c:v>12</c:v>
                      </c:pt>
                      <c:pt idx="6">
                        <c:v>208</c:v>
                      </c:pt>
                      <c:pt idx="7">
                        <c:v>52</c:v>
                      </c:pt>
                      <c:pt idx="8">
                        <c:v>5</c:v>
                      </c:pt>
                      <c:pt idx="9">
                        <c:v>21</c:v>
                      </c:pt>
                      <c:pt idx="10">
                        <c:v>29</c:v>
                      </c:pt>
                      <c:pt idx="11">
                        <c:v>0</c:v>
                      </c:pt>
                      <c:pt idx="12">
                        <c:v>23</c:v>
                      </c:pt>
                      <c:pt idx="13">
                        <c:v>5</c:v>
                      </c:pt>
                      <c:pt idx="14">
                        <c:v>6</c:v>
                      </c:pt>
                      <c:pt idx="15">
                        <c:v>0</c:v>
                      </c:pt>
                      <c:pt idx="16">
                        <c:v>37</c:v>
                      </c:pt>
                      <c:pt idx="17">
                        <c:v>124</c:v>
                      </c:pt>
                      <c:pt idx="18">
                        <c:v>14</c:v>
                      </c:pt>
                      <c:pt idx="19">
                        <c:v>1</c:v>
                      </c:pt>
                      <c:pt idx="20">
                        <c:v>4</c:v>
                      </c:pt>
                      <c:pt idx="21">
                        <c:v>0</c:v>
                      </c:pt>
                      <c:pt idx="22">
                        <c:v>19</c:v>
                      </c:pt>
                      <c:pt idx="23">
                        <c:v>10</c:v>
                      </c:pt>
                      <c:pt idx="24">
                        <c:v>93</c:v>
                      </c:pt>
                      <c:pt idx="25">
                        <c:v>0</c:v>
                      </c:pt>
                      <c:pt idx="26">
                        <c:v>14</c:v>
                      </c:pt>
                      <c:pt idx="27">
                        <c:v>5</c:v>
                      </c:pt>
                      <c:pt idx="28">
                        <c:v>57</c:v>
                      </c:pt>
                      <c:pt idx="29">
                        <c:v>12</c:v>
                      </c:pt>
                      <c:pt idx="30">
                        <c:v>20</c:v>
                      </c:pt>
                      <c:pt idx="31">
                        <c:v>8</c:v>
                      </c:pt>
                      <c:pt idx="32">
                        <c:v>136</c:v>
                      </c:pt>
                      <c:pt idx="33">
                        <c:v>863</c:v>
                      </c:pt>
                      <c:pt idx="34">
                        <c:v>0</c:v>
                      </c:pt>
                      <c:pt idx="35">
                        <c:v>12</c:v>
                      </c:pt>
                      <c:pt idx="36">
                        <c:v>0</c:v>
                      </c:pt>
                      <c:pt idx="37">
                        <c:v>18</c:v>
                      </c:pt>
                      <c:pt idx="38">
                        <c:v>17</c:v>
                      </c:pt>
                      <c:pt idx="39">
                        <c:v>41</c:v>
                      </c:pt>
                      <c:pt idx="40">
                        <c:v>64</c:v>
                      </c:pt>
                      <c:pt idx="41">
                        <c:v>18</c:v>
                      </c:pt>
                      <c:pt idx="42">
                        <c:v>0</c:v>
                      </c:pt>
                      <c:pt idx="43">
                        <c:v>92</c:v>
                      </c:pt>
                      <c:pt idx="44">
                        <c:v>9</c:v>
                      </c:pt>
                      <c:pt idx="45">
                        <c:v>0</c:v>
                      </c:pt>
                      <c:pt idx="46">
                        <c:v>10</c:v>
                      </c:pt>
                      <c:pt idx="47">
                        <c:v>8</c:v>
                      </c:pt>
                    </c:numCache>
                  </c:numRef>
                </c:val>
                <c:extLst xmlns:c15="http://schemas.microsoft.com/office/drawing/2012/chart">
                  <c:ext xmlns:c16="http://schemas.microsoft.com/office/drawing/2014/chart" uri="{C3380CC4-5D6E-409C-BE32-E72D297353CC}">
                    <c16:uniqueId val="{00000004-D2F3-4747-89A0-1A19B6D9379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'Prog Audience Chart-data'!$H$1</c15:sqref>
                        </c15:formulaRef>
                      </c:ext>
                    </c:extLst>
                    <c:strCache>
                      <c:ptCount val="1"/>
                      <c:pt idx="0">
                        <c:v>In-Person Offsite % of Total Synchronous Library Programs (G/D)</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Chart-data'!$H$2:$H$49</c15:sqref>
                        </c15:formulaRef>
                      </c:ext>
                    </c:extLst>
                    <c:numCache>
                      <c:formatCode>0%</c:formatCode>
                      <c:ptCount val="48"/>
                      <c:pt idx="0">
                        <c:v>1.2544802867383513E-2</c:v>
                      </c:pt>
                      <c:pt idx="1">
                        <c:v>2.4429967426710098E-2</c:v>
                      </c:pt>
                      <c:pt idx="2">
                        <c:v>1.680672268907563E-2</c:v>
                      </c:pt>
                      <c:pt idx="3">
                        <c:v>7.4626865671641784E-2</c:v>
                      </c:pt>
                      <c:pt idx="4">
                        <c:v>0</c:v>
                      </c:pt>
                      <c:pt idx="5">
                        <c:v>1.4035087719298246E-2</c:v>
                      </c:pt>
                      <c:pt idx="6">
                        <c:v>0.2988505747126437</c:v>
                      </c:pt>
                      <c:pt idx="7">
                        <c:v>4.9429657794676805E-2</c:v>
                      </c:pt>
                      <c:pt idx="8">
                        <c:v>9.46969696969697E-3</c:v>
                      </c:pt>
                      <c:pt idx="9">
                        <c:v>0.13548387096774195</c:v>
                      </c:pt>
                      <c:pt idx="10">
                        <c:v>3.0851063829787233E-2</c:v>
                      </c:pt>
                      <c:pt idx="11">
                        <c:v>0</c:v>
                      </c:pt>
                      <c:pt idx="12">
                        <c:v>9.5435684647302899E-2</c:v>
                      </c:pt>
                      <c:pt idx="13">
                        <c:v>2.8735632183908046E-2</c:v>
                      </c:pt>
                      <c:pt idx="14">
                        <c:v>2.843601895734597E-2</c:v>
                      </c:pt>
                      <c:pt idx="15">
                        <c:v>0</c:v>
                      </c:pt>
                      <c:pt idx="16">
                        <c:v>0.15546218487394958</c:v>
                      </c:pt>
                      <c:pt idx="17">
                        <c:v>0.39116719242902209</c:v>
                      </c:pt>
                      <c:pt idx="18">
                        <c:v>4.4585987261146494E-2</c:v>
                      </c:pt>
                      <c:pt idx="19">
                        <c:v>2.8248587570621469E-3</c:v>
                      </c:pt>
                      <c:pt idx="20">
                        <c:v>3.5398230088495575E-2</c:v>
                      </c:pt>
                      <c:pt idx="21">
                        <c:v>0</c:v>
                      </c:pt>
                      <c:pt idx="22">
                        <c:v>7.1428571428571425E-2</c:v>
                      </c:pt>
                      <c:pt idx="23">
                        <c:v>1.9193857965451054E-2</c:v>
                      </c:pt>
                      <c:pt idx="24">
                        <c:v>0.13556851311953352</c:v>
                      </c:pt>
                      <c:pt idx="25">
                        <c:v>0</c:v>
                      </c:pt>
                      <c:pt idx="26">
                        <c:v>3.553299492385787E-2</c:v>
                      </c:pt>
                      <c:pt idx="27">
                        <c:v>1.1441647597254004E-2</c:v>
                      </c:pt>
                      <c:pt idx="28">
                        <c:v>0.14430379746835442</c:v>
                      </c:pt>
                      <c:pt idx="29">
                        <c:v>3.015075376884422E-2</c:v>
                      </c:pt>
                      <c:pt idx="30">
                        <c:v>2.1739130434782608E-2</c:v>
                      </c:pt>
                      <c:pt idx="31">
                        <c:v>2.2408963585434174E-2</c:v>
                      </c:pt>
                      <c:pt idx="32">
                        <c:v>3.0081840300818403E-2</c:v>
                      </c:pt>
                      <c:pt idx="33">
                        <c:v>0.36505922165820642</c:v>
                      </c:pt>
                      <c:pt idx="34">
                        <c:v>0</c:v>
                      </c:pt>
                      <c:pt idx="35">
                        <c:v>1.6949152542372881E-2</c:v>
                      </c:pt>
                      <c:pt idx="36">
                        <c:v>0</c:v>
                      </c:pt>
                      <c:pt idx="37">
                        <c:v>3.4883720930232558E-2</c:v>
                      </c:pt>
                      <c:pt idx="38">
                        <c:v>3.406813627254509E-2</c:v>
                      </c:pt>
                      <c:pt idx="39">
                        <c:v>7.4681238615664849E-2</c:v>
                      </c:pt>
                      <c:pt idx="40">
                        <c:v>0.14746543778801843</c:v>
                      </c:pt>
                      <c:pt idx="41">
                        <c:v>6.4981949458483748E-2</c:v>
                      </c:pt>
                      <c:pt idx="42">
                        <c:v>0</c:v>
                      </c:pt>
                      <c:pt idx="43">
                        <c:v>9.0999010880316519E-2</c:v>
                      </c:pt>
                      <c:pt idx="44">
                        <c:v>3.4220532319391636E-2</c:v>
                      </c:pt>
                      <c:pt idx="45">
                        <c:v>0</c:v>
                      </c:pt>
                      <c:pt idx="46">
                        <c:v>1.1641443538998836E-2</c:v>
                      </c:pt>
                      <c:pt idx="47">
                        <c:v>1.7582417582417582E-2</c:v>
                      </c:pt>
                    </c:numCache>
                  </c:numRef>
                </c:val>
                <c:extLst xmlns:c15="http://schemas.microsoft.com/office/drawing/2012/chart">
                  <c:ext xmlns:c16="http://schemas.microsoft.com/office/drawing/2014/chart" uri="{C3380CC4-5D6E-409C-BE32-E72D297353CC}">
                    <c16:uniqueId val="{00000005-D2F3-4747-89A0-1A19B6D9379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'Prog Audience Chart-data'!$I$1</c15:sqref>
                        </c15:formulaRef>
                      </c:ext>
                    </c:extLst>
                    <c:strCache>
                      <c:ptCount val="1"/>
                      <c:pt idx="0">
                        <c:v>Synchronous Virtual Programs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Chart-data'!$I$2:$I$49</c15:sqref>
                        </c15:formulaRef>
                      </c:ext>
                    </c:extLst>
                    <c:numCache>
                      <c:formatCode>#,##0</c:formatCode>
                      <c:ptCount val="48"/>
                      <c:pt idx="0">
                        <c:v>44</c:v>
                      </c:pt>
                      <c:pt idx="1">
                        <c:v>42</c:v>
                      </c:pt>
                      <c:pt idx="2">
                        <c:v>0</c:v>
                      </c:pt>
                      <c:pt idx="3">
                        <c:v>0</c:v>
                      </c:pt>
                      <c:pt idx="4">
                        <c:v>0</c:v>
                      </c:pt>
                      <c:pt idx="5">
                        <c:v>114</c:v>
                      </c:pt>
                      <c:pt idx="6">
                        <c:v>46</c:v>
                      </c:pt>
                      <c:pt idx="7">
                        <c:v>38</c:v>
                      </c:pt>
                      <c:pt idx="8">
                        <c:v>20</c:v>
                      </c:pt>
                      <c:pt idx="9">
                        <c:v>0</c:v>
                      </c:pt>
                      <c:pt idx="10">
                        <c:v>107</c:v>
                      </c:pt>
                      <c:pt idx="11">
                        <c:v>1</c:v>
                      </c:pt>
                      <c:pt idx="12">
                        <c:v>0</c:v>
                      </c:pt>
                      <c:pt idx="13">
                        <c:v>0</c:v>
                      </c:pt>
                      <c:pt idx="14">
                        <c:v>1</c:v>
                      </c:pt>
                      <c:pt idx="15">
                        <c:v>2</c:v>
                      </c:pt>
                      <c:pt idx="16">
                        <c:v>0</c:v>
                      </c:pt>
                      <c:pt idx="17">
                        <c:v>0</c:v>
                      </c:pt>
                      <c:pt idx="18">
                        <c:v>0</c:v>
                      </c:pt>
                      <c:pt idx="19">
                        <c:v>12</c:v>
                      </c:pt>
                      <c:pt idx="20">
                        <c:v>0</c:v>
                      </c:pt>
                      <c:pt idx="21">
                        <c:v>0</c:v>
                      </c:pt>
                      <c:pt idx="22">
                        <c:v>0</c:v>
                      </c:pt>
                      <c:pt idx="23">
                        <c:v>44</c:v>
                      </c:pt>
                      <c:pt idx="24">
                        <c:v>0</c:v>
                      </c:pt>
                      <c:pt idx="25">
                        <c:v>0</c:v>
                      </c:pt>
                      <c:pt idx="26">
                        <c:v>18</c:v>
                      </c:pt>
                      <c:pt idx="27">
                        <c:v>61</c:v>
                      </c:pt>
                      <c:pt idx="28">
                        <c:v>0</c:v>
                      </c:pt>
                      <c:pt idx="29">
                        <c:v>3</c:v>
                      </c:pt>
                      <c:pt idx="30">
                        <c:v>16</c:v>
                      </c:pt>
                      <c:pt idx="31">
                        <c:v>0</c:v>
                      </c:pt>
                      <c:pt idx="32">
                        <c:v>179</c:v>
                      </c:pt>
                      <c:pt idx="33">
                        <c:v>653</c:v>
                      </c:pt>
                      <c:pt idx="34">
                        <c:v>46</c:v>
                      </c:pt>
                      <c:pt idx="35">
                        <c:v>168</c:v>
                      </c:pt>
                      <c:pt idx="36">
                        <c:v>0</c:v>
                      </c:pt>
                      <c:pt idx="37">
                        <c:v>46</c:v>
                      </c:pt>
                      <c:pt idx="38">
                        <c:v>65</c:v>
                      </c:pt>
                      <c:pt idx="39">
                        <c:v>35</c:v>
                      </c:pt>
                      <c:pt idx="40">
                        <c:v>0</c:v>
                      </c:pt>
                      <c:pt idx="41">
                        <c:v>2</c:v>
                      </c:pt>
                      <c:pt idx="42">
                        <c:v>6</c:v>
                      </c:pt>
                      <c:pt idx="43">
                        <c:v>12</c:v>
                      </c:pt>
                      <c:pt idx="44">
                        <c:v>0</c:v>
                      </c:pt>
                      <c:pt idx="45">
                        <c:v>98</c:v>
                      </c:pt>
                      <c:pt idx="46">
                        <c:v>59</c:v>
                      </c:pt>
                      <c:pt idx="47">
                        <c:v>24</c:v>
                      </c:pt>
                    </c:numCache>
                  </c:numRef>
                </c:val>
                <c:extLst xmlns:c15="http://schemas.microsoft.com/office/drawing/2012/chart">
                  <c:ext xmlns:c16="http://schemas.microsoft.com/office/drawing/2014/chart" uri="{C3380CC4-5D6E-409C-BE32-E72D297353CC}">
                    <c16:uniqueId val="{00000006-D2F3-4747-89A0-1A19B6D9379F}"/>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'Prog Audience Chart-data'!$J$1</c15:sqref>
                        </c15:formulaRef>
                      </c:ext>
                    </c:extLst>
                    <c:strCache>
                      <c:ptCount val="1"/>
                      <c:pt idx="0">
                        <c:v>Virtual % of Total Synchronous Library Programs (I/D)</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Chart-data'!$J$2:$J$49</c15:sqref>
                        </c15:formulaRef>
                      </c:ext>
                    </c:extLst>
                    <c:numCache>
                      <c:formatCode>0%</c:formatCode>
                      <c:ptCount val="48"/>
                      <c:pt idx="0">
                        <c:v>7.8853046594982074E-2</c:v>
                      </c:pt>
                      <c:pt idx="1">
                        <c:v>6.8403908794788276E-2</c:v>
                      </c:pt>
                      <c:pt idx="2">
                        <c:v>0</c:v>
                      </c:pt>
                      <c:pt idx="3">
                        <c:v>0</c:v>
                      </c:pt>
                      <c:pt idx="4">
                        <c:v>0</c:v>
                      </c:pt>
                      <c:pt idx="5">
                        <c:v>0.13333333333333333</c:v>
                      </c:pt>
                      <c:pt idx="6">
                        <c:v>6.6091954022988508E-2</c:v>
                      </c:pt>
                      <c:pt idx="7">
                        <c:v>3.6121673003802278E-2</c:v>
                      </c:pt>
                      <c:pt idx="8">
                        <c:v>3.787878787878788E-2</c:v>
                      </c:pt>
                      <c:pt idx="9">
                        <c:v>0</c:v>
                      </c:pt>
                      <c:pt idx="10">
                        <c:v>0.11382978723404255</c:v>
                      </c:pt>
                      <c:pt idx="11">
                        <c:v>4.7846889952153108E-3</c:v>
                      </c:pt>
                      <c:pt idx="12">
                        <c:v>0</c:v>
                      </c:pt>
                      <c:pt idx="13">
                        <c:v>0</c:v>
                      </c:pt>
                      <c:pt idx="14">
                        <c:v>4.7393364928909956E-3</c:v>
                      </c:pt>
                      <c:pt idx="15">
                        <c:v>3.1746031746031744E-2</c:v>
                      </c:pt>
                      <c:pt idx="16">
                        <c:v>0</c:v>
                      </c:pt>
                      <c:pt idx="17">
                        <c:v>0</c:v>
                      </c:pt>
                      <c:pt idx="18">
                        <c:v>0</c:v>
                      </c:pt>
                      <c:pt idx="19">
                        <c:v>3.3898305084745763E-2</c:v>
                      </c:pt>
                      <c:pt idx="20">
                        <c:v>0</c:v>
                      </c:pt>
                      <c:pt idx="21">
                        <c:v>0</c:v>
                      </c:pt>
                      <c:pt idx="22">
                        <c:v>0</c:v>
                      </c:pt>
                      <c:pt idx="23">
                        <c:v>8.4452975047984644E-2</c:v>
                      </c:pt>
                      <c:pt idx="24">
                        <c:v>0</c:v>
                      </c:pt>
                      <c:pt idx="25">
                        <c:v>0</c:v>
                      </c:pt>
                      <c:pt idx="26">
                        <c:v>4.5685279187817257E-2</c:v>
                      </c:pt>
                      <c:pt idx="27">
                        <c:v>0.13958810068649885</c:v>
                      </c:pt>
                      <c:pt idx="28">
                        <c:v>0</c:v>
                      </c:pt>
                      <c:pt idx="29">
                        <c:v>7.537688442211055E-3</c:v>
                      </c:pt>
                      <c:pt idx="30">
                        <c:v>1.7391304347826087E-2</c:v>
                      </c:pt>
                      <c:pt idx="31">
                        <c:v>0</c:v>
                      </c:pt>
                      <c:pt idx="32">
                        <c:v>3.9593010395930106E-2</c:v>
                      </c:pt>
                      <c:pt idx="33">
                        <c:v>0.27622673434856176</c:v>
                      </c:pt>
                      <c:pt idx="34">
                        <c:v>0.26589595375722541</c:v>
                      </c:pt>
                      <c:pt idx="35">
                        <c:v>0.23728813559322035</c:v>
                      </c:pt>
                      <c:pt idx="36">
                        <c:v>0</c:v>
                      </c:pt>
                      <c:pt idx="37">
                        <c:v>8.9147286821705432E-2</c:v>
                      </c:pt>
                      <c:pt idx="38">
                        <c:v>0.13026052104208416</c:v>
                      </c:pt>
                      <c:pt idx="39">
                        <c:v>6.3752276867030971E-2</c:v>
                      </c:pt>
                      <c:pt idx="40">
                        <c:v>0</c:v>
                      </c:pt>
                      <c:pt idx="41">
                        <c:v>7.2202166064981952E-3</c:v>
                      </c:pt>
                      <c:pt idx="42">
                        <c:v>0.1</c:v>
                      </c:pt>
                      <c:pt idx="43">
                        <c:v>1.1869436201780416E-2</c:v>
                      </c:pt>
                      <c:pt idx="44">
                        <c:v>0</c:v>
                      </c:pt>
                      <c:pt idx="45">
                        <c:v>0.13980028530670471</c:v>
                      </c:pt>
                      <c:pt idx="46">
                        <c:v>6.8684516880093138E-2</c:v>
                      </c:pt>
                      <c:pt idx="47">
                        <c:v>5.2747252747252747E-2</c:v>
                      </c:pt>
                    </c:numCache>
                  </c:numRef>
                </c:val>
                <c:extLst xmlns:c15="http://schemas.microsoft.com/office/drawing/2012/chart">
                  <c:ext xmlns:c16="http://schemas.microsoft.com/office/drawing/2014/chart" uri="{C3380CC4-5D6E-409C-BE32-E72D297353CC}">
                    <c16:uniqueId val="{00000007-D2F3-4747-89A0-1A19B6D9379F}"/>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'Prog Audience Chart-data'!$K$1</c15:sqref>
                        </c15:formulaRef>
                      </c:ext>
                    </c:extLst>
                    <c:strCache>
                      <c:ptCount val="1"/>
                      <c:pt idx="0">
                        <c:v>Preschool Programs</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Chart-data'!$K$2:$K$49</c15:sqref>
                        </c15:formulaRef>
                      </c:ext>
                    </c:extLst>
                    <c:numCache>
                      <c:formatCode>#,##0</c:formatCode>
                      <c:ptCount val="48"/>
                      <c:pt idx="0">
                        <c:v>141</c:v>
                      </c:pt>
                      <c:pt idx="1">
                        <c:v>182</c:v>
                      </c:pt>
                      <c:pt idx="2">
                        <c:v>103</c:v>
                      </c:pt>
                      <c:pt idx="3">
                        <c:v>11</c:v>
                      </c:pt>
                      <c:pt idx="4">
                        <c:v>4</c:v>
                      </c:pt>
                      <c:pt idx="5">
                        <c:v>160</c:v>
                      </c:pt>
                      <c:pt idx="6">
                        <c:v>298</c:v>
                      </c:pt>
                      <c:pt idx="7">
                        <c:v>269</c:v>
                      </c:pt>
                      <c:pt idx="8">
                        <c:v>160</c:v>
                      </c:pt>
                      <c:pt idx="9">
                        <c:v>103</c:v>
                      </c:pt>
                      <c:pt idx="10">
                        <c:v>156</c:v>
                      </c:pt>
                      <c:pt idx="11">
                        <c:v>110</c:v>
                      </c:pt>
                      <c:pt idx="12">
                        <c:v>63</c:v>
                      </c:pt>
                      <c:pt idx="13">
                        <c:v>53</c:v>
                      </c:pt>
                      <c:pt idx="14">
                        <c:v>105</c:v>
                      </c:pt>
                      <c:pt idx="15">
                        <c:v>30</c:v>
                      </c:pt>
                      <c:pt idx="16">
                        <c:v>48</c:v>
                      </c:pt>
                      <c:pt idx="17">
                        <c:v>67</c:v>
                      </c:pt>
                      <c:pt idx="18">
                        <c:v>46</c:v>
                      </c:pt>
                      <c:pt idx="19">
                        <c:v>121</c:v>
                      </c:pt>
                      <c:pt idx="20">
                        <c:v>50</c:v>
                      </c:pt>
                      <c:pt idx="21">
                        <c:v>94</c:v>
                      </c:pt>
                      <c:pt idx="22">
                        <c:v>77</c:v>
                      </c:pt>
                      <c:pt idx="23">
                        <c:v>128</c:v>
                      </c:pt>
                      <c:pt idx="24">
                        <c:v>196</c:v>
                      </c:pt>
                      <c:pt idx="25">
                        <c:v>106</c:v>
                      </c:pt>
                      <c:pt idx="26">
                        <c:v>136</c:v>
                      </c:pt>
                      <c:pt idx="27">
                        <c:v>17</c:v>
                      </c:pt>
                      <c:pt idx="28">
                        <c:v>107</c:v>
                      </c:pt>
                      <c:pt idx="29">
                        <c:v>130</c:v>
                      </c:pt>
                      <c:pt idx="30">
                        <c:v>116</c:v>
                      </c:pt>
                      <c:pt idx="31">
                        <c:v>96</c:v>
                      </c:pt>
                      <c:pt idx="32">
                        <c:v>480</c:v>
                      </c:pt>
                      <c:pt idx="33">
                        <c:v>119</c:v>
                      </c:pt>
                      <c:pt idx="34">
                        <c:v>31</c:v>
                      </c:pt>
                      <c:pt idx="35">
                        <c:v>123</c:v>
                      </c:pt>
                      <c:pt idx="36">
                        <c:v>74</c:v>
                      </c:pt>
                      <c:pt idx="37">
                        <c:v>117</c:v>
                      </c:pt>
                      <c:pt idx="38">
                        <c:v>89</c:v>
                      </c:pt>
                      <c:pt idx="39">
                        <c:v>213</c:v>
                      </c:pt>
                      <c:pt idx="40">
                        <c:v>56</c:v>
                      </c:pt>
                      <c:pt idx="41">
                        <c:v>112</c:v>
                      </c:pt>
                      <c:pt idx="42">
                        <c:v>2</c:v>
                      </c:pt>
                      <c:pt idx="43">
                        <c:v>325</c:v>
                      </c:pt>
                      <c:pt idx="44">
                        <c:v>1</c:v>
                      </c:pt>
                      <c:pt idx="45">
                        <c:v>106</c:v>
                      </c:pt>
                      <c:pt idx="46">
                        <c:v>39</c:v>
                      </c:pt>
                      <c:pt idx="47">
                        <c:v>118</c:v>
                      </c:pt>
                    </c:numCache>
                  </c:numRef>
                </c:val>
                <c:extLst xmlns:c15="http://schemas.microsoft.com/office/drawing/2012/chart">
                  <c:ext xmlns:c16="http://schemas.microsoft.com/office/drawing/2014/chart" uri="{C3380CC4-5D6E-409C-BE32-E72D297353CC}">
                    <c16:uniqueId val="{00000008-D2F3-4747-89A0-1A19B6D9379F}"/>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'Prog Audience Chart-data'!$M$1</c15:sqref>
                        </c15:formulaRef>
                      </c:ext>
                    </c:extLst>
                    <c:strCache>
                      <c:ptCount val="1"/>
                      <c:pt idx="0">
                        <c:v>School Age Programs</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Chart-data'!$M$2:$M$49</c15:sqref>
                        </c15:formulaRef>
                      </c:ext>
                    </c:extLst>
                    <c:numCache>
                      <c:formatCode>#,##0</c:formatCode>
                      <c:ptCount val="48"/>
                      <c:pt idx="0">
                        <c:v>51</c:v>
                      </c:pt>
                      <c:pt idx="1">
                        <c:v>111</c:v>
                      </c:pt>
                      <c:pt idx="2">
                        <c:v>72</c:v>
                      </c:pt>
                      <c:pt idx="3">
                        <c:v>31</c:v>
                      </c:pt>
                      <c:pt idx="4">
                        <c:v>4</c:v>
                      </c:pt>
                      <c:pt idx="5">
                        <c:v>71</c:v>
                      </c:pt>
                      <c:pt idx="6">
                        <c:v>67</c:v>
                      </c:pt>
                      <c:pt idx="7">
                        <c:v>135</c:v>
                      </c:pt>
                      <c:pt idx="8">
                        <c:v>97</c:v>
                      </c:pt>
                      <c:pt idx="9">
                        <c:v>23</c:v>
                      </c:pt>
                      <c:pt idx="10">
                        <c:v>118</c:v>
                      </c:pt>
                      <c:pt idx="11">
                        <c:v>49</c:v>
                      </c:pt>
                      <c:pt idx="12">
                        <c:v>32</c:v>
                      </c:pt>
                      <c:pt idx="13">
                        <c:v>38</c:v>
                      </c:pt>
                      <c:pt idx="14">
                        <c:v>21</c:v>
                      </c:pt>
                      <c:pt idx="15">
                        <c:v>2</c:v>
                      </c:pt>
                      <c:pt idx="16">
                        <c:v>23</c:v>
                      </c:pt>
                      <c:pt idx="17">
                        <c:v>29</c:v>
                      </c:pt>
                      <c:pt idx="18">
                        <c:v>96</c:v>
                      </c:pt>
                      <c:pt idx="19">
                        <c:v>66</c:v>
                      </c:pt>
                      <c:pt idx="20">
                        <c:v>4</c:v>
                      </c:pt>
                      <c:pt idx="21">
                        <c:v>128</c:v>
                      </c:pt>
                      <c:pt idx="22">
                        <c:v>43</c:v>
                      </c:pt>
                      <c:pt idx="23">
                        <c:v>48</c:v>
                      </c:pt>
                      <c:pt idx="24">
                        <c:v>128</c:v>
                      </c:pt>
                      <c:pt idx="25">
                        <c:v>13</c:v>
                      </c:pt>
                      <c:pt idx="26">
                        <c:v>31</c:v>
                      </c:pt>
                      <c:pt idx="27">
                        <c:v>19</c:v>
                      </c:pt>
                      <c:pt idx="28">
                        <c:v>73</c:v>
                      </c:pt>
                      <c:pt idx="29">
                        <c:v>104</c:v>
                      </c:pt>
                      <c:pt idx="30">
                        <c:v>53</c:v>
                      </c:pt>
                      <c:pt idx="31">
                        <c:v>52</c:v>
                      </c:pt>
                      <c:pt idx="32">
                        <c:v>1388</c:v>
                      </c:pt>
                      <c:pt idx="33">
                        <c:v>135</c:v>
                      </c:pt>
                      <c:pt idx="34">
                        <c:v>0</c:v>
                      </c:pt>
                      <c:pt idx="35">
                        <c:v>46</c:v>
                      </c:pt>
                      <c:pt idx="36">
                        <c:v>56</c:v>
                      </c:pt>
                      <c:pt idx="37">
                        <c:v>57</c:v>
                      </c:pt>
                      <c:pt idx="38">
                        <c:v>92</c:v>
                      </c:pt>
                      <c:pt idx="39">
                        <c:v>54</c:v>
                      </c:pt>
                      <c:pt idx="40">
                        <c:v>19</c:v>
                      </c:pt>
                      <c:pt idx="41">
                        <c:v>40</c:v>
                      </c:pt>
                      <c:pt idx="42">
                        <c:v>7</c:v>
                      </c:pt>
                      <c:pt idx="43">
                        <c:v>189</c:v>
                      </c:pt>
                      <c:pt idx="44">
                        <c:v>52</c:v>
                      </c:pt>
                      <c:pt idx="45">
                        <c:v>81</c:v>
                      </c:pt>
                      <c:pt idx="46">
                        <c:v>145</c:v>
                      </c:pt>
                      <c:pt idx="47">
                        <c:v>165</c:v>
                      </c:pt>
                    </c:numCache>
                  </c:numRef>
                </c:val>
                <c:extLst xmlns:c15="http://schemas.microsoft.com/office/drawing/2012/chart">
                  <c:ext xmlns:c16="http://schemas.microsoft.com/office/drawing/2014/chart" uri="{C3380CC4-5D6E-409C-BE32-E72D297353CC}">
                    <c16:uniqueId val="{0000000A-D2F3-4747-89A0-1A19B6D9379F}"/>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'Prog Audience Chart-data'!$O$1</c15:sqref>
                        </c15:formulaRef>
                      </c:ext>
                    </c:extLst>
                    <c:strCache>
                      <c:ptCount val="1"/>
                      <c:pt idx="0">
                        <c:v>YA Program Sessions</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Chart-data'!$O$2:$O$49</c15:sqref>
                        </c15:formulaRef>
                      </c:ext>
                    </c:extLst>
                    <c:numCache>
                      <c:formatCode>#,##0</c:formatCode>
                      <c:ptCount val="48"/>
                      <c:pt idx="0">
                        <c:v>59</c:v>
                      </c:pt>
                      <c:pt idx="1">
                        <c:v>29</c:v>
                      </c:pt>
                      <c:pt idx="2">
                        <c:v>198</c:v>
                      </c:pt>
                      <c:pt idx="3">
                        <c:v>2</c:v>
                      </c:pt>
                      <c:pt idx="4">
                        <c:v>5</c:v>
                      </c:pt>
                      <c:pt idx="5">
                        <c:v>0</c:v>
                      </c:pt>
                      <c:pt idx="6">
                        <c:v>35</c:v>
                      </c:pt>
                      <c:pt idx="7">
                        <c:v>92</c:v>
                      </c:pt>
                      <c:pt idx="8">
                        <c:v>123</c:v>
                      </c:pt>
                      <c:pt idx="9">
                        <c:v>0</c:v>
                      </c:pt>
                      <c:pt idx="10">
                        <c:v>68</c:v>
                      </c:pt>
                      <c:pt idx="11">
                        <c:v>9</c:v>
                      </c:pt>
                      <c:pt idx="12">
                        <c:v>11</c:v>
                      </c:pt>
                      <c:pt idx="13">
                        <c:v>4</c:v>
                      </c:pt>
                      <c:pt idx="14">
                        <c:v>12</c:v>
                      </c:pt>
                      <c:pt idx="15">
                        <c:v>0</c:v>
                      </c:pt>
                      <c:pt idx="16">
                        <c:v>5</c:v>
                      </c:pt>
                      <c:pt idx="17">
                        <c:v>21</c:v>
                      </c:pt>
                      <c:pt idx="18">
                        <c:v>157</c:v>
                      </c:pt>
                      <c:pt idx="19">
                        <c:v>17</c:v>
                      </c:pt>
                      <c:pt idx="20">
                        <c:v>0</c:v>
                      </c:pt>
                      <c:pt idx="21">
                        <c:v>45</c:v>
                      </c:pt>
                      <c:pt idx="22">
                        <c:v>24</c:v>
                      </c:pt>
                      <c:pt idx="23">
                        <c:v>11</c:v>
                      </c:pt>
                      <c:pt idx="24">
                        <c:v>97</c:v>
                      </c:pt>
                      <c:pt idx="25">
                        <c:v>0</c:v>
                      </c:pt>
                      <c:pt idx="26">
                        <c:v>6</c:v>
                      </c:pt>
                      <c:pt idx="27">
                        <c:v>6</c:v>
                      </c:pt>
                      <c:pt idx="28">
                        <c:v>68</c:v>
                      </c:pt>
                      <c:pt idx="29">
                        <c:v>28</c:v>
                      </c:pt>
                      <c:pt idx="30">
                        <c:v>85</c:v>
                      </c:pt>
                      <c:pt idx="31">
                        <c:v>46</c:v>
                      </c:pt>
                      <c:pt idx="32">
                        <c:v>382</c:v>
                      </c:pt>
                      <c:pt idx="33">
                        <c:v>301</c:v>
                      </c:pt>
                      <c:pt idx="34">
                        <c:v>9</c:v>
                      </c:pt>
                      <c:pt idx="35">
                        <c:v>185</c:v>
                      </c:pt>
                      <c:pt idx="36">
                        <c:v>26</c:v>
                      </c:pt>
                      <c:pt idx="37">
                        <c:v>73</c:v>
                      </c:pt>
                      <c:pt idx="38">
                        <c:v>131</c:v>
                      </c:pt>
                      <c:pt idx="39">
                        <c:v>14</c:v>
                      </c:pt>
                      <c:pt idx="40">
                        <c:v>36</c:v>
                      </c:pt>
                      <c:pt idx="41">
                        <c:v>38</c:v>
                      </c:pt>
                      <c:pt idx="42">
                        <c:v>0</c:v>
                      </c:pt>
                      <c:pt idx="43">
                        <c:v>143</c:v>
                      </c:pt>
                      <c:pt idx="44">
                        <c:v>13</c:v>
                      </c:pt>
                      <c:pt idx="45">
                        <c:v>60</c:v>
                      </c:pt>
                      <c:pt idx="46">
                        <c:v>194</c:v>
                      </c:pt>
                      <c:pt idx="47">
                        <c:v>125</c:v>
                      </c:pt>
                    </c:numCache>
                  </c:numRef>
                </c:val>
                <c:extLst xmlns:c15="http://schemas.microsoft.com/office/drawing/2012/chart">
                  <c:ext xmlns:c16="http://schemas.microsoft.com/office/drawing/2014/chart" uri="{C3380CC4-5D6E-409C-BE32-E72D297353CC}">
                    <c16:uniqueId val="{0000000C-D2F3-4747-89A0-1A19B6D9379F}"/>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'Prog Audience Chart-data'!$Q$1</c15:sqref>
                        </c15:formulaRef>
                      </c:ext>
                    </c:extLst>
                    <c:strCache>
                      <c:ptCount val="1"/>
                      <c:pt idx="0">
                        <c:v>Total Youth Programs (K+L+N)</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Chart-data'!$Q$2:$Q$49</c15:sqref>
                        </c15:formulaRef>
                      </c:ext>
                    </c:extLst>
                    <c:numCache>
                      <c:formatCode>#,##0</c:formatCode>
                      <c:ptCount val="48"/>
                      <c:pt idx="0">
                        <c:v>251</c:v>
                      </c:pt>
                      <c:pt idx="1">
                        <c:v>322</c:v>
                      </c:pt>
                      <c:pt idx="2">
                        <c:v>373</c:v>
                      </c:pt>
                      <c:pt idx="3">
                        <c:v>44</c:v>
                      </c:pt>
                      <c:pt idx="4">
                        <c:v>13</c:v>
                      </c:pt>
                      <c:pt idx="5">
                        <c:v>231</c:v>
                      </c:pt>
                      <c:pt idx="6">
                        <c:v>400</c:v>
                      </c:pt>
                      <c:pt idx="7">
                        <c:v>496</c:v>
                      </c:pt>
                      <c:pt idx="8">
                        <c:v>380</c:v>
                      </c:pt>
                      <c:pt idx="9">
                        <c:v>126</c:v>
                      </c:pt>
                      <c:pt idx="10">
                        <c:v>342</c:v>
                      </c:pt>
                      <c:pt idx="11">
                        <c:v>168</c:v>
                      </c:pt>
                      <c:pt idx="12">
                        <c:v>106</c:v>
                      </c:pt>
                      <c:pt idx="13">
                        <c:v>95</c:v>
                      </c:pt>
                      <c:pt idx="14">
                        <c:v>138</c:v>
                      </c:pt>
                      <c:pt idx="15">
                        <c:v>32</c:v>
                      </c:pt>
                      <c:pt idx="16">
                        <c:v>76</c:v>
                      </c:pt>
                      <c:pt idx="17">
                        <c:v>117</c:v>
                      </c:pt>
                      <c:pt idx="18">
                        <c:v>299</c:v>
                      </c:pt>
                      <c:pt idx="19">
                        <c:v>204</c:v>
                      </c:pt>
                      <c:pt idx="20">
                        <c:v>54</c:v>
                      </c:pt>
                      <c:pt idx="21">
                        <c:v>267</c:v>
                      </c:pt>
                      <c:pt idx="22">
                        <c:v>144</c:v>
                      </c:pt>
                      <c:pt idx="23">
                        <c:v>187</c:v>
                      </c:pt>
                      <c:pt idx="24">
                        <c:v>421</c:v>
                      </c:pt>
                      <c:pt idx="25">
                        <c:v>119</c:v>
                      </c:pt>
                      <c:pt idx="26">
                        <c:v>173</c:v>
                      </c:pt>
                      <c:pt idx="27">
                        <c:v>42</c:v>
                      </c:pt>
                      <c:pt idx="28">
                        <c:v>248</c:v>
                      </c:pt>
                      <c:pt idx="29">
                        <c:v>262</c:v>
                      </c:pt>
                      <c:pt idx="30">
                        <c:v>254</c:v>
                      </c:pt>
                      <c:pt idx="31">
                        <c:v>194</c:v>
                      </c:pt>
                      <c:pt idx="32">
                        <c:v>2250</c:v>
                      </c:pt>
                      <c:pt idx="33">
                        <c:v>555</c:v>
                      </c:pt>
                      <c:pt idx="34">
                        <c:v>40</c:v>
                      </c:pt>
                      <c:pt idx="35">
                        <c:v>354</c:v>
                      </c:pt>
                      <c:pt idx="36">
                        <c:v>156</c:v>
                      </c:pt>
                      <c:pt idx="37">
                        <c:v>247</c:v>
                      </c:pt>
                      <c:pt idx="38">
                        <c:v>312</c:v>
                      </c:pt>
                      <c:pt idx="39">
                        <c:v>281</c:v>
                      </c:pt>
                      <c:pt idx="40">
                        <c:v>111</c:v>
                      </c:pt>
                      <c:pt idx="41">
                        <c:v>190</c:v>
                      </c:pt>
                      <c:pt idx="42">
                        <c:v>9</c:v>
                      </c:pt>
                      <c:pt idx="43">
                        <c:v>657</c:v>
                      </c:pt>
                      <c:pt idx="44">
                        <c:v>66</c:v>
                      </c:pt>
                      <c:pt idx="45">
                        <c:v>247</c:v>
                      </c:pt>
                      <c:pt idx="46">
                        <c:v>378</c:v>
                      </c:pt>
                      <c:pt idx="47">
                        <c:v>408</c:v>
                      </c:pt>
                    </c:numCache>
                  </c:numRef>
                </c:val>
                <c:extLst xmlns:c15="http://schemas.microsoft.com/office/drawing/2012/chart">
                  <c:ext xmlns:c16="http://schemas.microsoft.com/office/drawing/2014/chart" uri="{C3380CC4-5D6E-409C-BE32-E72D297353CC}">
                    <c16:uniqueId val="{0000000E-D2F3-4747-89A0-1A19B6D9379F}"/>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'Prog Audience Chart-data'!$R$1</c15:sqref>
                        </c15:formulaRef>
                      </c:ext>
                    </c:extLst>
                    <c:strCache>
                      <c:ptCount val="1"/>
                      <c:pt idx="0">
                        <c:v>Adult Programs</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Chart-data'!$R$2:$R$49</c15:sqref>
                        </c15:formulaRef>
                      </c:ext>
                    </c:extLst>
                    <c:numCache>
                      <c:formatCode>#,##0</c:formatCode>
                      <c:ptCount val="48"/>
                      <c:pt idx="0">
                        <c:v>252</c:v>
                      </c:pt>
                      <c:pt idx="1">
                        <c:v>238</c:v>
                      </c:pt>
                      <c:pt idx="2">
                        <c:v>163</c:v>
                      </c:pt>
                      <c:pt idx="3">
                        <c:v>9</c:v>
                      </c:pt>
                      <c:pt idx="4">
                        <c:v>2</c:v>
                      </c:pt>
                      <c:pt idx="5">
                        <c:v>595</c:v>
                      </c:pt>
                      <c:pt idx="6">
                        <c:v>242</c:v>
                      </c:pt>
                      <c:pt idx="7">
                        <c:v>500</c:v>
                      </c:pt>
                      <c:pt idx="8">
                        <c:v>148</c:v>
                      </c:pt>
                      <c:pt idx="9">
                        <c:v>11</c:v>
                      </c:pt>
                      <c:pt idx="10">
                        <c:v>505</c:v>
                      </c:pt>
                      <c:pt idx="11">
                        <c:v>22</c:v>
                      </c:pt>
                      <c:pt idx="12">
                        <c:v>64</c:v>
                      </c:pt>
                      <c:pt idx="13">
                        <c:v>78</c:v>
                      </c:pt>
                      <c:pt idx="14">
                        <c:v>72</c:v>
                      </c:pt>
                      <c:pt idx="15">
                        <c:v>22</c:v>
                      </c:pt>
                      <c:pt idx="16">
                        <c:v>143</c:v>
                      </c:pt>
                      <c:pt idx="17">
                        <c:v>178</c:v>
                      </c:pt>
                      <c:pt idx="18">
                        <c:v>12</c:v>
                      </c:pt>
                      <c:pt idx="19">
                        <c:v>102</c:v>
                      </c:pt>
                      <c:pt idx="20">
                        <c:v>44</c:v>
                      </c:pt>
                      <c:pt idx="21">
                        <c:v>59</c:v>
                      </c:pt>
                      <c:pt idx="22">
                        <c:v>114</c:v>
                      </c:pt>
                      <c:pt idx="23">
                        <c:v>95</c:v>
                      </c:pt>
                      <c:pt idx="24">
                        <c:v>129</c:v>
                      </c:pt>
                      <c:pt idx="25">
                        <c:v>16</c:v>
                      </c:pt>
                      <c:pt idx="26">
                        <c:v>181</c:v>
                      </c:pt>
                      <c:pt idx="27">
                        <c:v>285</c:v>
                      </c:pt>
                      <c:pt idx="28">
                        <c:v>136</c:v>
                      </c:pt>
                      <c:pt idx="29">
                        <c:v>54</c:v>
                      </c:pt>
                      <c:pt idx="30">
                        <c:v>630</c:v>
                      </c:pt>
                      <c:pt idx="31">
                        <c:v>132</c:v>
                      </c:pt>
                      <c:pt idx="32">
                        <c:v>1548</c:v>
                      </c:pt>
                      <c:pt idx="33">
                        <c:v>1728</c:v>
                      </c:pt>
                      <c:pt idx="34">
                        <c:v>123</c:v>
                      </c:pt>
                      <c:pt idx="35">
                        <c:v>326</c:v>
                      </c:pt>
                      <c:pt idx="36">
                        <c:v>65</c:v>
                      </c:pt>
                      <c:pt idx="37">
                        <c:v>162</c:v>
                      </c:pt>
                      <c:pt idx="38">
                        <c:v>143</c:v>
                      </c:pt>
                      <c:pt idx="39">
                        <c:v>148</c:v>
                      </c:pt>
                      <c:pt idx="40">
                        <c:v>269</c:v>
                      </c:pt>
                      <c:pt idx="41">
                        <c:v>76</c:v>
                      </c:pt>
                      <c:pt idx="42">
                        <c:v>13</c:v>
                      </c:pt>
                      <c:pt idx="43">
                        <c:v>280</c:v>
                      </c:pt>
                      <c:pt idx="44">
                        <c:v>59</c:v>
                      </c:pt>
                      <c:pt idx="45">
                        <c:v>319</c:v>
                      </c:pt>
                      <c:pt idx="46">
                        <c:v>236</c:v>
                      </c:pt>
                      <c:pt idx="47">
                        <c:v>47</c:v>
                      </c:pt>
                    </c:numCache>
                  </c:numRef>
                </c:val>
                <c:extLst xmlns:c15="http://schemas.microsoft.com/office/drawing/2012/chart">
                  <c:ext xmlns:c16="http://schemas.microsoft.com/office/drawing/2014/chart" uri="{C3380CC4-5D6E-409C-BE32-E72D297353CC}">
                    <c16:uniqueId val="{0000000F-D2F3-4747-89A0-1A19B6D9379F}"/>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'Prog Audience Chart-data'!$S$1</c15:sqref>
                        </c15:formulaRef>
                      </c:ext>
                    </c:extLst>
                    <c:strCache>
                      <c:ptCount val="1"/>
                      <c:pt idx="0">
                        <c:v>Elderly Programs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Chart-data'!$S$2:$S$49</c15:sqref>
                        </c15:formulaRef>
                      </c:ext>
                    </c:extLst>
                    <c:numCache>
                      <c:formatCode>#,##0</c:formatCode>
                      <c:ptCount val="48"/>
                      <c:pt idx="0">
                        <c:v>0</c:v>
                      </c:pt>
                      <c:pt idx="1">
                        <c:v>159</c:v>
                      </c:pt>
                      <c:pt idx="2">
                        <c:v>23</c:v>
                      </c:pt>
                      <c:pt idx="3">
                        <c:v>0</c:v>
                      </c:pt>
                      <c:pt idx="4">
                        <c:v>14</c:v>
                      </c:pt>
                      <c:pt idx="5">
                        <c:v>0</c:v>
                      </c:pt>
                      <c:pt idx="6">
                        <c:v>0</c:v>
                      </c:pt>
                      <c:pt idx="7">
                        <c:v>0</c:v>
                      </c:pt>
                      <c:pt idx="8">
                        <c:v>0</c:v>
                      </c:pt>
                      <c:pt idx="9">
                        <c:v>8</c:v>
                      </c:pt>
                      <c:pt idx="10">
                        <c:v>73</c:v>
                      </c:pt>
                      <c:pt idx="11">
                        <c:v>39</c:v>
                      </c:pt>
                      <c:pt idx="12">
                        <c:v>0</c:v>
                      </c:pt>
                      <c:pt idx="13">
                        <c:v>14</c:v>
                      </c:pt>
                      <c:pt idx="14">
                        <c:v>0</c:v>
                      </c:pt>
                      <c:pt idx="15">
                        <c:v>0</c:v>
                      </c:pt>
                      <c:pt idx="16">
                        <c:v>0</c:v>
                      </c:pt>
                      <c:pt idx="17">
                        <c:v>16</c:v>
                      </c:pt>
                      <c:pt idx="18">
                        <c:v>0</c:v>
                      </c:pt>
                      <c:pt idx="19">
                        <c:v>0</c:v>
                      </c:pt>
                      <c:pt idx="20">
                        <c:v>7</c:v>
                      </c:pt>
                      <c:pt idx="21">
                        <c:v>9</c:v>
                      </c:pt>
                      <c:pt idx="22">
                        <c:v>74</c:v>
                      </c:pt>
                      <c:pt idx="23">
                        <c:v>50</c:v>
                      </c:pt>
                      <c:pt idx="24">
                        <c:v>31</c:v>
                      </c:pt>
                      <c:pt idx="25">
                        <c:v>0</c:v>
                      </c:pt>
                      <c:pt idx="26">
                        <c:v>0</c:v>
                      </c:pt>
                      <c:pt idx="27">
                        <c:v>0</c:v>
                      </c:pt>
                      <c:pt idx="28">
                        <c:v>0</c:v>
                      </c:pt>
                      <c:pt idx="29">
                        <c:v>0</c:v>
                      </c:pt>
                      <c:pt idx="30">
                        <c:v>0</c:v>
                      </c:pt>
                      <c:pt idx="31">
                        <c:v>0</c:v>
                      </c:pt>
                      <c:pt idx="32">
                        <c:v>5</c:v>
                      </c:pt>
                      <c:pt idx="33">
                        <c:v>0</c:v>
                      </c:pt>
                      <c:pt idx="34">
                        <c:v>0</c:v>
                      </c:pt>
                      <c:pt idx="35">
                        <c:v>18</c:v>
                      </c:pt>
                      <c:pt idx="36">
                        <c:v>0</c:v>
                      </c:pt>
                      <c:pt idx="37">
                        <c:v>0</c:v>
                      </c:pt>
                      <c:pt idx="38">
                        <c:v>0</c:v>
                      </c:pt>
                      <c:pt idx="39">
                        <c:v>16</c:v>
                      </c:pt>
                      <c:pt idx="40">
                        <c:v>0</c:v>
                      </c:pt>
                      <c:pt idx="41">
                        <c:v>8</c:v>
                      </c:pt>
                      <c:pt idx="42">
                        <c:v>6</c:v>
                      </c:pt>
                      <c:pt idx="43">
                        <c:v>0</c:v>
                      </c:pt>
                      <c:pt idx="44">
                        <c:v>80</c:v>
                      </c:pt>
                      <c:pt idx="45">
                        <c:v>48</c:v>
                      </c:pt>
                      <c:pt idx="46">
                        <c:v>52</c:v>
                      </c:pt>
                      <c:pt idx="47">
                        <c:v>0</c:v>
                      </c:pt>
                    </c:numCache>
                  </c:numRef>
                </c:val>
                <c:extLst xmlns:c15="http://schemas.microsoft.com/office/drawing/2012/chart">
                  <c:ext xmlns:c16="http://schemas.microsoft.com/office/drawing/2014/chart" uri="{C3380CC4-5D6E-409C-BE32-E72D297353CC}">
                    <c16:uniqueId val="{00000010-D2F3-4747-89A0-1A19B6D9379F}"/>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'Prog Audience Chart-data'!$U$1</c15:sqref>
                        </c15:formulaRef>
                      </c:ext>
                    </c:extLst>
                    <c:strCache>
                      <c:ptCount val="1"/>
                      <c:pt idx="0">
                        <c:v>Family Programs</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Chart-data'!$U$2:$U$49</c15:sqref>
                        </c15:formulaRef>
                      </c:ext>
                    </c:extLst>
                    <c:numCache>
                      <c:formatCode>#,##0</c:formatCode>
                      <c:ptCount val="48"/>
                      <c:pt idx="0">
                        <c:v>22</c:v>
                      </c:pt>
                      <c:pt idx="1">
                        <c:v>0</c:v>
                      </c:pt>
                      <c:pt idx="2">
                        <c:v>39</c:v>
                      </c:pt>
                      <c:pt idx="3">
                        <c:v>4</c:v>
                      </c:pt>
                      <c:pt idx="4">
                        <c:v>0</c:v>
                      </c:pt>
                      <c:pt idx="5">
                        <c:v>0</c:v>
                      </c:pt>
                      <c:pt idx="6">
                        <c:v>9</c:v>
                      </c:pt>
                      <c:pt idx="7">
                        <c:v>56</c:v>
                      </c:pt>
                      <c:pt idx="8">
                        <c:v>0</c:v>
                      </c:pt>
                      <c:pt idx="9">
                        <c:v>17</c:v>
                      </c:pt>
                      <c:pt idx="10">
                        <c:v>47</c:v>
                      </c:pt>
                      <c:pt idx="11">
                        <c:v>7</c:v>
                      </c:pt>
                      <c:pt idx="12">
                        <c:v>6</c:v>
                      </c:pt>
                      <c:pt idx="13">
                        <c:v>1</c:v>
                      </c:pt>
                      <c:pt idx="14">
                        <c:v>1</c:v>
                      </c:pt>
                      <c:pt idx="15">
                        <c:v>8</c:v>
                      </c:pt>
                      <c:pt idx="16">
                        <c:v>18</c:v>
                      </c:pt>
                      <c:pt idx="17">
                        <c:v>0</c:v>
                      </c:pt>
                      <c:pt idx="18">
                        <c:v>3</c:v>
                      </c:pt>
                      <c:pt idx="19">
                        <c:v>14</c:v>
                      </c:pt>
                      <c:pt idx="20">
                        <c:v>4</c:v>
                      </c:pt>
                      <c:pt idx="21">
                        <c:v>48</c:v>
                      </c:pt>
                      <c:pt idx="22">
                        <c:v>2</c:v>
                      </c:pt>
                      <c:pt idx="23">
                        <c:v>43</c:v>
                      </c:pt>
                      <c:pt idx="24">
                        <c:v>113</c:v>
                      </c:pt>
                      <c:pt idx="25">
                        <c:v>3</c:v>
                      </c:pt>
                      <c:pt idx="26">
                        <c:v>21</c:v>
                      </c:pt>
                      <c:pt idx="27">
                        <c:v>0</c:v>
                      </c:pt>
                      <c:pt idx="28">
                        <c:v>10</c:v>
                      </c:pt>
                      <c:pt idx="29">
                        <c:v>82</c:v>
                      </c:pt>
                      <c:pt idx="30">
                        <c:v>21</c:v>
                      </c:pt>
                      <c:pt idx="31">
                        <c:v>5</c:v>
                      </c:pt>
                      <c:pt idx="32">
                        <c:v>471</c:v>
                      </c:pt>
                      <c:pt idx="33">
                        <c:v>3</c:v>
                      </c:pt>
                      <c:pt idx="34">
                        <c:v>10</c:v>
                      </c:pt>
                      <c:pt idx="35">
                        <c:v>13</c:v>
                      </c:pt>
                      <c:pt idx="36">
                        <c:v>19</c:v>
                      </c:pt>
                      <c:pt idx="37">
                        <c:v>27</c:v>
                      </c:pt>
                      <c:pt idx="38">
                        <c:v>44</c:v>
                      </c:pt>
                      <c:pt idx="39">
                        <c:v>98</c:v>
                      </c:pt>
                      <c:pt idx="40">
                        <c:v>45</c:v>
                      </c:pt>
                      <c:pt idx="41">
                        <c:v>7</c:v>
                      </c:pt>
                      <c:pt idx="42">
                        <c:v>1</c:v>
                      </c:pt>
                      <c:pt idx="43">
                        <c:v>32</c:v>
                      </c:pt>
                      <c:pt idx="44">
                        <c:v>61</c:v>
                      </c:pt>
                      <c:pt idx="45">
                        <c:v>85</c:v>
                      </c:pt>
                      <c:pt idx="46">
                        <c:v>51</c:v>
                      </c:pt>
                      <c:pt idx="47">
                        <c:v>0</c:v>
                      </c:pt>
                    </c:numCache>
                  </c:numRef>
                </c:val>
                <c:extLst xmlns:c15="http://schemas.microsoft.com/office/drawing/2012/chart">
                  <c:ext xmlns:c16="http://schemas.microsoft.com/office/drawing/2014/chart" uri="{C3380CC4-5D6E-409C-BE32-E72D297353CC}">
                    <c16:uniqueId val="{00000012-D2F3-4747-89A0-1A19B6D9379F}"/>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'Prog Audience Chart-data'!$V$1</c15:sqref>
                        </c15:formulaRef>
                      </c:ext>
                    </c:extLst>
                    <c:strCache>
                      <c:ptCount val="1"/>
                      <c:pt idx="0">
                        <c:v>All Ages Programs</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'Prog Audience Chart-data'!$A$2:$B$49</c15:sqref>
                        </c15:fullRef>
                        <c15:levelRef>
                          <c15:sqref>'Prog Audience Chart-data'!$A$2:$A$49</c15:sqref>
                        </c15:levelRef>
                        <c15:formulaRef>
                          <c15:sqref>'Prog Audience Chart-data'!$A$2:$A$49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'Prog Audience Chart-data'!$V$2:$V$49</c15:sqref>
                        </c15:formulaRef>
                      </c:ext>
                    </c:extLst>
                    <c:numCache>
                      <c:formatCode>#,##0</c:formatCode>
                      <c:ptCount val="48"/>
                      <c:pt idx="0">
                        <c:v>11</c:v>
                      </c:pt>
                      <c:pt idx="1">
                        <c:v>48</c:v>
                      </c:pt>
                      <c:pt idx="2">
                        <c:v>11</c:v>
                      </c:pt>
                      <c:pt idx="3">
                        <c:v>10</c:v>
                      </c:pt>
                      <c:pt idx="4">
                        <c:v>0</c:v>
                      </c:pt>
                      <c:pt idx="5">
                        <c:v>29</c:v>
                      </c:pt>
                      <c:pt idx="6">
                        <c:v>8</c:v>
                      </c:pt>
                      <c:pt idx="7">
                        <c:v>0</c:v>
                      </c:pt>
                      <c:pt idx="8">
                        <c:v>0</c:v>
                      </c:pt>
                      <c:pt idx="9">
                        <c:v>1</c:v>
                      </c:pt>
                      <c:pt idx="10">
                        <c:v>45</c:v>
                      </c:pt>
                      <c:pt idx="11">
                        <c:v>10</c:v>
                      </c:pt>
                      <c:pt idx="12">
                        <c:v>8</c:v>
                      </c:pt>
                      <c:pt idx="13">
                        <c:v>0</c:v>
                      </c:pt>
                      <c:pt idx="14">
                        <c:v>0</c:v>
                      </c:pt>
                      <c:pt idx="15">
                        <c:v>1</c:v>
                      </c:pt>
                      <c:pt idx="16">
                        <c:v>0</c:v>
                      </c:pt>
                      <c:pt idx="17">
                        <c:v>8</c:v>
                      </c:pt>
                      <c:pt idx="18">
                        <c:v>0</c:v>
                      </c:pt>
                      <c:pt idx="19">
                        <c:v>5</c:v>
                      </c:pt>
                      <c:pt idx="20">
                        <c:v>11</c:v>
                      </c:pt>
                      <c:pt idx="21">
                        <c:v>0</c:v>
                      </c:pt>
                      <c:pt idx="22">
                        <c:v>6</c:v>
                      </c:pt>
                      <c:pt idx="23">
                        <c:v>37</c:v>
                      </c:pt>
                      <c:pt idx="24">
                        <c:v>0</c:v>
                      </c:pt>
                      <c:pt idx="25">
                        <c:v>0</c:v>
                      </c:pt>
                      <c:pt idx="26">
                        <c:v>5</c:v>
                      </c:pt>
                      <c:pt idx="27">
                        <c:v>110</c:v>
                      </c:pt>
                      <c:pt idx="28">
                        <c:v>1</c:v>
                      </c:pt>
                      <c:pt idx="29">
                        <c:v>0</c:v>
                      </c:pt>
                      <c:pt idx="30">
                        <c:v>15</c:v>
                      </c:pt>
                      <c:pt idx="31">
                        <c:v>18</c:v>
                      </c:pt>
                      <c:pt idx="32">
                        <c:v>179</c:v>
                      </c:pt>
                      <c:pt idx="33">
                        <c:v>39</c:v>
                      </c:pt>
                      <c:pt idx="34">
                        <c:v>0</c:v>
                      </c:pt>
                      <c:pt idx="35">
                        <c:v>1</c:v>
                      </c:pt>
                      <c:pt idx="36">
                        <c:v>3</c:v>
                      </c:pt>
                      <c:pt idx="37">
                        <c:v>80</c:v>
                      </c:pt>
                      <c:pt idx="38">
                        <c:v>0</c:v>
                      </c:pt>
                      <c:pt idx="39">
                        <c:v>6</c:v>
                      </c:pt>
                      <c:pt idx="40">
                        <c:v>9</c:v>
                      </c:pt>
                      <c:pt idx="41">
                        <c:v>4</c:v>
                      </c:pt>
                      <c:pt idx="42">
                        <c:v>30</c:v>
                      </c:pt>
                      <c:pt idx="43">
                        <c:v>33</c:v>
                      </c:pt>
                      <c:pt idx="44">
                        <c:v>3</c:v>
                      </c:pt>
                      <c:pt idx="45">
                        <c:v>0</c:v>
                      </c:pt>
                      <c:pt idx="46">
                        <c:v>163</c:v>
                      </c:pt>
                      <c:pt idx="47">
                        <c:v>0</c:v>
                      </c:pt>
                    </c:numCache>
                  </c:numRef>
                </c:val>
                <c:extLst xmlns:c15="http://schemas.microsoft.com/office/drawing/2012/chart">
                  <c:ext xmlns:c16="http://schemas.microsoft.com/office/drawing/2014/chart" uri="{C3380CC4-5D6E-409C-BE32-E72D297353CC}">
                    <c16:uniqueId val="{00000013-D2F3-4747-89A0-1A19B6D9379F}"/>
                  </c:ext>
                </c:extLst>
              </c15:ser>
            </c15:filteredBarSeries>
          </c:ext>
        </c:extLst>
      </c:barChart>
      <c:catAx>
        <c:axId val="10318476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033685775"/>
        <c:crosses val="autoZero"/>
        <c:auto val="1"/>
        <c:lblAlgn val="l"/>
        <c:lblOffset val="100"/>
        <c:noMultiLvlLbl val="1"/>
      </c:catAx>
      <c:valAx>
        <c:axId val="1033685775"/>
        <c:scaling>
          <c:orientation val="minMax"/>
          <c:max val="1"/>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84764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141144</xdr:colOff>
      <xdr:row>12</xdr:row>
      <xdr:rowOff>1147320</xdr:rowOff>
    </xdr:from>
    <xdr:to>
      <xdr:col>10</xdr:col>
      <xdr:colOff>279447</xdr:colOff>
      <xdr:row>17</xdr:row>
      <xdr:rowOff>88297</xdr:rowOff>
    </xdr:to>
    <xdr:pic>
      <xdr:nvPicPr>
        <xdr:cNvPr id="2" name="Picture 1">
          <a:extLst>
            <a:ext uri="{FF2B5EF4-FFF2-40B4-BE49-F238E27FC236}">
              <a16:creationId xmlns:a16="http://schemas.microsoft.com/office/drawing/2014/main" id="{52DD00FF-F497-4CF8-8D55-D28CABEB5B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95744" y="5027170"/>
          <a:ext cx="779653" cy="782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0</xdr:row>
      <xdr:rowOff>25400</xdr:rowOff>
    </xdr:from>
    <xdr:to>
      <xdr:col>19</xdr:col>
      <xdr:colOff>381000</xdr:colOff>
      <xdr:row>79</xdr:row>
      <xdr:rowOff>44450</xdr:rowOff>
    </xdr:to>
    <xdr:graphicFrame macro="">
      <xdr:nvGraphicFramePr>
        <xdr:cNvPr id="4" name="Chart 3">
          <a:extLst>
            <a:ext uri="{FF2B5EF4-FFF2-40B4-BE49-F238E27FC236}">
              <a16:creationId xmlns:a16="http://schemas.microsoft.com/office/drawing/2014/main" id="{1D3D3EB1-5EE1-4080-BD19-64EBF3C98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F593-E50D-4B5C-B838-8AEFF9B4E050}">
  <sheetPr>
    <tabColor theme="7" tint="0.39997558519241921"/>
    <pageSetUpPr fitToPage="1"/>
  </sheetPr>
  <dimension ref="A1:EL36"/>
  <sheetViews>
    <sheetView showGridLines="0" showRowColHeaders="0" tabSelected="1" showRuler="0" zoomScaleNormal="100" zoomScaleSheetLayoutView="110" workbookViewId="0"/>
  </sheetViews>
  <sheetFormatPr defaultColWidth="9.1796875" defaultRowHeight="12.5" x14ac:dyDescent="0.25"/>
  <cols>
    <col min="1" max="1" width="3.26953125" style="74" customWidth="1"/>
    <col min="2" max="3" width="9.1796875" style="74"/>
    <col min="4" max="4" width="7.1796875" style="74" customWidth="1"/>
    <col min="5" max="5" width="6.81640625" style="74" customWidth="1"/>
    <col min="6" max="10" width="9.1796875" style="74"/>
    <col min="11" max="11" width="5.54296875" style="74" customWidth="1"/>
    <col min="12" max="12" width="0.7265625" style="74" customWidth="1"/>
    <col min="13" max="16384" width="9.1796875" style="74"/>
  </cols>
  <sheetData>
    <row r="1" spans="1:142" ht="30" customHeight="1" x14ac:dyDescent="0.25">
      <c r="A1" s="72"/>
      <c r="B1" s="95" t="s">
        <v>284</v>
      </c>
      <c r="C1" s="95"/>
      <c r="D1" s="95"/>
      <c r="E1" s="95"/>
      <c r="F1" s="95"/>
      <c r="G1" s="95"/>
      <c r="H1" s="95"/>
      <c r="I1" s="95"/>
      <c r="J1" s="95"/>
      <c r="K1" s="96"/>
      <c r="L1" s="73"/>
    </row>
    <row r="2" spans="1:142" x14ac:dyDescent="0.25">
      <c r="A2" s="75"/>
      <c r="B2" s="76"/>
      <c r="C2" s="76"/>
      <c r="D2" s="76"/>
      <c r="E2" s="76"/>
      <c r="F2" s="76"/>
      <c r="G2" s="76"/>
      <c r="H2" s="76"/>
      <c r="I2" s="76"/>
      <c r="J2" s="76"/>
      <c r="K2" s="77"/>
    </row>
    <row r="3" spans="1:142" x14ac:dyDescent="0.25">
      <c r="A3" s="75"/>
      <c r="B3" s="76" t="s">
        <v>287</v>
      </c>
      <c r="C3" s="76"/>
      <c r="D3" s="76"/>
      <c r="E3" s="76"/>
      <c r="F3" s="76"/>
      <c r="G3" s="76"/>
      <c r="H3" s="76"/>
      <c r="I3" s="76"/>
      <c r="J3" s="76"/>
      <c r="K3" s="77"/>
    </row>
    <row r="4" spans="1:142" x14ac:dyDescent="0.25">
      <c r="A4" s="75"/>
      <c r="B4" s="76"/>
      <c r="C4" s="76"/>
      <c r="D4" s="76"/>
      <c r="E4" s="76"/>
      <c r="F4" s="76"/>
      <c r="G4" s="76"/>
      <c r="H4" s="76"/>
      <c r="I4" s="76"/>
      <c r="J4" s="76"/>
      <c r="K4" s="77"/>
    </row>
    <row r="5" spans="1:142" ht="39.75" customHeight="1" x14ac:dyDescent="0.25">
      <c r="A5" s="75"/>
      <c r="B5" s="97" t="s">
        <v>285</v>
      </c>
      <c r="C5" s="97"/>
      <c r="D5" s="97"/>
      <c r="E5" s="97"/>
      <c r="F5" s="97"/>
      <c r="G5" s="97"/>
      <c r="H5" s="97"/>
      <c r="I5" s="97"/>
      <c r="J5" s="97"/>
      <c r="K5" s="98"/>
    </row>
    <row r="6" spans="1:142" x14ac:dyDescent="0.25">
      <c r="A6" s="75"/>
      <c r="B6" s="76"/>
      <c r="C6" s="76"/>
      <c r="D6" s="76"/>
      <c r="E6" s="76"/>
      <c r="F6" s="76"/>
      <c r="G6" s="76"/>
      <c r="H6" s="76"/>
      <c r="I6" s="76"/>
      <c r="J6" s="76"/>
      <c r="K6" s="77"/>
    </row>
    <row r="7" spans="1:142" ht="27" customHeight="1" x14ac:dyDescent="0.25">
      <c r="A7" s="75"/>
      <c r="B7" s="97" t="s">
        <v>286</v>
      </c>
      <c r="C7" s="97"/>
      <c r="D7" s="97"/>
      <c r="E7" s="97"/>
      <c r="F7" s="97"/>
      <c r="G7" s="97"/>
      <c r="H7" s="97"/>
      <c r="I7" s="97"/>
      <c r="J7" s="97"/>
      <c r="K7" s="98"/>
    </row>
    <row r="8" spans="1:142" ht="12" customHeight="1" x14ac:dyDescent="0.25">
      <c r="A8" s="75"/>
      <c r="B8" s="76"/>
      <c r="C8" s="76"/>
      <c r="D8" s="76"/>
      <c r="E8" s="76"/>
      <c r="F8" s="76"/>
      <c r="G8" s="76"/>
      <c r="H8" s="76"/>
      <c r="I8" s="76"/>
      <c r="J8" s="76"/>
      <c r="K8" s="77"/>
    </row>
    <row r="9" spans="1:142" s="79" customFormat="1" ht="80.25" customHeight="1" x14ac:dyDescent="0.25">
      <c r="A9" s="78"/>
      <c r="B9" s="97" t="s">
        <v>264</v>
      </c>
      <c r="C9" s="97"/>
      <c r="D9" s="97"/>
      <c r="E9" s="97"/>
      <c r="F9" s="97"/>
      <c r="G9" s="97"/>
      <c r="H9" s="97"/>
      <c r="I9" s="97"/>
      <c r="J9" s="97"/>
      <c r="K9" s="98"/>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row>
    <row r="10" spans="1:142" s="79" customFormat="1" ht="11.25" customHeight="1" x14ac:dyDescent="0.25">
      <c r="A10" s="78"/>
      <c r="B10" s="80"/>
      <c r="C10" s="80"/>
      <c r="D10" s="80"/>
      <c r="E10" s="80"/>
      <c r="F10" s="80"/>
      <c r="G10" s="80"/>
      <c r="H10" s="80"/>
      <c r="I10" s="80"/>
      <c r="J10" s="80"/>
      <c r="K10" s="81"/>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row>
    <row r="11" spans="1:142" ht="44.25" customHeight="1" x14ac:dyDescent="0.25">
      <c r="A11" s="75"/>
      <c r="B11" s="99" t="s">
        <v>265</v>
      </c>
      <c r="C11" s="99"/>
      <c r="D11" s="99"/>
      <c r="E11" s="99"/>
      <c r="F11" s="99"/>
      <c r="G11" s="99"/>
      <c r="H11" s="99"/>
      <c r="I11" s="99"/>
      <c r="J11" s="99"/>
      <c r="K11" s="100"/>
    </row>
    <row r="12" spans="1:142" ht="12" customHeight="1" x14ac:dyDescent="0.25">
      <c r="A12" s="75"/>
      <c r="B12" s="82"/>
      <c r="C12" s="82"/>
      <c r="D12" s="82"/>
      <c r="E12" s="82"/>
      <c r="F12" s="82"/>
      <c r="G12" s="82"/>
      <c r="H12" s="82"/>
      <c r="I12" s="82"/>
      <c r="J12" s="82"/>
      <c r="K12" s="83"/>
    </row>
    <row r="13" spans="1:142" ht="94.5" customHeight="1" x14ac:dyDescent="0.25">
      <c r="A13" s="75"/>
      <c r="B13" s="97" t="s">
        <v>266</v>
      </c>
      <c r="C13" s="97"/>
      <c r="D13" s="97"/>
      <c r="E13" s="97"/>
      <c r="F13" s="97"/>
      <c r="G13" s="97"/>
      <c r="H13" s="97"/>
      <c r="I13" s="97"/>
      <c r="J13" s="97"/>
      <c r="K13" s="98"/>
    </row>
    <row r="14" spans="1:142" x14ac:dyDescent="0.25">
      <c r="A14" s="75"/>
      <c r="B14" s="76"/>
      <c r="C14" s="76"/>
      <c r="D14" s="76"/>
      <c r="E14" s="76"/>
      <c r="F14" s="76"/>
      <c r="G14" s="76"/>
      <c r="H14" s="76"/>
      <c r="I14" s="76"/>
      <c r="J14" s="76"/>
      <c r="K14" s="77"/>
    </row>
    <row r="15" spans="1:142" x14ac:dyDescent="0.25">
      <c r="A15" s="75"/>
      <c r="B15" s="76" t="s">
        <v>267</v>
      </c>
      <c r="C15" s="76"/>
      <c r="D15" s="76"/>
      <c r="E15" s="76"/>
      <c r="F15" s="76"/>
      <c r="G15" s="76"/>
      <c r="H15" s="76"/>
      <c r="I15" s="76"/>
      <c r="J15" s="76"/>
      <c r="K15" s="77"/>
    </row>
    <row r="16" spans="1:142" x14ac:dyDescent="0.25">
      <c r="A16" s="75"/>
      <c r="B16" s="76"/>
      <c r="C16" s="76"/>
      <c r="D16" s="76"/>
      <c r="E16" s="76"/>
      <c r="F16" s="76"/>
      <c r="G16" s="76"/>
      <c r="H16" s="76"/>
      <c r="I16" s="76"/>
      <c r="J16" s="76"/>
      <c r="K16" s="77"/>
    </row>
    <row r="17" spans="1:12" ht="13" x14ac:dyDescent="0.3">
      <c r="A17" s="75"/>
      <c r="B17" s="84" t="s">
        <v>268</v>
      </c>
      <c r="C17" s="76"/>
      <c r="D17" s="76"/>
      <c r="E17" s="76"/>
      <c r="F17" s="84" t="s">
        <v>269</v>
      </c>
      <c r="G17" s="76"/>
      <c r="H17" s="76"/>
      <c r="I17" s="76"/>
      <c r="J17" s="76"/>
      <c r="K17" s="77"/>
    </row>
    <row r="18" spans="1:12" x14ac:dyDescent="0.25">
      <c r="A18" s="75"/>
      <c r="B18" s="85" t="s">
        <v>270</v>
      </c>
      <c r="C18" s="76"/>
      <c r="D18" s="76"/>
      <c r="E18" s="76" t="s">
        <v>271</v>
      </c>
      <c r="G18" s="76"/>
      <c r="H18" s="76"/>
      <c r="I18" s="76"/>
      <c r="J18" s="76"/>
      <c r="K18" s="77"/>
    </row>
    <row r="19" spans="1:12" x14ac:dyDescent="0.25">
      <c r="A19" s="75"/>
      <c r="B19" s="85" t="s">
        <v>272</v>
      </c>
      <c r="C19" s="76"/>
      <c r="D19" s="76"/>
      <c r="E19" s="76" t="s">
        <v>273</v>
      </c>
      <c r="G19" s="76"/>
      <c r="H19" s="76"/>
      <c r="I19" s="76"/>
      <c r="J19" s="76"/>
      <c r="K19" s="77"/>
    </row>
    <row r="20" spans="1:12" x14ac:dyDescent="0.25">
      <c r="A20" s="75"/>
      <c r="B20" s="86" t="s">
        <v>274</v>
      </c>
      <c r="C20" s="76"/>
      <c r="D20" s="76"/>
      <c r="E20" s="93" t="s">
        <v>275</v>
      </c>
      <c r="F20" s="93"/>
      <c r="G20" s="93"/>
      <c r="H20" s="93"/>
      <c r="I20" s="93"/>
      <c r="J20" s="93"/>
      <c r="K20" s="94"/>
    </row>
    <row r="21" spans="1:12" x14ac:dyDescent="0.25">
      <c r="A21" s="75"/>
      <c r="B21" s="85" t="s">
        <v>276</v>
      </c>
      <c r="C21" s="76"/>
      <c r="D21" s="76"/>
      <c r="E21" s="76" t="s">
        <v>277</v>
      </c>
      <c r="G21" s="76"/>
      <c r="H21" s="76"/>
      <c r="I21" s="76"/>
      <c r="J21" s="76"/>
      <c r="K21" s="77"/>
    </row>
    <row r="22" spans="1:12" x14ac:dyDescent="0.25">
      <c r="A22" s="75"/>
      <c r="B22" s="85" t="s">
        <v>278</v>
      </c>
      <c r="C22" s="76"/>
      <c r="D22" s="76"/>
      <c r="E22" s="76" t="s">
        <v>279</v>
      </c>
      <c r="G22" s="76"/>
      <c r="H22" s="76"/>
      <c r="I22" s="76"/>
      <c r="J22" s="76"/>
      <c r="K22" s="77"/>
    </row>
    <row r="23" spans="1:12" x14ac:dyDescent="0.25">
      <c r="A23" s="75"/>
      <c r="B23" s="86" t="s">
        <v>280</v>
      </c>
      <c r="C23" s="76"/>
      <c r="D23" s="76"/>
      <c r="E23" s="93" t="s">
        <v>281</v>
      </c>
      <c r="F23" s="93"/>
      <c r="G23" s="93"/>
      <c r="H23" s="93"/>
      <c r="I23" s="93"/>
      <c r="J23" s="93"/>
      <c r="K23" s="94"/>
    </row>
    <row r="24" spans="1:12" x14ac:dyDescent="0.25">
      <c r="A24" s="75"/>
      <c r="B24" s="87" t="s">
        <v>282</v>
      </c>
      <c r="C24" s="76"/>
      <c r="D24" s="76"/>
      <c r="E24" s="76" t="s">
        <v>283</v>
      </c>
      <c r="G24" s="76"/>
      <c r="H24" s="76"/>
      <c r="I24" s="76"/>
      <c r="J24" s="76"/>
      <c r="K24" s="77"/>
    </row>
    <row r="25" spans="1:12" x14ac:dyDescent="0.25">
      <c r="A25" s="88"/>
      <c r="B25" s="89"/>
      <c r="C25" s="90"/>
      <c r="D25" s="90"/>
      <c r="E25" s="90"/>
      <c r="F25" s="90"/>
      <c r="G25" s="90"/>
      <c r="H25" s="90"/>
      <c r="I25" s="90"/>
      <c r="J25" s="90"/>
      <c r="K25" s="90"/>
      <c r="L25" s="91"/>
    </row>
    <row r="36" spans="3:3" x14ac:dyDescent="0.25">
      <c r="C36" s="92"/>
    </row>
  </sheetData>
  <mergeCells count="8">
    <mergeCell ref="E20:K20"/>
    <mergeCell ref="E23:K23"/>
    <mergeCell ref="B1:K1"/>
    <mergeCell ref="B5:K5"/>
    <mergeCell ref="B7:K7"/>
    <mergeCell ref="B9:K9"/>
    <mergeCell ref="B11:K11"/>
    <mergeCell ref="B13:K13"/>
  </mergeCells>
  <hyperlinks>
    <hyperlink ref="B18" location="Access!A1" display="Access" xr:uid="{5D792262-B9AA-45E8-B877-72E8199DC366}"/>
    <hyperlink ref="B19" location="Technology!A1" display="Technology" xr:uid="{13F75587-6129-49FE-8891-378F74871E49}"/>
    <hyperlink ref="B20" location="'Other Programming Activities'!A1" display="Other Programming Activities" xr:uid="{56C17652-1A6A-4F39-A1D0-F4E18EB7F571}"/>
    <hyperlink ref="B21" location="'Synchronous Programs'!A1" display="Synchronous Programs" xr:uid="{14AEFCCE-9AAF-4F26-A4FA-A3B36E61A768}"/>
    <hyperlink ref="B23" location="'Programs x Audience - Chart'!A1" display="Programs by Audience Chart" xr:uid="{7A4160F8-9708-4733-9710-A22FF4D1BC7B}"/>
    <hyperlink ref="B22" location="'Synch Program Attendance'!A1" display="Synch Program Attendance" xr:uid="{D87A23BF-AC76-4923-9D9F-B6BF12F60B02}"/>
    <hyperlink ref="B24" location="'All Data'!A1" display="All Data" xr:uid="{3409EA35-9A4A-469D-9B27-E4C74B9BC8E3}"/>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F497-26E1-476C-B464-C0CBDB72C2F2}">
  <sheetPr>
    <tabColor theme="7" tint="0.39997558519241921"/>
  </sheetPr>
  <dimension ref="A1:M57"/>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ColWidth="9.1796875" defaultRowHeight="13" x14ac:dyDescent="0.3"/>
  <cols>
    <col min="1" max="1" width="38" style="24" bestFit="1" customWidth="1"/>
    <col min="2" max="2" width="15.26953125" style="24" customWidth="1"/>
    <col min="3" max="3" width="15.26953125" style="25" customWidth="1"/>
    <col min="4" max="4" width="15.26953125" style="24" customWidth="1"/>
    <col min="5" max="5" width="9.1796875" style="24"/>
    <col min="6" max="6" width="16.26953125" style="24" customWidth="1"/>
    <col min="7" max="7" width="11.453125" style="24" bestFit="1" customWidth="1"/>
    <col min="8" max="9" width="15.26953125" style="24" customWidth="1"/>
    <col min="10" max="10" width="14.81640625" style="24" customWidth="1"/>
    <col min="11" max="11" width="15.453125" style="24" customWidth="1"/>
    <col min="12" max="12" width="13.453125" style="24" customWidth="1"/>
    <col min="13" max="16384" width="9.1796875" style="24"/>
  </cols>
  <sheetData>
    <row r="1" spans="1:12" ht="42.65" customHeight="1" x14ac:dyDescent="0.3">
      <c r="A1" s="17" t="s">
        <v>0</v>
      </c>
      <c r="B1" s="17" t="s">
        <v>259</v>
      </c>
      <c r="C1" s="17" t="s">
        <v>1</v>
      </c>
      <c r="D1" s="17" t="s">
        <v>2</v>
      </c>
      <c r="E1" s="17" t="s">
        <v>3</v>
      </c>
      <c r="F1" s="1" t="s">
        <v>257</v>
      </c>
      <c r="G1" s="17" t="s">
        <v>4</v>
      </c>
      <c r="H1" s="1" t="s">
        <v>5</v>
      </c>
      <c r="I1" s="17" t="s">
        <v>6</v>
      </c>
      <c r="J1" s="17" t="s">
        <v>7</v>
      </c>
      <c r="K1" s="17" t="s">
        <v>8</v>
      </c>
      <c r="L1" s="1" t="s">
        <v>9</v>
      </c>
    </row>
    <row r="2" spans="1:12" x14ac:dyDescent="0.3">
      <c r="A2" s="41" t="s">
        <v>10</v>
      </c>
      <c r="B2" s="42" t="s">
        <v>11</v>
      </c>
      <c r="C2" s="43">
        <v>17153</v>
      </c>
      <c r="D2" s="43">
        <v>140380</v>
      </c>
      <c r="E2" s="43">
        <v>52</v>
      </c>
      <c r="F2" s="43">
        <f t="shared" ref="F2:F49" si="0">D2/E2</f>
        <v>2699.6153846153848</v>
      </c>
      <c r="G2" s="43">
        <v>11034</v>
      </c>
      <c r="H2" s="44">
        <f t="shared" ref="H2:H49" si="1">G2/C2</f>
        <v>0.64326939893896107</v>
      </c>
      <c r="I2" s="46">
        <v>0</v>
      </c>
      <c r="J2" s="43">
        <v>0</v>
      </c>
      <c r="K2" s="43">
        <v>40765</v>
      </c>
      <c r="L2" s="47">
        <f t="shared" ref="L2:L49" si="2">K2/C2</f>
        <v>2.3765522066110885</v>
      </c>
    </row>
    <row r="3" spans="1:12" x14ac:dyDescent="0.3">
      <c r="A3" s="41" t="s">
        <v>12</v>
      </c>
      <c r="B3" s="42" t="s">
        <v>13</v>
      </c>
      <c r="C3" s="43">
        <v>22493</v>
      </c>
      <c r="D3" s="43">
        <v>77077</v>
      </c>
      <c r="E3" s="43">
        <v>52</v>
      </c>
      <c r="F3" s="43">
        <f t="shared" si="0"/>
        <v>1482.25</v>
      </c>
      <c r="G3" s="43">
        <v>7357</v>
      </c>
      <c r="H3" s="44">
        <f t="shared" si="1"/>
        <v>0.32707953585559951</v>
      </c>
      <c r="I3" s="46">
        <v>0</v>
      </c>
      <c r="J3" s="43">
        <v>55</v>
      </c>
      <c r="K3" s="43">
        <v>745</v>
      </c>
      <c r="L3" s="47">
        <f t="shared" si="2"/>
        <v>3.3121415551504912E-2</v>
      </c>
    </row>
    <row r="4" spans="1:12" x14ac:dyDescent="0.3">
      <c r="A4" s="41" t="s">
        <v>14</v>
      </c>
      <c r="B4" s="42" t="s">
        <v>15</v>
      </c>
      <c r="C4" s="43">
        <v>12330</v>
      </c>
      <c r="D4" s="43">
        <v>54759</v>
      </c>
      <c r="E4" s="43">
        <v>52</v>
      </c>
      <c r="F4" s="43">
        <f t="shared" si="0"/>
        <v>1053.0576923076924</v>
      </c>
      <c r="G4" s="43">
        <v>4656</v>
      </c>
      <c r="H4" s="44">
        <f t="shared" si="1"/>
        <v>0.37761557177615573</v>
      </c>
      <c r="I4" s="46">
        <v>40</v>
      </c>
      <c r="J4" s="43">
        <v>29</v>
      </c>
      <c r="K4" s="43">
        <v>4346</v>
      </c>
      <c r="L4" s="47">
        <f t="shared" si="2"/>
        <v>0.35247364152473643</v>
      </c>
    </row>
    <row r="5" spans="1:12" x14ac:dyDescent="0.3">
      <c r="A5" s="41" t="s">
        <v>16</v>
      </c>
      <c r="B5" s="42" t="s">
        <v>15</v>
      </c>
      <c r="C5" s="43">
        <v>3828</v>
      </c>
      <c r="D5" s="43">
        <v>1734</v>
      </c>
      <c r="E5" s="43">
        <v>52</v>
      </c>
      <c r="F5" s="43">
        <f t="shared" si="0"/>
        <v>33.346153846153847</v>
      </c>
      <c r="G5" s="43">
        <v>252</v>
      </c>
      <c r="H5" s="44">
        <f t="shared" si="1"/>
        <v>6.5830721003134793E-2</v>
      </c>
      <c r="I5" s="46">
        <v>150</v>
      </c>
      <c r="J5" s="43">
        <v>0</v>
      </c>
      <c r="K5" s="43">
        <v>4</v>
      </c>
      <c r="L5" s="47">
        <f t="shared" si="2"/>
        <v>1.0449320794148381E-3</v>
      </c>
    </row>
    <row r="6" spans="1:12" x14ac:dyDescent="0.3">
      <c r="A6" s="41" t="s">
        <v>17</v>
      </c>
      <c r="B6" s="42" t="s">
        <v>18</v>
      </c>
      <c r="C6" s="43">
        <v>22583</v>
      </c>
      <c r="D6" s="43">
        <v>10896</v>
      </c>
      <c r="E6" s="43">
        <v>52</v>
      </c>
      <c r="F6" s="43">
        <f t="shared" si="0"/>
        <v>209.53846153846155</v>
      </c>
      <c r="G6" s="43">
        <v>1632</v>
      </c>
      <c r="H6" s="44">
        <f t="shared" si="1"/>
        <v>7.2266749324713275E-2</v>
      </c>
      <c r="I6" s="46">
        <v>0</v>
      </c>
      <c r="J6" s="43">
        <v>0</v>
      </c>
      <c r="K6" s="43">
        <v>774</v>
      </c>
      <c r="L6" s="47">
        <f t="shared" si="2"/>
        <v>3.4273568613558875E-2</v>
      </c>
    </row>
    <row r="7" spans="1:12" x14ac:dyDescent="0.3">
      <c r="A7" s="41" t="s">
        <v>19</v>
      </c>
      <c r="B7" s="42" t="s">
        <v>20</v>
      </c>
      <c r="C7" s="43">
        <v>7997</v>
      </c>
      <c r="D7" s="43">
        <v>53480</v>
      </c>
      <c r="E7" s="43">
        <v>52</v>
      </c>
      <c r="F7" s="43">
        <f t="shared" si="0"/>
        <v>1028.4615384615386</v>
      </c>
      <c r="G7" s="43">
        <v>3447</v>
      </c>
      <c r="H7" s="44">
        <f t="shared" si="1"/>
        <v>0.4310366387395273</v>
      </c>
      <c r="I7" s="46">
        <v>25</v>
      </c>
      <c r="J7" s="43">
        <v>25</v>
      </c>
      <c r="K7" s="43">
        <v>4680</v>
      </c>
      <c r="L7" s="47">
        <f t="shared" si="2"/>
        <v>0.58521945729648617</v>
      </c>
    </row>
    <row r="8" spans="1:12" x14ac:dyDescent="0.3">
      <c r="A8" s="41" t="s">
        <v>21</v>
      </c>
      <c r="B8" s="42" t="s">
        <v>22</v>
      </c>
      <c r="C8" s="43">
        <v>35688</v>
      </c>
      <c r="D8" s="43">
        <v>74489</v>
      </c>
      <c r="E8" s="43">
        <v>52</v>
      </c>
      <c r="F8" s="43">
        <f t="shared" si="0"/>
        <v>1432.4807692307693</v>
      </c>
      <c r="G8" s="43">
        <v>8713</v>
      </c>
      <c r="H8" s="44">
        <f t="shared" si="1"/>
        <v>0.24414368975566017</v>
      </c>
      <c r="I8" s="46">
        <v>155</v>
      </c>
      <c r="J8" s="43">
        <v>55</v>
      </c>
      <c r="K8" s="43">
        <v>5831</v>
      </c>
      <c r="L8" s="47">
        <f t="shared" si="2"/>
        <v>0.16338825375476351</v>
      </c>
    </row>
    <row r="9" spans="1:12" x14ac:dyDescent="0.3">
      <c r="A9" s="41" t="s">
        <v>23</v>
      </c>
      <c r="B9" s="42" t="s">
        <v>24</v>
      </c>
      <c r="C9" s="43">
        <v>82934</v>
      </c>
      <c r="D9" s="43">
        <v>207903</v>
      </c>
      <c r="E9" s="43">
        <v>52</v>
      </c>
      <c r="F9" s="43">
        <f t="shared" si="0"/>
        <v>3998.1346153846152</v>
      </c>
      <c r="G9" s="43">
        <v>31514</v>
      </c>
      <c r="H9" s="44">
        <f t="shared" si="1"/>
        <v>0.37998890684158487</v>
      </c>
      <c r="I9" s="46">
        <v>0</v>
      </c>
      <c r="J9" s="43">
        <v>58</v>
      </c>
      <c r="K9" s="43">
        <v>41444</v>
      </c>
      <c r="L9" s="47">
        <f t="shared" si="2"/>
        <v>0.49972267103962187</v>
      </c>
    </row>
    <row r="10" spans="1:12" x14ac:dyDescent="0.3">
      <c r="A10" s="41" t="s">
        <v>25</v>
      </c>
      <c r="B10" s="42" t="s">
        <v>26</v>
      </c>
      <c r="C10" s="43">
        <v>36405</v>
      </c>
      <c r="D10" s="43">
        <v>127721</v>
      </c>
      <c r="E10" s="43">
        <v>52</v>
      </c>
      <c r="F10" s="43">
        <f t="shared" si="0"/>
        <v>2456.1730769230771</v>
      </c>
      <c r="G10" s="43">
        <v>12639</v>
      </c>
      <c r="H10" s="44">
        <f t="shared" si="1"/>
        <v>0.34717758549649774</v>
      </c>
      <c r="I10" s="46">
        <v>0</v>
      </c>
      <c r="J10" s="43">
        <v>0</v>
      </c>
      <c r="K10" s="43">
        <v>14616</v>
      </c>
      <c r="L10" s="47">
        <f t="shared" si="2"/>
        <v>0.40148331273176763</v>
      </c>
    </row>
    <row r="11" spans="1:12" x14ac:dyDescent="0.3">
      <c r="A11" s="41" t="s">
        <v>27</v>
      </c>
      <c r="B11" s="42" t="s">
        <v>28</v>
      </c>
      <c r="C11" s="43">
        <v>14312</v>
      </c>
      <c r="D11" s="43">
        <v>54900</v>
      </c>
      <c r="E11" s="43">
        <v>52</v>
      </c>
      <c r="F11" s="43">
        <f t="shared" si="0"/>
        <v>1055.7692307692307</v>
      </c>
      <c r="G11" s="43">
        <v>6439</v>
      </c>
      <c r="H11" s="44">
        <f t="shared" si="1"/>
        <v>0.44990217998882059</v>
      </c>
      <c r="I11" s="46">
        <v>0</v>
      </c>
      <c r="J11" s="43">
        <v>0</v>
      </c>
      <c r="K11" s="43">
        <v>12454</v>
      </c>
      <c r="L11" s="47">
        <f t="shared" si="2"/>
        <v>0.87017887087758528</v>
      </c>
    </row>
    <row r="12" spans="1:12" x14ac:dyDescent="0.3">
      <c r="A12" s="41" t="s">
        <v>29</v>
      </c>
      <c r="B12" s="42" t="s">
        <v>30</v>
      </c>
      <c r="C12" s="43">
        <v>47139</v>
      </c>
      <c r="D12" s="43">
        <v>150154</v>
      </c>
      <c r="E12" s="43">
        <v>52</v>
      </c>
      <c r="F12" s="43">
        <f t="shared" si="0"/>
        <v>2887.5769230769229</v>
      </c>
      <c r="G12" s="43">
        <v>14397</v>
      </c>
      <c r="H12" s="44">
        <f t="shared" si="1"/>
        <v>0.30541589766435434</v>
      </c>
      <c r="I12" s="46">
        <v>25</v>
      </c>
      <c r="J12" s="43">
        <v>0</v>
      </c>
      <c r="K12" s="43">
        <v>6251</v>
      </c>
      <c r="L12" s="47">
        <f t="shared" si="2"/>
        <v>0.13260781942765015</v>
      </c>
    </row>
    <row r="13" spans="1:12" x14ac:dyDescent="0.3">
      <c r="A13" s="41" t="s">
        <v>31</v>
      </c>
      <c r="B13" s="42" t="s">
        <v>32</v>
      </c>
      <c r="C13" s="43">
        <v>6460</v>
      </c>
      <c r="D13" s="43">
        <v>22341</v>
      </c>
      <c r="E13" s="43">
        <v>52</v>
      </c>
      <c r="F13" s="43">
        <f t="shared" si="0"/>
        <v>429.63461538461536</v>
      </c>
      <c r="G13" s="43">
        <v>1983</v>
      </c>
      <c r="H13" s="44">
        <f t="shared" si="1"/>
        <v>0.30696594427244583</v>
      </c>
      <c r="I13" s="46">
        <v>0</v>
      </c>
      <c r="J13" s="43">
        <v>5</v>
      </c>
      <c r="K13" s="43">
        <v>439</v>
      </c>
      <c r="L13" s="47">
        <f t="shared" si="2"/>
        <v>6.7956656346749231E-2</v>
      </c>
    </row>
    <row r="14" spans="1:12" x14ac:dyDescent="0.3">
      <c r="A14" s="41" t="s">
        <v>33</v>
      </c>
      <c r="B14" s="42" t="s">
        <v>34</v>
      </c>
      <c r="C14" s="43">
        <v>4469</v>
      </c>
      <c r="D14" s="43">
        <v>5824</v>
      </c>
      <c r="E14" s="43">
        <v>52</v>
      </c>
      <c r="F14" s="43">
        <f t="shared" si="0"/>
        <v>112</v>
      </c>
      <c r="G14" s="43">
        <v>928</v>
      </c>
      <c r="H14" s="44">
        <f t="shared" si="1"/>
        <v>0.20765271872902216</v>
      </c>
      <c r="I14" s="46">
        <v>40</v>
      </c>
      <c r="J14" s="43">
        <v>0</v>
      </c>
      <c r="K14" s="43">
        <v>5616</v>
      </c>
      <c r="L14" s="47">
        <f t="shared" si="2"/>
        <v>1.2566569702394272</v>
      </c>
    </row>
    <row r="15" spans="1:12" x14ac:dyDescent="0.3">
      <c r="A15" s="41" t="s">
        <v>37</v>
      </c>
      <c r="B15" s="42" t="s">
        <v>36</v>
      </c>
      <c r="C15" s="43">
        <v>5485</v>
      </c>
      <c r="D15" s="43">
        <v>14477</v>
      </c>
      <c r="E15" s="43">
        <v>52</v>
      </c>
      <c r="F15" s="43">
        <f t="shared" si="0"/>
        <v>278.40384615384613</v>
      </c>
      <c r="G15" s="43">
        <v>1060</v>
      </c>
      <c r="H15" s="44">
        <f t="shared" si="1"/>
        <v>0.19325432999088424</v>
      </c>
      <c r="I15" s="46">
        <v>10</v>
      </c>
      <c r="J15" s="43">
        <v>0</v>
      </c>
      <c r="K15" s="43">
        <v>0</v>
      </c>
      <c r="L15" s="47">
        <f t="shared" si="2"/>
        <v>0</v>
      </c>
    </row>
    <row r="16" spans="1:12" x14ac:dyDescent="0.3">
      <c r="A16" s="41" t="s">
        <v>35</v>
      </c>
      <c r="B16" s="42" t="s">
        <v>36</v>
      </c>
      <c r="C16" s="43">
        <v>4489</v>
      </c>
      <c r="D16" s="43">
        <v>5454</v>
      </c>
      <c r="E16" s="43">
        <v>52</v>
      </c>
      <c r="F16" s="43">
        <f t="shared" si="0"/>
        <v>104.88461538461539</v>
      </c>
      <c r="G16" s="43">
        <v>1283</v>
      </c>
      <c r="H16" s="44">
        <f t="shared" si="1"/>
        <v>0.28580975718422813</v>
      </c>
      <c r="I16" s="46">
        <v>25</v>
      </c>
      <c r="J16" s="43">
        <v>0</v>
      </c>
      <c r="K16" s="43">
        <v>244</v>
      </c>
      <c r="L16" s="47">
        <f t="shared" si="2"/>
        <v>5.4355090220539096E-2</v>
      </c>
    </row>
    <row r="17" spans="1:12" x14ac:dyDescent="0.3">
      <c r="A17" s="41" t="s">
        <v>40</v>
      </c>
      <c r="B17" s="42" t="s">
        <v>39</v>
      </c>
      <c r="C17" s="43">
        <v>4620</v>
      </c>
      <c r="D17" s="43">
        <v>12000</v>
      </c>
      <c r="E17" s="43">
        <v>52</v>
      </c>
      <c r="F17" s="43">
        <f t="shared" si="0"/>
        <v>230.76923076923077</v>
      </c>
      <c r="G17" s="43">
        <v>1260</v>
      </c>
      <c r="H17" s="44">
        <f t="shared" si="1"/>
        <v>0.27272727272727271</v>
      </c>
      <c r="I17" s="46">
        <v>200</v>
      </c>
      <c r="J17" s="43">
        <v>3</v>
      </c>
      <c r="K17" s="43">
        <v>624</v>
      </c>
      <c r="L17" s="47">
        <f t="shared" si="2"/>
        <v>0.13506493506493505</v>
      </c>
    </row>
    <row r="18" spans="1:12" x14ac:dyDescent="0.3">
      <c r="A18" s="41" t="s">
        <v>38</v>
      </c>
      <c r="B18" s="42" t="s">
        <v>39</v>
      </c>
      <c r="C18" s="43">
        <v>3778</v>
      </c>
      <c r="D18" s="43">
        <v>11154</v>
      </c>
      <c r="E18" s="43">
        <v>52</v>
      </c>
      <c r="F18" s="43">
        <f t="shared" si="0"/>
        <v>214.5</v>
      </c>
      <c r="G18" s="43">
        <v>687</v>
      </c>
      <c r="H18" s="44">
        <f t="shared" si="1"/>
        <v>0.18184224457384859</v>
      </c>
      <c r="I18" s="46">
        <v>0</v>
      </c>
      <c r="J18" s="43">
        <v>172</v>
      </c>
      <c r="K18" s="43">
        <v>156</v>
      </c>
      <c r="L18" s="47">
        <f t="shared" si="2"/>
        <v>4.1291688724192692E-2</v>
      </c>
    </row>
    <row r="19" spans="1:12" x14ac:dyDescent="0.3">
      <c r="A19" s="41" t="s">
        <v>41</v>
      </c>
      <c r="B19" s="42" t="s">
        <v>42</v>
      </c>
      <c r="C19" s="43">
        <v>5559</v>
      </c>
      <c r="D19" s="43">
        <v>19665</v>
      </c>
      <c r="E19" s="43">
        <v>50</v>
      </c>
      <c r="F19" s="43">
        <f t="shared" si="0"/>
        <v>393.3</v>
      </c>
      <c r="G19" s="43">
        <v>3257</v>
      </c>
      <c r="H19" s="44">
        <f t="shared" si="1"/>
        <v>0.58589674401870839</v>
      </c>
      <c r="I19" s="46">
        <v>25</v>
      </c>
      <c r="J19" s="43">
        <v>5</v>
      </c>
      <c r="K19" s="43">
        <v>6555</v>
      </c>
      <c r="L19" s="47">
        <f t="shared" si="2"/>
        <v>1.1791689152725311</v>
      </c>
    </row>
    <row r="20" spans="1:12" x14ac:dyDescent="0.3">
      <c r="A20" s="41" t="s">
        <v>43</v>
      </c>
      <c r="B20" s="42" t="s">
        <v>44</v>
      </c>
      <c r="C20" s="43">
        <v>29568</v>
      </c>
      <c r="D20" s="43">
        <v>19008</v>
      </c>
      <c r="E20" s="43">
        <v>52</v>
      </c>
      <c r="F20" s="43">
        <f t="shared" si="0"/>
        <v>365.53846153846155</v>
      </c>
      <c r="G20" s="43">
        <v>5089</v>
      </c>
      <c r="H20" s="44">
        <f t="shared" si="1"/>
        <v>0.17211174242424243</v>
      </c>
      <c r="I20" s="46">
        <v>25</v>
      </c>
      <c r="J20" s="43">
        <v>10</v>
      </c>
      <c r="K20" s="43">
        <v>2475</v>
      </c>
      <c r="L20" s="47">
        <f t="shared" si="2"/>
        <v>8.3705357142857137E-2</v>
      </c>
    </row>
    <row r="21" spans="1:12" x14ac:dyDescent="0.3">
      <c r="A21" s="41" t="s">
        <v>45</v>
      </c>
      <c r="B21" s="42" t="s">
        <v>46</v>
      </c>
      <c r="C21" s="43">
        <v>22529</v>
      </c>
      <c r="D21" s="43">
        <v>68311</v>
      </c>
      <c r="E21" s="43">
        <v>52</v>
      </c>
      <c r="F21" s="43">
        <f t="shared" si="0"/>
        <v>1313.6730769230769</v>
      </c>
      <c r="G21" s="43">
        <v>7074</v>
      </c>
      <c r="H21" s="44">
        <f t="shared" si="1"/>
        <v>0.31399529495317147</v>
      </c>
      <c r="I21" s="46">
        <v>0</v>
      </c>
      <c r="J21" s="43">
        <v>0</v>
      </c>
      <c r="K21" s="43">
        <v>6974</v>
      </c>
      <c r="L21" s="47">
        <f t="shared" si="2"/>
        <v>0.30955657153002797</v>
      </c>
    </row>
    <row r="22" spans="1:12" x14ac:dyDescent="0.3">
      <c r="A22" s="41" t="s">
        <v>47</v>
      </c>
      <c r="B22" s="42" t="s">
        <v>48</v>
      </c>
      <c r="C22" s="43">
        <v>3616</v>
      </c>
      <c r="D22" s="43">
        <v>22507</v>
      </c>
      <c r="E22" s="43">
        <v>52</v>
      </c>
      <c r="F22" s="43">
        <f t="shared" si="0"/>
        <v>432.82692307692309</v>
      </c>
      <c r="G22" s="43">
        <v>1834</v>
      </c>
      <c r="H22" s="44">
        <f t="shared" si="1"/>
        <v>0.50719026548672563</v>
      </c>
      <c r="I22" s="46">
        <v>150</v>
      </c>
      <c r="J22" s="43">
        <v>10</v>
      </c>
      <c r="K22" s="43">
        <v>9719</v>
      </c>
      <c r="L22" s="47">
        <f t="shared" si="2"/>
        <v>2.6877765486725664</v>
      </c>
    </row>
    <row r="23" spans="1:12" x14ac:dyDescent="0.3">
      <c r="A23" s="41" t="s">
        <v>49</v>
      </c>
      <c r="B23" s="42" t="s">
        <v>50</v>
      </c>
      <c r="C23" s="43">
        <v>17075</v>
      </c>
      <c r="D23" s="43">
        <v>68006</v>
      </c>
      <c r="E23" s="43">
        <v>52</v>
      </c>
      <c r="F23" s="43">
        <f t="shared" si="0"/>
        <v>1307.8076923076924</v>
      </c>
      <c r="G23" s="43">
        <v>7999</v>
      </c>
      <c r="H23" s="44">
        <f t="shared" si="1"/>
        <v>0.46846266471449488</v>
      </c>
      <c r="I23" s="46">
        <v>0</v>
      </c>
      <c r="J23" s="43">
        <v>4</v>
      </c>
      <c r="K23" s="43">
        <v>1126</v>
      </c>
      <c r="L23" s="47">
        <f t="shared" si="2"/>
        <v>6.5944363103953144E-2</v>
      </c>
    </row>
    <row r="24" spans="1:12" x14ac:dyDescent="0.3">
      <c r="A24" s="41" t="s">
        <v>51</v>
      </c>
      <c r="B24" s="42" t="s">
        <v>52</v>
      </c>
      <c r="C24" s="43">
        <v>14532</v>
      </c>
      <c r="D24" s="43">
        <v>86467</v>
      </c>
      <c r="E24" s="43">
        <v>52</v>
      </c>
      <c r="F24" s="43">
        <f t="shared" si="0"/>
        <v>1662.8269230769231</v>
      </c>
      <c r="G24" s="43">
        <v>6727</v>
      </c>
      <c r="H24" s="44">
        <f t="shared" si="1"/>
        <v>0.46290944123314065</v>
      </c>
      <c r="I24" s="46">
        <v>125</v>
      </c>
      <c r="J24" s="43">
        <v>126</v>
      </c>
      <c r="K24" s="43">
        <v>14523</v>
      </c>
      <c r="L24" s="47">
        <f t="shared" si="2"/>
        <v>0.99938067712634182</v>
      </c>
    </row>
    <row r="25" spans="1:12" x14ac:dyDescent="0.3">
      <c r="A25" s="41" t="s">
        <v>53</v>
      </c>
      <c r="B25" s="42" t="s">
        <v>54</v>
      </c>
      <c r="C25" s="43">
        <v>1410</v>
      </c>
      <c r="D25" s="43">
        <v>59345</v>
      </c>
      <c r="E25" s="43">
        <v>52</v>
      </c>
      <c r="F25" s="43">
        <f t="shared" si="0"/>
        <v>1141.25</v>
      </c>
      <c r="G25" s="43">
        <v>1962</v>
      </c>
      <c r="H25" s="44">
        <f t="shared" si="1"/>
        <v>1.3914893617021276</v>
      </c>
      <c r="I25" s="46">
        <v>0</v>
      </c>
      <c r="J25" s="43">
        <v>0</v>
      </c>
      <c r="K25" s="43">
        <v>921</v>
      </c>
      <c r="L25" s="47">
        <f t="shared" si="2"/>
        <v>0.65319148936170213</v>
      </c>
    </row>
    <row r="26" spans="1:12" x14ac:dyDescent="0.3">
      <c r="A26" s="41" t="s">
        <v>55</v>
      </c>
      <c r="B26" s="42" t="s">
        <v>56</v>
      </c>
      <c r="C26" s="43">
        <v>25163</v>
      </c>
      <c r="D26" s="43">
        <v>195782</v>
      </c>
      <c r="E26" s="43">
        <v>52</v>
      </c>
      <c r="F26" s="43">
        <f t="shared" si="0"/>
        <v>3765.0384615384614</v>
      </c>
      <c r="G26" s="43">
        <v>9809</v>
      </c>
      <c r="H26" s="44">
        <f t="shared" si="1"/>
        <v>0.38981838413543696</v>
      </c>
      <c r="I26" s="46">
        <v>25</v>
      </c>
      <c r="J26" s="43">
        <v>0</v>
      </c>
      <c r="K26" s="43">
        <v>10491</v>
      </c>
      <c r="L26" s="47">
        <f t="shared" si="2"/>
        <v>0.41692167070699043</v>
      </c>
    </row>
    <row r="27" spans="1:12" x14ac:dyDescent="0.3">
      <c r="A27" s="41" t="s">
        <v>59</v>
      </c>
      <c r="B27" s="42" t="s">
        <v>58</v>
      </c>
      <c r="C27" s="43">
        <v>19821</v>
      </c>
      <c r="D27" s="43">
        <v>94943</v>
      </c>
      <c r="E27" s="43">
        <v>52</v>
      </c>
      <c r="F27" s="43">
        <f t="shared" si="0"/>
        <v>1825.8269230769231</v>
      </c>
      <c r="G27" s="43">
        <v>11316</v>
      </c>
      <c r="H27" s="44">
        <f t="shared" si="1"/>
        <v>0.57090964128954136</v>
      </c>
      <c r="I27" s="46">
        <v>40</v>
      </c>
      <c r="J27" s="43">
        <v>0</v>
      </c>
      <c r="K27" s="43">
        <v>15285</v>
      </c>
      <c r="L27" s="47">
        <f t="shared" si="2"/>
        <v>0.77115180868775546</v>
      </c>
    </row>
    <row r="28" spans="1:12" x14ac:dyDescent="0.3">
      <c r="A28" s="41" t="s">
        <v>57</v>
      </c>
      <c r="B28" s="42" t="s">
        <v>58</v>
      </c>
      <c r="C28" s="43">
        <v>5991</v>
      </c>
      <c r="D28" s="43">
        <v>6951</v>
      </c>
      <c r="E28" s="43">
        <v>52</v>
      </c>
      <c r="F28" s="43">
        <f t="shared" si="0"/>
        <v>133.67307692307693</v>
      </c>
      <c r="G28" s="43">
        <v>367</v>
      </c>
      <c r="H28" s="44">
        <f t="shared" si="1"/>
        <v>6.1258554498414289E-2</v>
      </c>
      <c r="I28" s="46">
        <v>25</v>
      </c>
      <c r="J28" s="43">
        <v>0</v>
      </c>
      <c r="K28" s="43">
        <v>325</v>
      </c>
      <c r="L28" s="47">
        <f t="shared" si="2"/>
        <v>5.4248038724753797E-2</v>
      </c>
    </row>
    <row r="29" spans="1:12" x14ac:dyDescent="0.3">
      <c r="A29" s="41" t="s">
        <v>60</v>
      </c>
      <c r="B29" s="42" t="s">
        <v>58</v>
      </c>
      <c r="C29" s="43">
        <v>1920</v>
      </c>
      <c r="D29" s="43">
        <v>6258</v>
      </c>
      <c r="E29" s="43">
        <v>52</v>
      </c>
      <c r="F29" s="43">
        <f t="shared" si="0"/>
        <v>120.34615384615384</v>
      </c>
      <c r="G29" s="43">
        <v>339</v>
      </c>
      <c r="H29" s="44">
        <f t="shared" si="1"/>
        <v>0.17656250000000001</v>
      </c>
      <c r="I29" s="46">
        <v>150</v>
      </c>
      <c r="J29" s="43">
        <v>8</v>
      </c>
      <c r="K29" s="43">
        <v>3541</v>
      </c>
      <c r="L29" s="47">
        <f t="shared" si="2"/>
        <v>1.8442708333333333</v>
      </c>
    </row>
    <row r="30" spans="1:12" x14ac:dyDescent="0.3">
      <c r="A30" s="41" t="s">
        <v>61</v>
      </c>
      <c r="B30" s="42" t="s">
        <v>62</v>
      </c>
      <c r="C30" s="43">
        <v>34114</v>
      </c>
      <c r="D30" s="43">
        <v>68640</v>
      </c>
      <c r="E30" s="43">
        <v>52</v>
      </c>
      <c r="F30" s="43">
        <f t="shared" si="0"/>
        <v>1320</v>
      </c>
      <c r="G30" s="43">
        <v>9564</v>
      </c>
      <c r="H30" s="44">
        <f t="shared" si="1"/>
        <v>0.28035410681831507</v>
      </c>
      <c r="I30" s="46">
        <v>0</v>
      </c>
      <c r="J30" s="43">
        <v>87</v>
      </c>
      <c r="K30" s="43">
        <v>23500</v>
      </c>
      <c r="L30" s="47">
        <f t="shared" si="2"/>
        <v>0.68886674092747846</v>
      </c>
    </row>
    <row r="31" spans="1:12" x14ac:dyDescent="0.3">
      <c r="A31" s="41" t="s">
        <v>63</v>
      </c>
      <c r="B31" s="42" t="s">
        <v>64</v>
      </c>
      <c r="C31" s="43">
        <v>12588</v>
      </c>
      <c r="D31" s="43">
        <v>25344</v>
      </c>
      <c r="E31" s="43">
        <v>52</v>
      </c>
      <c r="F31" s="43">
        <f t="shared" si="0"/>
        <v>487.38461538461536</v>
      </c>
      <c r="G31" s="43">
        <v>2641</v>
      </c>
      <c r="H31" s="44">
        <f t="shared" si="1"/>
        <v>0.20980298697171909</v>
      </c>
      <c r="I31" s="46">
        <v>25</v>
      </c>
      <c r="J31" s="43">
        <v>0</v>
      </c>
      <c r="K31" s="43">
        <v>1334</v>
      </c>
      <c r="L31" s="47">
        <f t="shared" si="2"/>
        <v>0.10597394343819511</v>
      </c>
    </row>
    <row r="32" spans="1:12" x14ac:dyDescent="0.3">
      <c r="A32" s="41" t="s">
        <v>65</v>
      </c>
      <c r="B32" s="42" t="s">
        <v>66</v>
      </c>
      <c r="C32" s="43">
        <v>75604</v>
      </c>
      <c r="D32" s="43">
        <v>105252</v>
      </c>
      <c r="E32" s="43">
        <v>52</v>
      </c>
      <c r="F32" s="43">
        <f t="shared" si="0"/>
        <v>2024.0769230769231</v>
      </c>
      <c r="G32" s="43">
        <v>21281</v>
      </c>
      <c r="H32" s="44">
        <f t="shared" si="1"/>
        <v>0.2814798158827575</v>
      </c>
      <c r="I32" s="46">
        <v>25</v>
      </c>
      <c r="J32" s="43">
        <v>57</v>
      </c>
      <c r="K32" s="43">
        <v>6819</v>
      </c>
      <c r="L32" s="47">
        <f t="shared" si="2"/>
        <v>9.0193640548119153E-2</v>
      </c>
    </row>
    <row r="33" spans="1:12" x14ac:dyDescent="0.3">
      <c r="A33" s="41" t="s">
        <v>67</v>
      </c>
      <c r="B33" s="42" t="s">
        <v>68</v>
      </c>
      <c r="C33" s="43">
        <v>17871</v>
      </c>
      <c r="D33" s="43">
        <v>64287</v>
      </c>
      <c r="E33" s="43">
        <v>52</v>
      </c>
      <c r="F33" s="43">
        <f t="shared" si="0"/>
        <v>1236.2884615384614</v>
      </c>
      <c r="G33" s="43">
        <v>5105</v>
      </c>
      <c r="H33" s="44">
        <f t="shared" si="1"/>
        <v>0.28565832913659001</v>
      </c>
      <c r="I33" s="46">
        <v>0</v>
      </c>
      <c r="J33" s="43">
        <v>0</v>
      </c>
      <c r="K33" s="43">
        <v>4328</v>
      </c>
      <c r="L33" s="47">
        <f t="shared" si="2"/>
        <v>0.24218006826702479</v>
      </c>
    </row>
    <row r="34" spans="1:12" x14ac:dyDescent="0.3">
      <c r="A34" s="41" t="s">
        <v>69</v>
      </c>
      <c r="B34" s="42" t="s">
        <v>70</v>
      </c>
      <c r="C34" s="43">
        <v>131744</v>
      </c>
      <c r="D34" s="43">
        <v>423543</v>
      </c>
      <c r="E34" s="43">
        <v>52</v>
      </c>
      <c r="F34" s="43">
        <f t="shared" si="0"/>
        <v>8145.0576923076924</v>
      </c>
      <c r="G34" s="43">
        <v>36508</v>
      </c>
      <c r="H34" s="44">
        <f t="shared" si="1"/>
        <v>0.27711318921544814</v>
      </c>
      <c r="I34" s="46">
        <v>25</v>
      </c>
      <c r="J34" s="43">
        <v>0</v>
      </c>
      <c r="K34" s="43">
        <v>39180</v>
      </c>
      <c r="L34" s="47">
        <f t="shared" si="2"/>
        <v>0.29739494777750791</v>
      </c>
    </row>
    <row r="35" spans="1:12" x14ac:dyDescent="0.3">
      <c r="A35" s="41" t="s">
        <v>71</v>
      </c>
      <c r="B35" s="42" t="s">
        <v>70</v>
      </c>
      <c r="C35" s="43">
        <v>59190</v>
      </c>
      <c r="D35" s="43">
        <v>98079</v>
      </c>
      <c r="E35" s="43">
        <v>52</v>
      </c>
      <c r="F35" s="43">
        <f t="shared" si="0"/>
        <v>1886.1346153846155</v>
      </c>
      <c r="G35" s="43">
        <v>12426</v>
      </c>
      <c r="H35" s="44">
        <f t="shared" si="1"/>
        <v>0.2099341104916371</v>
      </c>
      <c r="I35" s="46">
        <v>125</v>
      </c>
      <c r="J35" s="43">
        <v>0</v>
      </c>
      <c r="K35" s="43">
        <v>41613</v>
      </c>
      <c r="L35" s="47">
        <f t="shared" si="2"/>
        <v>0.70304105423213381</v>
      </c>
    </row>
    <row r="36" spans="1:12" x14ac:dyDescent="0.3">
      <c r="A36" s="41" t="s">
        <v>72</v>
      </c>
      <c r="B36" s="42" t="s">
        <v>73</v>
      </c>
      <c r="C36" s="43">
        <v>8020</v>
      </c>
      <c r="D36" s="43">
        <v>7800</v>
      </c>
      <c r="E36" s="43">
        <v>52</v>
      </c>
      <c r="F36" s="43">
        <f t="shared" si="0"/>
        <v>150</v>
      </c>
      <c r="G36" s="43">
        <v>1534</v>
      </c>
      <c r="H36" s="44">
        <f t="shared" si="1"/>
        <v>0.19127182044887781</v>
      </c>
      <c r="I36" s="46">
        <v>40</v>
      </c>
      <c r="J36" s="43">
        <v>62</v>
      </c>
      <c r="K36" s="43">
        <v>5</v>
      </c>
      <c r="L36" s="47">
        <f t="shared" si="2"/>
        <v>6.2344139650872816E-4</v>
      </c>
    </row>
    <row r="37" spans="1:12" x14ac:dyDescent="0.3">
      <c r="A37" s="41" t="s">
        <v>76</v>
      </c>
      <c r="B37" s="42" t="s">
        <v>75</v>
      </c>
      <c r="C37" s="43">
        <v>6154</v>
      </c>
      <c r="D37" s="43">
        <v>29028</v>
      </c>
      <c r="E37" s="43">
        <v>52</v>
      </c>
      <c r="F37" s="43">
        <f t="shared" si="0"/>
        <v>558.23076923076928</v>
      </c>
      <c r="G37" s="43">
        <v>1970</v>
      </c>
      <c r="H37" s="44">
        <f t="shared" si="1"/>
        <v>0.32011699707507313</v>
      </c>
      <c r="I37" s="46">
        <v>0</v>
      </c>
      <c r="J37" s="43">
        <v>125</v>
      </c>
      <c r="K37" s="43">
        <v>328</v>
      </c>
      <c r="L37" s="47">
        <f t="shared" si="2"/>
        <v>5.3298667533311667E-2</v>
      </c>
    </row>
    <row r="38" spans="1:12" x14ac:dyDescent="0.3">
      <c r="A38" s="41" t="s">
        <v>74</v>
      </c>
      <c r="B38" s="42" t="s">
        <v>75</v>
      </c>
      <c r="C38" s="43">
        <v>4230</v>
      </c>
      <c r="D38" s="43">
        <v>19200</v>
      </c>
      <c r="E38" s="43">
        <v>52</v>
      </c>
      <c r="F38" s="43">
        <f t="shared" si="0"/>
        <v>369.23076923076923</v>
      </c>
      <c r="G38" s="43">
        <v>1243</v>
      </c>
      <c r="H38" s="44">
        <f t="shared" si="1"/>
        <v>0.29385342789598107</v>
      </c>
      <c r="I38" s="46">
        <v>125</v>
      </c>
      <c r="J38" s="43">
        <v>280</v>
      </c>
      <c r="K38" s="43">
        <v>1800</v>
      </c>
      <c r="L38" s="47">
        <f t="shared" si="2"/>
        <v>0.42553191489361702</v>
      </c>
    </row>
    <row r="39" spans="1:12" x14ac:dyDescent="0.3">
      <c r="A39" s="41" t="s">
        <v>79</v>
      </c>
      <c r="B39" s="42" t="s">
        <v>78</v>
      </c>
      <c r="C39" s="43">
        <v>12642</v>
      </c>
      <c r="D39" s="43">
        <v>70629</v>
      </c>
      <c r="E39" s="43">
        <v>52</v>
      </c>
      <c r="F39" s="43">
        <f t="shared" si="0"/>
        <v>1358.25</v>
      </c>
      <c r="G39" s="43">
        <v>5793</v>
      </c>
      <c r="H39" s="44">
        <f t="shared" si="1"/>
        <v>0.45823445657332701</v>
      </c>
      <c r="I39" s="46">
        <v>0</v>
      </c>
      <c r="J39" s="43">
        <v>0</v>
      </c>
      <c r="K39" s="43">
        <v>8760</v>
      </c>
      <c r="L39" s="47">
        <f t="shared" si="2"/>
        <v>0.6929283341243474</v>
      </c>
    </row>
    <row r="40" spans="1:12" x14ac:dyDescent="0.3">
      <c r="A40" s="41" t="s">
        <v>77</v>
      </c>
      <c r="B40" s="42" t="s">
        <v>78</v>
      </c>
      <c r="C40" s="43">
        <v>9476</v>
      </c>
      <c r="D40" s="43">
        <v>6883</v>
      </c>
      <c r="E40" s="43">
        <v>52</v>
      </c>
      <c r="F40" s="43">
        <f t="shared" si="0"/>
        <v>132.36538461538461</v>
      </c>
      <c r="G40" s="43">
        <v>1871</v>
      </c>
      <c r="H40" s="44">
        <f t="shared" si="1"/>
        <v>0.19744617982271001</v>
      </c>
      <c r="I40" s="46">
        <v>50</v>
      </c>
      <c r="J40" s="43">
        <v>77</v>
      </c>
      <c r="K40" s="43">
        <v>1095</v>
      </c>
      <c r="L40" s="47">
        <f t="shared" si="2"/>
        <v>0.1155550865344027</v>
      </c>
    </row>
    <row r="41" spans="1:12" x14ac:dyDescent="0.3">
      <c r="A41" s="41" t="s">
        <v>80</v>
      </c>
      <c r="B41" s="42" t="s">
        <v>81</v>
      </c>
      <c r="C41" s="43">
        <v>31931</v>
      </c>
      <c r="D41" s="43">
        <v>86653</v>
      </c>
      <c r="E41" s="43">
        <v>52</v>
      </c>
      <c r="F41" s="43">
        <f t="shared" si="0"/>
        <v>1666.4038461538462</v>
      </c>
      <c r="G41" s="43">
        <v>9037</v>
      </c>
      <c r="H41" s="44">
        <f t="shared" si="1"/>
        <v>0.28301650433747766</v>
      </c>
      <c r="I41" s="46">
        <v>0</v>
      </c>
      <c r="J41" s="43">
        <v>105</v>
      </c>
      <c r="K41" s="43">
        <v>21875</v>
      </c>
      <c r="L41" s="47">
        <f t="shared" si="2"/>
        <v>0.68507093420187282</v>
      </c>
    </row>
    <row r="42" spans="1:12" x14ac:dyDescent="0.3">
      <c r="A42" s="41" t="s">
        <v>82</v>
      </c>
      <c r="B42" s="42" t="s">
        <v>83</v>
      </c>
      <c r="C42" s="43">
        <v>16359</v>
      </c>
      <c r="D42" s="43">
        <v>52926</v>
      </c>
      <c r="E42" s="43">
        <v>52</v>
      </c>
      <c r="F42" s="43">
        <f t="shared" si="0"/>
        <v>1017.8076923076923</v>
      </c>
      <c r="G42" s="43">
        <v>5397</v>
      </c>
      <c r="H42" s="44">
        <f t="shared" si="1"/>
        <v>0.32991014120667522</v>
      </c>
      <c r="I42" s="46">
        <v>25</v>
      </c>
      <c r="J42" s="43">
        <v>0</v>
      </c>
      <c r="K42" s="43">
        <v>1388</v>
      </c>
      <c r="L42" s="47">
        <f t="shared" si="2"/>
        <v>8.484626199645455E-2</v>
      </c>
    </row>
    <row r="43" spans="1:12" x14ac:dyDescent="0.3">
      <c r="A43" s="41" t="s">
        <v>84</v>
      </c>
      <c r="B43" s="42" t="s">
        <v>85</v>
      </c>
      <c r="C43" s="43">
        <v>11147</v>
      </c>
      <c r="D43" s="43">
        <v>13568</v>
      </c>
      <c r="E43" s="43">
        <v>52</v>
      </c>
      <c r="F43" s="43">
        <f t="shared" si="0"/>
        <v>260.92307692307691</v>
      </c>
      <c r="G43" s="43">
        <v>2241</v>
      </c>
      <c r="H43" s="44">
        <f t="shared" si="1"/>
        <v>0.20104063873687988</v>
      </c>
      <c r="I43" s="46">
        <v>0</v>
      </c>
      <c r="J43" s="43">
        <v>0</v>
      </c>
      <c r="K43" s="43">
        <v>3928</v>
      </c>
      <c r="L43" s="47">
        <f t="shared" si="2"/>
        <v>0.35238180676415182</v>
      </c>
    </row>
    <row r="44" spans="1:12" x14ac:dyDescent="0.3">
      <c r="A44" s="41" t="s">
        <v>88</v>
      </c>
      <c r="B44" s="42" t="s">
        <v>87</v>
      </c>
      <c r="C44" s="43">
        <v>73192</v>
      </c>
      <c r="D44" s="43">
        <v>216661</v>
      </c>
      <c r="E44" s="43">
        <v>52</v>
      </c>
      <c r="F44" s="43">
        <f t="shared" si="0"/>
        <v>4166.5576923076924</v>
      </c>
      <c r="G44" s="43">
        <v>25098</v>
      </c>
      <c r="H44" s="44">
        <f t="shared" si="1"/>
        <v>0.34290632856049841</v>
      </c>
      <c r="I44" s="46">
        <v>40</v>
      </c>
      <c r="J44" s="43">
        <v>0</v>
      </c>
      <c r="K44" s="43">
        <v>33729</v>
      </c>
      <c r="L44" s="47">
        <f t="shared" si="2"/>
        <v>0.46082905235544869</v>
      </c>
    </row>
    <row r="45" spans="1:12" x14ac:dyDescent="0.3">
      <c r="A45" s="41" t="s">
        <v>86</v>
      </c>
      <c r="B45" s="42" t="s">
        <v>87</v>
      </c>
      <c r="C45" s="43">
        <v>9631</v>
      </c>
      <c r="D45" s="43">
        <v>5401</v>
      </c>
      <c r="E45" s="43">
        <v>52</v>
      </c>
      <c r="F45" s="43">
        <f t="shared" si="0"/>
        <v>103.86538461538461</v>
      </c>
      <c r="G45" s="43">
        <v>293</v>
      </c>
      <c r="H45" s="44">
        <f t="shared" si="1"/>
        <v>3.0422593707818503E-2</v>
      </c>
      <c r="I45" s="46">
        <v>0</v>
      </c>
      <c r="J45" s="43">
        <v>47</v>
      </c>
      <c r="K45" s="43">
        <v>726</v>
      </c>
      <c r="L45" s="47">
        <f t="shared" si="2"/>
        <v>7.5381580313570756E-2</v>
      </c>
    </row>
    <row r="46" spans="1:12" x14ac:dyDescent="0.3">
      <c r="A46" s="41" t="s">
        <v>89</v>
      </c>
      <c r="B46" s="42" t="s">
        <v>90</v>
      </c>
      <c r="C46" s="43">
        <v>6528</v>
      </c>
      <c r="D46" s="43">
        <v>16633</v>
      </c>
      <c r="E46" s="43">
        <v>52</v>
      </c>
      <c r="F46" s="43">
        <f t="shared" si="0"/>
        <v>319.86538461538464</v>
      </c>
      <c r="G46" s="43">
        <v>1553</v>
      </c>
      <c r="H46" s="44">
        <f t="shared" si="1"/>
        <v>0.23789828431372548</v>
      </c>
      <c r="I46" s="46">
        <v>0</v>
      </c>
      <c r="J46" s="43">
        <v>9</v>
      </c>
      <c r="K46" s="43">
        <v>367</v>
      </c>
      <c r="L46" s="47">
        <f t="shared" si="2"/>
        <v>5.6219362745098041E-2</v>
      </c>
    </row>
    <row r="47" spans="1:12" x14ac:dyDescent="0.3">
      <c r="A47" s="41" t="s">
        <v>91</v>
      </c>
      <c r="B47" s="42" t="s">
        <v>92</v>
      </c>
      <c r="C47" s="43">
        <v>31012</v>
      </c>
      <c r="D47" s="43">
        <v>63962</v>
      </c>
      <c r="E47" s="43">
        <v>52</v>
      </c>
      <c r="F47" s="43">
        <f t="shared" si="0"/>
        <v>1230.0384615384614</v>
      </c>
      <c r="G47" s="43">
        <v>6918</v>
      </c>
      <c r="H47" s="44">
        <f t="shared" si="1"/>
        <v>0.22307493873339351</v>
      </c>
      <c r="I47" s="46">
        <v>0</v>
      </c>
      <c r="J47" s="43">
        <v>33</v>
      </c>
      <c r="K47" s="43">
        <v>6227</v>
      </c>
      <c r="L47" s="47">
        <f t="shared" si="2"/>
        <v>0.20079324132593834</v>
      </c>
    </row>
    <row r="48" spans="1:12" x14ac:dyDescent="0.3">
      <c r="A48" s="41" t="s">
        <v>93</v>
      </c>
      <c r="B48" s="42" t="s">
        <v>94</v>
      </c>
      <c r="C48" s="43">
        <v>23359</v>
      </c>
      <c r="D48" s="43">
        <v>214948</v>
      </c>
      <c r="E48" s="43">
        <v>52</v>
      </c>
      <c r="F48" s="43">
        <f t="shared" si="0"/>
        <v>4133.6153846153848</v>
      </c>
      <c r="G48" s="43">
        <v>13607</v>
      </c>
      <c r="H48" s="44">
        <f t="shared" si="1"/>
        <v>0.58251637484481356</v>
      </c>
      <c r="I48" s="46">
        <v>25</v>
      </c>
      <c r="J48" s="43">
        <v>0</v>
      </c>
      <c r="K48" s="43">
        <v>18335</v>
      </c>
      <c r="L48" s="47">
        <f t="shared" si="2"/>
        <v>0.78492229975598271</v>
      </c>
    </row>
    <row r="49" spans="1:13" x14ac:dyDescent="0.3">
      <c r="A49" s="41" t="s">
        <v>95</v>
      </c>
      <c r="B49" s="42" t="s">
        <v>96</v>
      </c>
      <c r="C49" s="43">
        <v>43240</v>
      </c>
      <c r="D49" s="43">
        <v>85997</v>
      </c>
      <c r="E49" s="43">
        <v>52</v>
      </c>
      <c r="F49" s="43">
        <f t="shared" si="0"/>
        <v>1653.7884615384614</v>
      </c>
      <c r="G49" s="43">
        <v>11607</v>
      </c>
      <c r="H49" s="44">
        <f t="shared" si="1"/>
        <v>0.26843200740055506</v>
      </c>
      <c r="I49" s="46">
        <v>25</v>
      </c>
      <c r="J49" s="43">
        <v>0</v>
      </c>
      <c r="K49" s="43">
        <v>6890</v>
      </c>
      <c r="L49" s="47">
        <f t="shared" si="2"/>
        <v>0.15934320074005551</v>
      </c>
      <c r="M49" s="40"/>
    </row>
    <row r="50" spans="1:13" x14ac:dyDescent="0.3">
      <c r="A50" s="48"/>
      <c r="B50" s="49"/>
      <c r="C50" s="50"/>
      <c r="D50" s="49"/>
      <c r="E50" s="49"/>
      <c r="F50" s="49"/>
      <c r="G50" s="49"/>
      <c r="H50" s="49"/>
      <c r="I50" s="49"/>
      <c r="J50" s="49"/>
      <c r="K50" s="49"/>
      <c r="L50" s="51"/>
      <c r="M50" s="40"/>
    </row>
    <row r="51" spans="1:13" x14ac:dyDescent="0.3">
      <c r="A51" s="3" t="s">
        <v>97</v>
      </c>
      <c r="B51" s="3"/>
      <c r="C51" s="5">
        <f>SUM(C2:C49)</f>
        <v>1097379</v>
      </c>
      <c r="D51" s="5">
        <f>SUM(D2:D49)</f>
        <v>3347420</v>
      </c>
      <c r="E51" s="6"/>
      <c r="F51" s="6"/>
      <c r="G51" s="5">
        <f t="shared" ref="G51" si="3">SUM(G2:G49)</f>
        <v>340741</v>
      </c>
      <c r="H51" s="16">
        <f>G51/C51</f>
        <v>0.31050439273942732</v>
      </c>
      <c r="I51" s="6"/>
      <c r="J51" s="5">
        <f t="shared" ref="J51:K51" si="4">SUM(J2:J49)</f>
        <v>1447</v>
      </c>
      <c r="K51" s="5">
        <f t="shared" si="4"/>
        <v>433151</v>
      </c>
      <c r="L51" s="11">
        <f>K51/C51</f>
        <v>0.39471413249205606</v>
      </c>
      <c r="M51" s="40"/>
    </row>
    <row r="52" spans="1:13" x14ac:dyDescent="0.3">
      <c r="A52" s="3" t="s">
        <v>98</v>
      </c>
      <c r="B52" s="3"/>
      <c r="C52" s="5">
        <f>AVERAGE(C2:C49)</f>
        <v>22862.0625</v>
      </c>
      <c r="D52" s="5">
        <f>AVERAGE(D2:D49)</f>
        <v>69737.916666666672</v>
      </c>
      <c r="E52" s="5">
        <f t="shared" ref="E52:G52" si="5">AVERAGE(E2:E49)</f>
        <v>51.958333333333336</v>
      </c>
      <c r="F52" s="5">
        <f>AVERAGE(F2:F49)</f>
        <v>1341.4289262820512</v>
      </c>
      <c r="G52" s="5">
        <f t="shared" si="5"/>
        <v>7098.770833333333</v>
      </c>
      <c r="H52" s="16">
        <f>AVERAGE(H2:H49)</f>
        <v>0.32702222853110391</v>
      </c>
      <c r="I52" s="8">
        <f t="shared" ref="I52:K52" si="6">AVERAGE(I2:I49)</f>
        <v>36.770833333333336</v>
      </c>
      <c r="J52" s="5">
        <f t="shared" si="6"/>
        <v>30.145833333333332</v>
      </c>
      <c r="K52" s="5">
        <f t="shared" si="6"/>
        <v>9023.9791666666661</v>
      </c>
      <c r="L52" s="11">
        <f>AVERAGE(L2:L49)</f>
        <v>0.46554340299245961</v>
      </c>
      <c r="M52" s="40"/>
    </row>
    <row r="53" spans="1:13" x14ac:dyDescent="0.3">
      <c r="A53" s="3" t="s">
        <v>99</v>
      </c>
      <c r="B53" s="3"/>
      <c r="C53" s="5">
        <f>MEDIAN(C2:C49)</f>
        <v>14422</v>
      </c>
      <c r="D53" s="5">
        <f>MEDIAN(D2:D49)</f>
        <v>54829.5</v>
      </c>
      <c r="E53" s="5">
        <f t="shared" ref="E53:G53" si="7">MEDIAN(E2:E49)</f>
        <v>52</v>
      </c>
      <c r="F53" s="5">
        <f>MEDIAN(F2:F49)</f>
        <v>1054.4134615384614</v>
      </c>
      <c r="G53" s="5">
        <f t="shared" si="7"/>
        <v>5097</v>
      </c>
      <c r="H53" s="16">
        <f>MEDIAN(H2:H49)</f>
        <v>0.28573404316040907</v>
      </c>
      <c r="I53" s="8">
        <f t="shared" ref="I53:K53" si="8">MEDIAN(I2:I49)</f>
        <v>25</v>
      </c>
      <c r="J53" s="5">
        <f t="shared" si="8"/>
        <v>1.5</v>
      </c>
      <c r="K53" s="5">
        <f t="shared" si="8"/>
        <v>4513</v>
      </c>
      <c r="L53" s="11">
        <f>MEDIAN(L2:L49)</f>
        <v>0.26978750802226636</v>
      </c>
      <c r="M53" s="40"/>
    </row>
    <row r="54" spans="1:13" x14ac:dyDescent="0.3">
      <c r="A54" s="41"/>
      <c r="B54" s="42"/>
      <c r="C54" s="45"/>
      <c r="D54" s="42"/>
      <c r="E54" s="42"/>
      <c r="F54" s="42"/>
      <c r="G54" s="42"/>
      <c r="H54" s="42"/>
      <c r="I54" s="42"/>
      <c r="J54" s="42"/>
      <c r="K54" s="42"/>
      <c r="L54" s="42"/>
      <c r="M54" s="42"/>
    </row>
    <row r="55" spans="1:13" s="26" customFormat="1" ht="15" customHeight="1" x14ac:dyDescent="0.25">
      <c r="A55" s="101" t="s">
        <v>100</v>
      </c>
      <c r="B55" s="102"/>
      <c r="C55" s="102"/>
      <c r="D55" s="102"/>
      <c r="E55" s="102"/>
      <c r="F55" s="102"/>
      <c r="G55" s="102"/>
      <c r="H55" s="102"/>
      <c r="I55" s="102"/>
      <c r="J55" s="102"/>
      <c r="K55" s="102"/>
      <c r="L55" s="103"/>
    </row>
    <row r="56" spans="1:13" s="26" customFormat="1" ht="11.5" x14ac:dyDescent="0.25">
      <c r="A56" s="104"/>
      <c r="B56" s="104"/>
      <c r="C56" s="104"/>
      <c r="D56" s="104"/>
      <c r="E56" s="104"/>
      <c r="F56" s="104"/>
      <c r="G56" s="104"/>
      <c r="H56" s="104"/>
      <c r="I56" s="104"/>
      <c r="J56" s="104"/>
      <c r="K56" s="104"/>
      <c r="L56" s="104"/>
    </row>
    <row r="57" spans="1:13" x14ac:dyDescent="0.3">
      <c r="A57" s="104"/>
      <c r="B57" s="104"/>
      <c r="C57" s="104"/>
      <c r="D57" s="104"/>
      <c r="E57" s="104"/>
      <c r="F57" s="104"/>
      <c r="G57" s="104"/>
      <c r="H57" s="104"/>
      <c r="I57" s="104"/>
      <c r="J57" s="104"/>
      <c r="K57" s="104"/>
      <c r="L57" s="104"/>
      <c r="M57" s="40"/>
    </row>
  </sheetData>
  <autoFilter ref="A1:L49" xr:uid="{6001F497-26E1-476C-B464-C0CBDB72C2F2}">
    <sortState xmlns:xlrd2="http://schemas.microsoft.com/office/spreadsheetml/2017/richdata2" ref="A2:L49">
      <sortCondition ref="B1:B49"/>
    </sortState>
  </autoFilter>
  <sortState xmlns:xlrd2="http://schemas.microsoft.com/office/spreadsheetml/2017/richdata2" ref="A2:L49">
    <sortCondition ref="B2:B49"/>
  </sortState>
  <mergeCells count="3">
    <mergeCell ref="A55:L55"/>
    <mergeCell ref="A56:L56"/>
    <mergeCell ref="A57:L57"/>
  </mergeCells>
  <conditionalFormatting sqref="A2:L49">
    <cfRule type="expression" dxfId="5"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EC2F-BE2B-43D9-9D1B-8FCC330B394E}">
  <sheetPr>
    <tabColor theme="7" tint="0.39997558519241921"/>
  </sheetPr>
  <dimension ref="A1:L53"/>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ColWidth="9.1796875" defaultRowHeight="13" x14ac:dyDescent="0.3"/>
  <cols>
    <col min="1" max="1" width="38" style="7" bestFit="1" customWidth="1"/>
    <col min="2" max="2" width="15.26953125" style="7" customWidth="1"/>
    <col min="3" max="3" width="11.453125" style="7" bestFit="1" customWidth="1"/>
    <col min="4" max="5" width="15.26953125" style="7" customWidth="1"/>
    <col min="6" max="6" width="37.453125" style="7" bestFit="1" customWidth="1"/>
    <col min="7" max="7" width="12.1796875" style="7" customWidth="1"/>
    <col min="8" max="8" width="11.453125" style="7" bestFit="1" customWidth="1"/>
    <col min="9" max="9" width="11.453125" style="7" customWidth="1"/>
    <col min="10" max="10" width="37.453125" style="7" bestFit="1" customWidth="1"/>
    <col min="11" max="11" width="15.26953125" style="2" hidden="1" customWidth="1"/>
    <col min="12" max="12" width="13.54296875" style="7" hidden="1" customWidth="1"/>
    <col min="13" max="16384" width="9.1796875" style="7"/>
  </cols>
  <sheetData>
    <row r="1" spans="1:12" ht="42" customHeight="1" x14ac:dyDescent="0.3">
      <c r="A1" s="17" t="s">
        <v>0</v>
      </c>
      <c r="B1" s="17" t="s">
        <v>259</v>
      </c>
      <c r="C1" s="17" t="s">
        <v>101</v>
      </c>
      <c r="D1" s="17" t="s">
        <v>102</v>
      </c>
      <c r="E1" s="1" t="s">
        <v>103</v>
      </c>
      <c r="F1" s="17" t="s">
        <v>104</v>
      </c>
      <c r="G1" s="17" t="s">
        <v>105</v>
      </c>
      <c r="H1" s="17" t="s">
        <v>106</v>
      </c>
      <c r="I1" s="1" t="s">
        <v>107</v>
      </c>
      <c r="J1" s="17" t="s">
        <v>108</v>
      </c>
      <c r="K1" s="18" t="s">
        <v>1</v>
      </c>
      <c r="L1" s="17" t="s">
        <v>109</v>
      </c>
    </row>
    <row r="2" spans="1:12" x14ac:dyDescent="0.3">
      <c r="A2" s="41" t="s">
        <v>10</v>
      </c>
      <c r="B2" s="42" t="s">
        <v>11</v>
      </c>
      <c r="C2" s="43">
        <v>22</v>
      </c>
      <c r="D2" s="43">
        <v>14781</v>
      </c>
      <c r="E2" s="52">
        <f t="shared" ref="E2:E49" si="0">D2/L2</f>
        <v>284.25</v>
      </c>
      <c r="F2" s="45" t="s">
        <v>110</v>
      </c>
      <c r="G2" s="43">
        <v>98849</v>
      </c>
      <c r="H2" s="43">
        <v>26310</v>
      </c>
      <c r="I2" s="53">
        <f t="shared" ref="I2:I49" si="1">H2/K2</f>
        <v>1.5338424765347169</v>
      </c>
      <c r="J2" s="66" t="s">
        <v>110</v>
      </c>
      <c r="K2" s="54">
        <v>17153</v>
      </c>
      <c r="L2" s="9">
        <v>52</v>
      </c>
    </row>
    <row r="3" spans="1:12" x14ac:dyDescent="0.3">
      <c r="A3" s="41" t="s">
        <v>12</v>
      </c>
      <c r="B3" s="42" t="s">
        <v>13</v>
      </c>
      <c r="C3" s="43">
        <v>30</v>
      </c>
      <c r="D3" s="43">
        <v>11846</v>
      </c>
      <c r="E3" s="52">
        <f t="shared" si="0"/>
        <v>227.80769230769232</v>
      </c>
      <c r="F3" s="45" t="s">
        <v>110</v>
      </c>
      <c r="G3" s="43">
        <v>66759</v>
      </c>
      <c r="H3" s="43">
        <v>27061</v>
      </c>
      <c r="I3" s="53">
        <f t="shared" si="1"/>
        <v>1.2030854043480195</v>
      </c>
      <c r="J3" s="66" t="s">
        <v>110</v>
      </c>
      <c r="K3" s="54">
        <v>22493</v>
      </c>
      <c r="L3" s="9">
        <v>52</v>
      </c>
    </row>
    <row r="4" spans="1:12" x14ac:dyDescent="0.3">
      <c r="A4" s="41" t="s">
        <v>14</v>
      </c>
      <c r="B4" s="42" t="s">
        <v>15</v>
      </c>
      <c r="C4" s="43">
        <v>42</v>
      </c>
      <c r="D4" s="43">
        <v>4230</v>
      </c>
      <c r="E4" s="52">
        <f t="shared" si="0"/>
        <v>81.34615384615384</v>
      </c>
      <c r="F4" s="45" t="s">
        <v>110</v>
      </c>
      <c r="G4" s="43">
        <v>31606</v>
      </c>
      <c r="H4" s="43">
        <v>16348</v>
      </c>
      <c r="I4" s="53">
        <f t="shared" si="1"/>
        <v>1.3258718572587185</v>
      </c>
      <c r="J4" s="66" t="s">
        <v>110</v>
      </c>
      <c r="K4" s="54">
        <v>12330</v>
      </c>
      <c r="L4" s="9">
        <v>52</v>
      </c>
    </row>
    <row r="5" spans="1:12" x14ac:dyDescent="0.3">
      <c r="A5" s="41" t="s">
        <v>16</v>
      </c>
      <c r="B5" s="42" t="s">
        <v>15</v>
      </c>
      <c r="C5" s="43">
        <v>3</v>
      </c>
      <c r="D5" s="43">
        <v>107</v>
      </c>
      <c r="E5" s="52">
        <f t="shared" si="0"/>
        <v>2.0576923076923075</v>
      </c>
      <c r="F5" s="45" t="s">
        <v>110</v>
      </c>
      <c r="G5" s="43">
        <v>2700</v>
      </c>
      <c r="H5" s="43">
        <v>2861</v>
      </c>
      <c r="I5" s="53">
        <f t="shared" si="1"/>
        <v>0.74738766980146287</v>
      </c>
      <c r="J5" s="66" t="s">
        <v>110</v>
      </c>
      <c r="K5" s="54">
        <v>3828</v>
      </c>
      <c r="L5" s="9">
        <v>52</v>
      </c>
    </row>
    <row r="6" spans="1:12" x14ac:dyDescent="0.3">
      <c r="A6" s="41" t="s">
        <v>17</v>
      </c>
      <c r="B6" s="42" t="s">
        <v>18</v>
      </c>
      <c r="C6" s="43">
        <v>23</v>
      </c>
      <c r="D6" s="43">
        <v>9423</v>
      </c>
      <c r="E6" s="52">
        <f t="shared" si="0"/>
        <v>181.21153846153845</v>
      </c>
      <c r="F6" s="45" t="s">
        <v>111</v>
      </c>
      <c r="G6" s="43">
        <v>11487</v>
      </c>
      <c r="H6" s="43">
        <v>13834</v>
      </c>
      <c r="I6" s="53">
        <f t="shared" si="1"/>
        <v>0.61258468759686491</v>
      </c>
      <c r="J6" s="66" t="s">
        <v>110</v>
      </c>
      <c r="K6" s="54">
        <v>22583</v>
      </c>
      <c r="L6" s="9">
        <v>52</v>
      </c>
    </row>
    <row r="7" spans="1:12" x14ac:dyDescent="0.3">
      <c r="A7" s="41" t="s">
        <v>19</v>
      </c>
      <c r="B7" s="42" t="s">
        <v>20</v>
      </c>
      <c r="C7" s="43">
        <v>12</v>
      </c>
      <c r="D7" s="43">
        <v>3120</v>
      </c>
      <c r="E7" s="52">
        <f t="shared" si="0"/>
        <v>60</v>
      </c>
      <c r="F7" s="45" t="s">
        <v>111</v>
      </c>
      <c r="G7" s="43">
        <v>38627</v>
      </c>
      <c r="H7" s="43">
        <v>6345</v>
      </c>
      <c r="I7" s="53">
        <f t="shared" si="1"/>
        <v>0.79342253345004377</v>
      </c>
      <c r="J7" s="66" t="s">
        <v>110</v>
      </c>
      <c r="K7" s="54">
        <v>7997</v>
      </c>
      <c r="L7" s="9">
        <v>52</v>
      </c>
    </row>
    <row r="8" spans="1:12" x14ac:dyDescent="0.3">
      <c r="A8" s="41" t="s">
        <v>21</v>
      </c>
      <c r="B8" s="42" t="s">
        <v>22</v>
      </c>
      <c r="C8" s="43">
        <v>10</v>
      </c>
      <c r="D8" s="43">
        <v>4193</v>
      </c>
      <c r="E8" s="52">
        <f t="shared" si="0"/>
        <v>80.634615384615387</v>
      </c>
      <c r="F8" s="45" t="s">
        <v>110</v>
      </c>
      <c r="G8" s="43">
        <v>67598</v>
      </c>
      <c r="H8" s="43">
        <v>15957</v>
      </c>
      <c r="I8" s="53">
        <f t="shared" si="1"/>
        <v>0.44712508406186952</v>
      </c>
      <c r="J8" s="66" t="s">
        <v>110</v>
      </c>
      <c r="K8" s="54">
        <v>35688</v>
      </c>
      <c r="L8" s="9">
        <v>52</v>
      </c>
    </row>
    <row r="9" spans="1:12" x14ac:dyDescent="0.3">
      <c r="A9" s="41" t="s">
        <v>23</v>
      </c>
      <c r="B9" s="42" t="s">
        <v>24</v>
      </c>
      <c r="C9" s="43">
        <v>85</v>
      </c>
      <c r="D9" s="43">
        <v>27467</v>
      </c>
      <c r="E9" s="52">
        <f t="shared" si="0"/>
        <v>528.21153846153845</v>
      </c>
      <c r="F9" s="45" t="s">
        <v>110</v>
      </c>
      <c r="G9" s="43">
        <v>273519</v>
      </c>
      <c r="H9" s="43">
        <v>47704</v>
      </c>
      <c r="I9" s="53">
        <f t="shared" si="1"/>
        <v>0.57520437938601776</v>
      </c>
      <c r="J9" s="66" t="s">
        <v>110</v>
      </c>
      <c r="K9" s="54">
        <v>82934</v>
      </c>
      <c r="L9" s="9">
        <v>52</v>
      </c>
    </row>
    <row r="10" spans="1:12" x14ac:dyDescent="0.3">
      <c r="A10" s="41" t="s">
        <v>25</v>
      </c>
      <c r="B10" s="42" t="s">
        <v>26</v>
      </c>
      <c r="C10" s="43">
        <v>18</v>
      </c>
      <c r="D10" s="43">
        <v>6073</v>
      </c>
      <c r="E10" s="52">
        <f t="shared" si="0"/>
        <v>116.78846153846153</v>
      </c>
      <c r="F10" s="45" t="s">
        <v>110</v>
      </c>
      <c r="G10" s="43">
        <v>170805</v>
      </c>
      <c r="H10" s="43">
        <v>25018</v>
      </c>
      <c r="I10" s="53">
        <f t="shared" si="1"/>
        <v>0.68721329487707727</v>
      </c>
      <c r="J10" s="66" t="s">
        <v>110</v>
      </c>
      <c r="K10" s="54">
        <v>36405</v>
      </c>
      <c r="L10" s="9">
        <v>52</v>
      </c>
    </row>
    <row r="11" spans="1:12" x14ac:dyDescent="0.3">
      <c r="A11" s="41" t="s">
        <v>27</v>
      </c>
      <c r="B11" s="42" t="s">
        <v>28</v>
      </c>
      <c r="C11" s="43">
        <v>17</v>
      </c>
      <c r="D11" s="43">
        <v>3954</v>
      </c>
      <c r="E11" s="52">
        <f t="shared" si="0"/>
        <v>76.038461538461533</v>
      </c>
      <c r="F11" s="45" t="s">
        <v>110</v>
      </c>
      <c r="G11" s="43">
        <v>50536</v>
      </c>
      <c r="H11" s="43">
        <v>8525</v>
      </c>
      <c r="I11" s="53">
        <f t="shared" si="1"/>
        <v>0.59565399664617102</v>
      </c>
      <c r="J11" s="66" t="s">
        <v>110</v>
      </c>
      <c r="K11" s="54">
        <v>14312</v>
      </c>
      <c r="L11" s="9">
        <v>52</v>
      </c>
    </row>
    <row r="12" spans="1:12" x14ac:dyDescent="0.3">
      <c r="A12" s="41" t="s">
        <v>29</v>
      </c>
      <c r="B12" s="42" t="s">
        <v>30</v>
      </c>
      <c r="C12" s="43">
        <v>38</v>
      </c>
      <c r="D12" s="43">
        <v>20181</v>
      </c>
      <c r="E12" s="52">
        <f t="shared" si="0"/>
        <v>388.09615384615387</v>
      </c>
      <c r="F12" s="45" t="s">
        <v>110</v>
      </c>
      <c r="G12" s="43">
        <v>126732</v>
      </c>
      <c r="H12" s="43">
        <v>23263</v>
      </c>
      <c r="I12" s="53">
        <f t="shared" si="1"/>
        <v>0.49349795286281001</v>
      </c>
      <c r="J12" s="66" t="s">
        <v>110</v>
      </c>
      <c r="K12" s="54">
        <v>47139</v>
      </c>
      <c r="L12" s="9">
        <v>52</v>
      </c>
    </row>
    <row r="13" spans="1:12" x14ac:dyDescent="0.3">
      <c r="A13" s="41" t="s">
        <v>31</v>
      </c>
      <c r="B13" s="42" t="s">
        <v>32</v>
      </c>
      <c r="C13" s="43">
        <v>4</v>
      </c>
      <c r="D13" s="43">
        <v>825</v>
      </c>
      <c r="E13" s="52">
        <f t="shared" si="0"/>
        <v>15.865384615384615</v>
      </c>
      <c r="F13" s="45" t="s">
        <v>110</v>
      </c>
      <c r="G13" s="43">
        <v>22799</v>
      </c>
      <c r="H13" s="43">
        <v>11849</v>
      </c>
      <c r="I13" s="53">
        <f t="shared" si="1"/>
        <v>1.8342105263157895</v>
      </c>
      <c r="J13" s="66" t="s">
        <v>110</v>
      </c>
      <c r="K13" s="54">
        <v>6460</v>
      </c>
      <c r="L13" s="9">
        <v>52</v>
      </c>
    </row>
    <row r="14" spans="1:12" x14ac:dyDescent="0.3">
      <c r="A14" s="41" t="s">
        <v>33</v>
      </c>
      <c r="B14" s="42" t="s">
        <v>34</v>
      </c>
      <c r="C14" s="43">
        <v>14</v>
      </c>
      <c r="D14" s="43">
        <v>364</v>
      </c>
      <c r="E14" s="52">
        <f t="shared" si="0"/>
        <v>7</v>
      </c>
      <c r="F14" s="45" t="s">
        <v>111</v>
      </c>
      <c r="G14" s="43">
        <v>9744</v>
      </c>
      <c r="H14" s="43">
        <v>4539</v>
      </c>
      <c r="I14" s="53">
        <f t="shared" si="1"/>
        <v>1.0156634593868874</v>
      </c>
      <c r="J14" s="66" t="s">
        <v>110</v>
      </c>
      <c r="K14" s="54">
        <v>4469</v>
      </c>
      <c r="L14" s="9">
        <v>52</v>
      </c>
    </row>
    <row r="15" spans="1:12" x14ac:dyDescent="0.3">
      <c r="A15" s="41" t="s">
        <v>35</v>
      </c>
      <c r="B15" s="42" t="s">
        <v>36</v>
      </c>
      <c r="C15" s="43">
        <v>6</v>
      </c>
      <c r="D15" s="43">
        <v>1031</v>
      </c>
      <c r="E15" s="52">
        <f t="shared" si="0"/>
        <v>19.826923076923077</v>
      </c>
      <c r="F15" s="45" t="s">
        <v>110</v>
      </c>
      <c r="G15" s="43">
        <v>17447</v>
      </c>
      <c r="H15" s="43">
        <v>5621</v>
      </c>
      <c r="I15" s="53">
        <f t="shared" si="1"/>
        <v>1.2521719759411896</v>
      </c>
      <c r="J15" s="66" t="s">
        <v>110</v>
      </c>
      <c r="K15" s="54">
        <v>4489</v>
      </c>
      <c r="L15" s="9">
        <v>52</v>
      </c>
    </row>
    <row r="16" spans="1:12" x14ac:dyDescent="0.3">
      <c r="A16" s="41" t="s">
        <v>37</v>
      </c>
      <c r="B16" s="42" t="s">
        <v>36</v>
      </c>
      <c r="C16" s="43">
        <v>8</v>
      </c>
      <c r="D16" s="43">
        <v>582</v>
      </c>
      <c r="E16" s="52">
        <f t="shared" si="0"/>
        <v>11.192307692307692</v>
      </c>
      <c r="F16" s="45" t="s">
        <v>110</v>
      </c>
      <c r="G16" s="43">
        <v>17446</v>
      </c>
      <c r="H16" s="43">
        <v>7778</v>
      </c>
      <c r="I16" s="53">
        <f t="shared" si="1"/>
        <v>1.418049225159526</v>
      </c>
      <c r="J16" s="66" t="s">
        <v>110</v>
      </c>
      <c r="K16" s="54">
        <v>5485</v>
      </c>
      <c r="L16" s="9">
        <v>52</v>
      </c>
    </row>
    <row r="17" spans="1:12" x14ac:dyDescent="0.3">
      <c r="A17" s="41" t="s">
        <v>38</v>
      </c>
      <c r="B17" s="42" t="s">
        <v>39</v>
      </c>
      <c r="C17" s="43">
        <v>2</v>
      </c>
      <c r="D17" s="43">
        <v>521</v>
      </c>
      <c r="E17" s="52">
        <f t="shared" si="0"/>
        <v>10.01923076923077</v>
      </c>
      <c r="F17" s="45" t="s">
        <v>110</v>
      </c>
      <c r="G17" s="43">
        <v>1668</v>
      </c>
      <c r="H17" s="43">
        <v>16116</v>
      </c>
      <c r="I17" s="53">
        <f t="shared" si="1"/>
        <v>4.2657490735839065</v>
      </c>
      <c r="J17" s="66" t="s">
        <v>110</v>
      </c>
      <c r="K17" s="54">
        <v>3778</v>
      </c>
      <c r="L17" s="9">
        <v>52</v>
      </c>
    </row>
    <row r="18" spans="1:12" x14ac:dyDescent="0.3">
      <c r="A18" s="41" t="s">
        <v>40</v>
      </c>
      <c r="B18" s="42" t="s">
        <v>39</v>
      </c>
      <c r="C18" s="43">
        <v>5</v>
      </c>
      <c r="D18" s="43">
        <v>242</v>
      </c>
      <c r="E18" s="52">
        <f t="shared" si="0"/>
        <v>4.6538461538461542</v>
      </c>
      <c r="F18" s="45" t="s">
        <v>111</v>
      </c>
      <c r="G18" s="43" t="s">
        <v>258</v>
      </c>
      <c r="H18" s="43">
        <v>3099</v>
      </c>
      <c r="I18" s="53">
        <f t="shared" si="1"/>
        <v>0.67077922077922081</v>
      </c>
      <c r="J18" s="66" t="s">
        <v>110</v>
      </c>
      <c r="K18" s="54">
        <v>4620</v>
      </c>
      <c r="L18" s="9">
        <v>52</v>
      </c>
    </row>
    <row r="19" spans="1:12" x14ac:dyDescent="0.3">
      <c r="A19" s="41" t="s">
        <v>41</v>
      </c>
      <c r="B19" s="42" t="s">
        <v>42</v>
      </c>
      <c r="C19" s="43">
        <v>5</v>
      </c>
      <c r="D19" s="43">
        <v>1673</v>
      </c>
      <c r="E19" s="52">
        <f t="shared" si="0"/>
        <v>33.46</v>
      </c>
      <c r="F19" s="45" t="s">
        <v>111</v>
      </c>
      <c r="G19" s="43">
        <v>85446</v>
      </c>
      <c r="H19" s="43">
        <v>1508</v>
      </c>
      <c r="I19" s="53">
        <f t="shared" si="1"/>
        <v>0.27127181147688434</v>
      </c>
      <c r="J19" s="66" t="s">
        <v>111</v>
      </c>
      <c r="K19" s="54">
        <v>5559</v>
      </c>
      <c r="L19" s="9">
        <v>50</v>
      </c>
    </row>
    <row r="20" spans="1:12" x14ac:dyDescent="0.3">
      <c r="A20" s="41" t="s">
        <v>43</v>
      </c>
      <c r="B20" s="42" t="s">
        <v>44</v>
      </c>
      <c r="C20" s="43">
        <v>10</v>
      </c>
      <c r="D20" s="43">
        <v>3459</v>
      </c>
      <c r="E20" s="52">
        <f t="shared" si="0"/>
        <v>66.519230769230774</v>
      </c>
      <c r="F20" s="45" t="s">
        <v>111</v>
      </c>
      <c r="G20" s="43">
        <v>16000</v>
      </c>
      <c r="H20" s="43">
        <v>11583</v>
      </c>
      <c r="I20" s="53">
        <f t="shared" si="1"/>
        <v>0.39174107142857145</v>
      </c>
      <c r="J20" s="66" t="s">
        <v>110</v>
      </c>
      <c r="K20" s="54">
        <v>29568</v>
      </c>
      <c r="L20" s="9">
        <v>52</v>
      </c>
    </row>
    <row r="21" spans="1:12" x14ac:dyDescent="0.3">
      <c r="A21" s="41" t="s">
        <v>45</v>
      </c>
      <c r="B21" s="42" t="s">
        <v>46</v>
      </c>
      <c r="C21" s="43">
        <v>17</v>
      </c>
      <c r="D21" s="43">
        <v>5398</v>
      </c>
      <c r="E21" s="52">
        <f t="shared" si="0"/>
        <v>103.80769230769231</v>
      </c>
      <c r="F21" s="45" t="s">
        <v>110</v>
      </c>
      <c r="G21" s="43">
        <v>89700</v>
      </c>
      <c r="H21" s="43">
        <v>19160</v>
      </c>
      <c r="I21" s="53">
        <f t="shared" si="1"/>
        <v>0.8504594078742953</v>
      </c>
      <c r="J21" s="66" t="s">
        <v>110</v>
      </c>
      <c r="K21" s="54">
        <v>22529</v>
      </c>
      <c r="L21" s="9">
        <v>52</v>
      </c>
    </row>
    <row r="22" spans="1:12" x14ac:dyDescent="0.3">
      <c r="A22" s="41" t="s">
        <v>47</v>
      </c>
      <c r="B22" s="42" t="s">
        <v>48</v>
      </c>
      <c r="C22" s="43">
        <v>9</v>
      </c>
      <c r="D22" s="43">
        <v>1425</v>
      </c>
      <c r="E22" s="52">
        <f t="shared" si="0"/>
        <v>27.403846153846153</v>
      </c>
      <c r="F22" s="45" t="s">
        <v>110</v>
      </c>
      <c r="G22" s="43">
        <v>9678</v>
      </c>
      <c r="H22" s="43">
        <v>4902</v>
      </c>
      <c r="I22" s="53">
        <f t="shared" si="1"/>
        <v>1.355641592920354</v>
      </c>
      <c r="J22" s="66" t="s">
        <v>110</v>
      </c>
      <c r="K22" s="54">
        <v>3616</v>
      </c>
      <c r="L22" s="9">
        <v>52</v>
      </c>
    </row>
    <row r="23" spans="1:12" x14ac:dyDescent="0.3">
      <c r="A23" s="41" t="s">
        <v>49</v>
      </c>
      <c r="B23" s="42" t="s">
        <v>50</v>
      </c>
      <c r="C23" s="43">
        <v>42</v>
      </c>
      <c r="D23" s="43">
        <v>340</v>
      </c>
      <c r="E23" s="52">
        <f t="shared" si="0"/>
        <v>6.5384615384615383</v>
      </c>
      <c r="F23" s="45" t="s">
        <v>110</v>
      </c>
      <c r="G23" s="43">
        <v>64293</v>
      </c>
      <c r="H23" s="43">
        <v>11545</v>
      </c>
      <c r="I23" s="53">
        <f t="shared" si="1"/>
        <v>0.6761346998535871</v>
      </c>
      <c r="J23" s="66" t="s">
        <v>110</v>
      </c>
      <c r="K23" s="54">
        <v>17075</v>
      </c>
      <c r="L23" s="9">
        <v>52</v>
      </c>
    </row>
    <row r="24" spans="1:12" x14ac:dyDescent="0.3">
      <c r="A24" s="41" t="s">
        <v>51</v>
      </c>
      <c r="B24" s="42" t="s">
        <v>52</v>
      </c>
      <c r="C24" s="43">
        <v>15</v>
      </c>
      <c r="D24" s="43">
        <v>5353</v>
      </c>
      <c r="E24" s="52">
        <f t="shared" si="0"/>
        <v>102.94230769230769</v>
      </c>
      <c r="F24" s="45" t="s">
        <v>110</v>
      </c>
      <c r="G24" s="43">
        <v>50128</v>
      </c>
      <c r="H24" s="43">
        <v>27002</v>
      </c>
      <c r="I24" s="53">
        <f t="shared" si="1"/>
        <v>1.8581062482796586</v>
      </c>
      <c r="J24" s="66" t="s">
        <v>110</v>
      </c>
      <c r="K24" s="54">
        <v>14532</v>
      </c>
      <c r="L24" s="9">
        <v>52</v>
      </c>
    </row>
    <row r="25" spans="1:12" x14ac:dyDescent="0.3">
      <c r="A25" s="41" t="s">
        <v>53</v>
      </c>
      <c r="B25" s="42" t="s">
        <v>54</v>
      </c>
      <c r="C25" s="43">
        <v>22</v>
      </c>
      <c r="D25" s="43">
        <v>1182</v>
      </c>
      <c r="E25" s="52">
        <f t="shared" si="0"/>
        <v>22.73076923076923</v>
      </c>
      <c r="F25" s="45" t="s">
        <v>110</v>
      </c>
      <c r="G25" s="43">
        <v>39128</v>
      </c>
      <c r="H25" s="43">
        <v>29546</v>
      </c>
      <c r="I25" s="53">
        <f t="shared" si="1"/>
        <v>20.954609929078014</v>
      </c>
      <c r="J25" s="66" t="s">
        <v>110</v>
      </c>
      <c r="K25" s="54">
        <v>1410</v>
      </c>
      <c r="L25" s="9">
        <v>52</v>
      </c>
    </row>
    <row r="26" spans="1:12" x14ac:dyDescent="0.3">
      <c r="A26" s="41" t="s">
        <v>55</v>
      </c>
      <c r="B26" s="42" t="s">
        <v>56</v>
      </c>
      <c r="C26" s="43">
        <v>51</v>
      </c>
      <c r="D26" s="43">
        <v>11593</v>
      </c>
      <c r="E26" s="52">
        <f t="shared" si="0"/>
        <v>222.94230769230768</v>
      </c>
      <c r="F26" s="45" t="s">
        <v>110</v>
      </c>
      <c r="G26" s="43">
        <v>99827</v>
      </c>
      <c r="H26" s="43">
        <v>34004</v>
      </c>
      <c r="I26" s="53">
        <f t="shared" si="1"/>
        <v>1.3513492031951675</v>
      </c>
      <c r="J26" s="66" t="s">
        <v>110</v>
      </c>
      <c r="K26" s="54">
        <v>25163</v>
      </c>
      <c r="L26" s="9">
        <v>52</v>
      </c>
    </row>
    <row r="27" spans="1:12" x14ac:dyDescent="0.3">
      <c r="A27" s="41" t="s">
        <v>57</v>
      </c>
      <c r="B27" s="42" t="s">
        <v>58</v>
      </c>
      <c r="C27" s="43">
        <v>5</v>
      </c>
      <c r="D27" s="43">
        <v>124</v>
      </c>
      <c r="E27" s="52">
        <f t="shared" si="0"/>
        <v>2.3846153846153846</v>
      </c>
      <c r="F27" s="45" t="s">
        <v>110</v>
      </c>
      <c r="G27" s="43">
        <v>2838</v>
      </c>
      <c r="H27" s="43">
        <v>4431</v>
      </c>
      <c r="I27" s="53">
        <f t="shared" si="1"/>
        <v>0.73960941412118175</v>
      </c>
      <c r="J27" s="66" t="s">
        <v>110</v>
      </c>
      <c r="K27" s="54">
        <v>5991</v>
      </c>
      <c r="L27" s="9">
        <v>52</v>
      </c>
    </row>
    <row r="28" spans="1:12" x14ac:dyDescent="0.3">
      <c r="A28" s="41" t="s">
        <v>59</v>
      </c>
      <c r="B28" s="42" t="s">
        <v>58</v>
      </c>
      <c r="C28" s="43">
        <v>18</v>
      </c>
      <c r="D28" s="43">
        <v>7356</v>
      </c>
      <c r="E28" s="52">
        <f t="shared" si="0"/>
        <v>141.46153846153845</v>
      </c>
      <c r="F28" s="45" t="s">
        <v>110</v>
      </c>
      <c r="G28" s="43">
        <v>78330</v>
      </c>
      <c r="H28" s="43">
        <v>17191</v>
      </c>
      <c r="I28" s="53">
        <f t="shared" si="1"/>
        <v>0.86731244639523741</v>
      </c>
      <c r="J28" s="66" t="s">
        <v>110</v>
      </c>
      <c r="K28" s="54">
        <v>19821</v>
      </c>
      <c r="L28" s="9">
        <v>52</v>
      </c>
    </row>
    <row r="29" spans="1:12" x14ac:dyDescent="0.3">
      <c r="A29" s="41" t="s">
        <v>60</v>
      </c>
      <c r="B29" s="42" t="s">
        <v>58</v>
      </c>
      <c r="C29" s="43">
        <v>5</v>
      </c>
      <c r="D29" s="43">
        <v>289</v>
      </c>
      <c r="E29" s="52">
        <f t="shared" si="0"/>
        <v>5.5576923076923075</v>
      </c>
      <c r="F29" s="45" t="s">
        <v>110</v>
      </c>
      <c r="G29" s="43">
        <v>4518</v>
      </c>
      <c r="H29" s="43">
        <v>3781</v>
      </c>
      <c r="I29" s="53">
        <f t="shared" si="1"/>
        <v>1.9692708333333333</v>
      </c>
      <c r="J29" s="66" t="s">
        <v>110</v>
      </c>
      <c r="K29" s="54">
        <v>1920</v>
      </c>
      <c r="L29" s="9">
        <v>52</v>
      </c>
    </row>
    <row r="30" spans="1:12" x14ac:dyDescent="0.3">
      <c r="A30" s="41" t="s">
        <v>61</v>
      </c>
      <c r="B30" s="42" t="s">
        <v>62</v>
      </c>
      <c r="C30" s="43">
        <v>24</v>
      </c>
      <c r="D30" s="43">
        <v>10207</v>
      </c>
      <c r="E30" s="52">
        <f t="shared" si="0"/>
        <v>196.28846153846155</v>
      </c>
      <c r="F30" s="45" t="s">
        <v>110</v>
      </c>
      <c r="G30" s="43">
        <v>75000</v>
      </c>
      <c r="H30" s="43">
        <v>23922</v>
      </c>
      <c r="I30" s="53">
        <f t="shared" si="1"/>
        <v>0.70123702878583571</v>
      </c>
      <c r="J30" s="66" t="s">
        <v>110</v>
      </c>
      <c r="K30" s="54">
        <v>34114</v>
      </c>
      <c r="L30" s="9">
        <v>52</v>
      </c>
    </row>
    <row r="31" spans="1:12" x14ac:dyDescent="0.3">
      <c r="A31" s="41" t="s">
        <v>63</v>
      </c>
      <c r="B31" s="42" t="s">
        <v>64</v>
      </c>
      <c r="C31" s="43">
        <v>13</v>
      </c>
      <c r="D31" s="43">
        <v>2818</v>
      </c>
      <c r="E31" s="52">
        <f t="shared" si="0"/>
        <v>54.192307692307693</v>
      </c>
      <c r="F31" s="45" t="s">
        <v>110</v>
      </c>
      <c r="G31" s="43">
        <v>16393</v>
      </c>
      <c r="H31" s="43">
        <v>13071</v>
      </c>
      <c r="I31" s="53">
        <f t="shared" si="1"/>
        <v>1.03836987607245</v>
      </c>
      <c r="J31" s="66" t="s">
        <v>110</v>
      </c>
      <c r="K31" s="54">
        <v>12588</v>
      </c>
      <c r="L31" s="9">
        <v>52</v>
      </c>
    </row>
    <row r="32" spans="1:12" x14ac:dyDescent="0.3">
      <c r="A32" s="41" t="s">
        <v>65</v>
      </c>
      <c r="B32" s="42" t="s">
        <v>66</v>
      </c>
      <c r="C32" s="43">
        <v>32</v>
      </c>
      <c r="D32" s="43">
        <v>25368</v>
      </c>
      <c r="E32" s="52">
        <f t="shared" si="0"/>
        <v>487.84615384615387</v>
      </c>
      <c r="F32" s="45" t="s">
        <v>110</v>
      </c>
      <c r="G32" s="43">
        <v>83608</v>
      </c>
      <c r="H32" s="43">
        <v>41484</v>
      </c>
      <c r="I32" s="53">
        <f t="shared" si="1"/>
        <v>0.54870112692450135</v>
      </c>
      <c r="J32" s="66" t="s">
        <v>110</v>
      </c>
      <c r="K32" s="54">
        <v>75604</v>
      </c>
      <c r="L32" s="9">
        <v>52</v>
      </c>
    </row>
    <row r="33" spans="1:12" x14ac:dyDescent="0.3">
      <c r="A33" s="41" t="s">
        <v>67</v>
      </c>
      <c r="B33" s="42" t="s">
        <v>68</v>
      </c>
      <c r="C33" s="43">
        <v>13</v>
      </c>
      <c r="D33" s="43">
        <v>8060</v>
      </c>
      <c r="E33" s="52">
        <f t="shared" si="0"/>
        <v>155</v>
      </c>
      <c r="F33" s="45" t="s">
        <v>110</v>
      </c>
      <c r="G33" s="43">
        <v>69543</v>
      </c>
      <c r="H33" s="43">
        <v>9811</v>
      </c>
      <c r="I33" s="53">
        <f t="shared" si="1"/>
        <v>0.54898998377259245</v>
      </c>
      <c r="J33" s="66" t="s">
        <v>110</v>
      </c>
      <c r="K33" s="54">
        <v>17871</v>
      </c>
      <c r="L33" s="9">
        <v>52</v>
      </c>
    </row>
    <row r="34" spans="1:12" x14ac:dyDescent="0.3">
      <c r="A34" s="41" t="s">
        <v>69</v>
      </c>
      <c r="B34" s="42" t="s">
        <v>70</v>
      </c>
      <c r="C34" s="43">
        <v>205</v>
      </c>
      <c r="D34" s="43">
        <v>36258</v>
      </c>
      <c r="E34" s="52">
        <f t="shared" si="0"/>
        <v>697.26923076923072</v>
      </c>
      <c r="F34" s="45" t="s">
        <v>110</v>
      </c>
      <c r="G34" s="43">
        <v>317008</v>
      </c>
      <c r="H34" s="43">
        <v>77531</v>
      </c>
      <c r="I34" s="53">
        <f t="shared" si="1"/>
        <v>0.58849738887539471</v>
      </c>
      <c r="J34" s="66" t="s">
        <v>110</v>
      </c>
      <c r="K34" s="54">
        <v>131744</v>
      </c>
      <c r="L34" s="9">
        <v>52</v>
      </c>
    </row>
    <row r="35" spans="1:12" x14ac:dyDescent="0.3">
      <c r="A35" s="41" t="s">
        <v>71</v>
      </c>
      <c r="B35" s="42" t="s">
        <v>70</v>
      </c>
      <c r="C35" s="43">
        <v>313</v>
      </c>
      <c r="D35" s="43">
        <v>17568</v>
      </c>
      <c r="E35" s="52">
        <f t="shared" si="0"/>
        <v>337.84615384615387</v>
      </c>
      <c r="F35" s="45" t="s">
        <v>110</v>
      </c>
      <c r="G35" s="43">
        <v>154079</v>
      </c>
      <c r="H35" s="43">
        <v>83835</v>
      </c>
      <c r="I35" s="53">
        <f t="shared" si="1"/>
        <v>1.4163710086163204</v>
      </c>
      <c r="J35" s="66" t="s">
        <v>110</v>
      </c>
      <c r="K35" s="54">
        <v>59190</v>
      </c>
      <c r="L35" s="9">
        <v>52</v>
      </c>
    </row>
    <row r="36" spans="1:12" x14ac:dyDescent="0.3">
      <c r="A36" s="41" t="s">
        <v>72</v>
      </c>
      <c r="B36" s="42" t="s">
        <v>73</v>
      </c>
      <c r="C36" s="43">
        <v>2</v>
      </c>
      <c r="D36" s="43">
        <v>275</v>
      </c>
      <c r="E36" s="52">
        <f t="shared" si="0"/>
        <v>5.2884615384615383</v>
      </c>
      <c r="F36" s="45" t="s">
        <v>111</v>
      </c>
      <c r="G36" s="43">
        <v>12844</v>
      </c>
      <c r="H36" s="43">
        <v>2989</v>
      </c>
      <c r="I36" s="53">
        <f t="shared" si="1"/>
        <v>0.3726932668329177</v>
      </c>
      <c r="J36" s="66" t="s">
        <v>110</v>
      </c>
      <c r="K36" s="54">
        <v>8020</v>
      </c>
      <c r="L36" s="9">
        <v>52</v>
      </c>
    </row>
    <row r="37" spans="1:12" x14ac:dyDescent="0.3">
      <c r="A37" s="41" t="s">
        <v>74</v>
      </c>
      <c r="B37" s="42" t="s">
        <v>75</v>
      </c>
      <c r="C37" s="43">
        <v>11</v>
      </c>
      <c r="D37" s="43">
        <v>1150</v>
      </c>
      <c r="E37" s="52">
        <f t="shared" si="0"/>
        <v>22.115384615384617</v>
      </c>
      <c r="F37" s="45" t="s">
        <v>111</v>
      </c>
      <c r="G37" s="43">
        <v>3780</v>
      </c>
      <c r="H37" s="43">
        <v>5454</v>
      </c>
      <c r="I37" s="53">
        <f t="shared" si="1"/>
        <v>1.2893617021276595</v>
      </c>
      <c r="J37" s="66" t="s">
        <v>110</v>
      </c>
      <c r="K37" s="54">
        <v>4230</v>
      </c>
      <c r="L37" s="9">
        <v>52</v>
      </c>
    </row>
    <row r="38" spans="1:12" x14ac:dyDescent="0.3">
      <c r="A38" s="41" t="s">
        <v>76</v>
      </c>
      <c r="B38" s="42" t="s">
        <v>75</v>
      </c>
      <c r="C38" s="43">
        <v>13</v>
      </c>
      <c r="D38" s="43">
        <v>1381</v>
      </c>
      <c r="E38" s="52">
        <f t="shared" si="0"/>
        <v>26.557692307692307</v>
      </c>
      <c r="F38" s="45" t="s">
        <v>110</v>
      </c>
      <c r="G38" s="43">
        <v>29155</v>
      </c>
      <c r="H38" s="43">
        <v>9390</v>
      </c>
      <c r="I38" s="53">
        <f t="shared" si="1"/>
        <v>1.525836854078648</v>
      </c>
      <c r="J38" s="66" t="s">
        <v>110</v>
      </c>
      <c r="K38" s="54">
        <v>6154</v>
      </c>
      <c r="L38" s="9">
        <v>52</v>
      </c>
    </row>
    <row r="39" spans="1:12" x14ac:dyDescent="0.3">
      <c r="A39" s="41" t="s">
        <v>77</v>
      </c>
      <c r="B39" s="42" t="s">
        <v>78</v>
      </c>
      <c r="C39" s="43">
        <v>17</v>
      </c>
      <c r="D39" s="43">
        <v>2216</v>
      </c>
      <c r="E39" s="52">
        <f t="shared" si="0"/>
        <v>42.615384615384613</v>
      </c>
      <c r="F39" s="45" t="s">
        <v>110</v>
      </c>
      <c r="G39" s="43">
        <v>16753</v>
      </c>
      <c r="H39" s="43">
        <v>7726</v>
      </c>
      <c r="I39" s="53">
        <f t="shared" si="1"/>
        <v>0.81532292106373994</v>
      </c>
      <c r="J39" s="66" t="s">
        <v>110</v>
      </c>
      <c r="K39" s="54">
        <v>9476</v>
      </c>
      <c r="L39" s="9">
        <v>52</v>
      </c>
    </row>
    <row r="40" spans="1:12" x14ac:dyDescent="0.3">
      <c r="A40" s="41" t="s">
        <v>79</v>
      </c>
      <c r="B40" s="42" t="s">
        <v>78</v>
      </c>
      <c r="C40" s="43">
        <v>9</v>
      </c>
      <c r="D40" s="43">
        <v>5083</v>
      </c>
      <c r="E40" s="52">
        <f t="shared" si="0"/>
        <v>97.75</v>
      </c>
      <c r="F40" s="45" t="s">
        <v>110</v>
      </c>
      <c r="G40" s="43">
        <v>30484</v>
      </c>
      <c r="H40" s="43">
        <v>15175</v>
      </c>
      <c r="I40" s="53">
        <f t="shared" si="1"/>
        <v>1.2003638664768232</v>
      </c>
      <c r="J40" s="66" t="s">
        <v>110</v>
      </c>
      <c r="K40" s="54">
        <v>12642</v>
      </c>
      <c r="L40" s="9">
        <v>52</v>
      </c>
    </row>
    <row r="41" spans="1:12" x14ac:dyDescent="0.3">
      <c r="A41" s="41" t="s">
        <v>80</v>
      </c>
      <c r="B41" s="42" t="s">
        <v>81</v>
      </c>
      <c r="C41" s="43">
        <v>11</v>
      </c>
      <c r="D41" s="43">
        <v>7119</v>
      </c>
      <c r="E41" s="52">
        <f t="shared" si="0"/>
        <v>136.90384615384616</v>
      </c>
      <c r="F41" s="45" t="s">
        <v>110</v>
      </c>
      <c r="G41" s="43">
        <v>78555</v>
      </c>
      <c r="H41" s="43">
        <v>26574</v>
      </c>
      <c r="I41" s="53">
        <f t="shared" si="1"/>
        <v>0.83223200025054023</v>
      </c>
      <c r="J41" s="66" t="s">
        <v>110</v>
      </c>
      <c r="K41" s="54">
        <v>31931</v>
      </c>
      <c r="L41" s="9">
        <v>52</v>
      </c>
    </row>
    <row r="42" spans="1:12" x14ac:dyDescent="0.3">
      <c r="A42" s="41" t="s">
        <v>82</v>
      </c>
      <c r="B42" s="42" t="s">
        <v>83</v>
      </c>
      <c r="C42" s="43">
        <v>32</v>
      </c>
      <c r="D42" s="43">
        <v>6970</v>
      </c>
      <c r="E42" s="52">
        <f t="shared" si="0"/>
        <v>134.03846153846155</v>
      </c>
      <c r="F42" s="45" t="s">
        <v>110</v>
      </c>
      <c r="G42" s="43">
        <v>21902</v>
      </c>
      <c r="H42" s="43">
        <v>10776</v>
      </c>
      <c r="I42" s="53">
        <f t="shared" si="1"/>
        <v>0.65871997065835319</v>
      </c>
      <c r="J42" s="66" t="s">
        <v>110</v>
      </c>
      <c r="K42" s="54">
        <v>16359</v>
      </c>
      <c r="L42" s="9">
        <v>52</v>
      </c>
    </row>
    <row r="43" spans="1:12" x14ac:dyDescent="0.3">
      <c r="A43" s="41" t="s">
        <v>84</v>
      </c>
      <c r="B43" s="42" t="s">
        <v>85</v>
      </c>
      <c r="C43" s="43">
        <v>6</v>
      </c>
      <c r="D43" s="43">
        <v>2154</v>
      </c>
      <c r="E43" s="52">
        <f t="shared" si="0"/>
        <v>41.42307692307692</v>
      </c>
      <c r="F43" s="45" t="s">
        <v>110</v>
      </c>
      <c r="G43" s="43">
        <v>13521</v>
      </c>
      <c r="H43" s="43">
        <v>1702</v>
      </c>
      <c r="I43" s="53">
        <f t="shared" si="1"/>
        <v>0.15268682156634072</v>
      </c>
      <c r="J43" s="66" t="s">
        <v>110</v>
      </c>
      <c r="K43" s="54">
        <v>11147</v>
      </c>
      <c r="L43" s="9">
        <v>52</v>
      </c>
    </row>
    <row r="44" spans="1:12" x14ac:dyDescent="0.3">
      <c r="A44" s="41" t="s">
        <v>86</v>
      </c>
      <c r="B44" s="42" t="s">
        <v>87</v>
      </c>
      <c r="C44" s="43">
        <v>13</v>
      </c>
      <c r="D44" s="43">
        <v>485</v>
      </c>
      <c r="E44" s="52">
        <f t="shared" si="0"/>
        <v>9.3269230769230766</v>
      </c>
      <c r="F44" s="45" t="s">
        <v>110</v>
      </c>
      <c r="G44" s="43">
        <v>3598</v>
      </c>
      <c r="H44" s="43">
        <v>2875</v>
      </c>
      <c r="I44" s="53">
        <f t="shared" si="1"/>
        <v>0.29851521129685393</v>
      </c>
      <c r="J44" s="66" t="s">
        <v>110</v>
      </c>
      <c r="K44" s="54">
        <v>9631</v>
      </c>
      <c r="L44" s="9">
        <v>52</v>
      </c>
    </row>
    <row r="45" spans="1:12" x14ac:dyDescent="0.3">
      <c r="A45" s="41" t="s">
        <v>88</v>
      </c>
      <c r="B45" s="42" t="s">
        <v>87</v>
      </c>
      <c r="C45" s="43">
        <v>42</v>
      </c>
      <c r="D45" s="43">
        <v>20108</v>
      </c>
      <c r="E45" s="52">
        <f t="shared" si="0"/>
        <v>386.69230769230768</v>
      </c>
      <c r="F45" s="45" t="s">
        <v>110</v>
      </c>
      <c r="G45" s="43">
        <v>321725</v>
      </c>
      <c r="H45" s="43">
        <v>49231</v>
      </c>
      <c r="I45" s="53">
        <f t="shared" si="1"/>
        <v>0.67262815608263193</v>
      </c>
      <c r="J45" s="66" t="s">
        <v>110</v>
      </c>
      <c r="K45" s="54">
        <v>73192</v>
      </c>
      <c r="L45" s="9">
        <v>52</v>
      </c>
    </row>
    <row r="46" spans="1:12" x14ac:dyDescent="0.3">
      <c r="A46" s="41" t="s">
        <v>89</v>
      </c>
      <c r="B46" s="42" t="s">
        <v>90</v>
      </c>
      <c r="C46" s="43">
        <v>7</v>
      </c>
      <c r="D46" s="43">
        <v>522</v>
      </c>
      <c r="E46" s="52">
        <f t="shared" si="0"/>
        <v>10.038461538461538</v>
      </c>
      <c r="F46" s="45" t="s">
        <v>110</v>
      </c>
      <c r="G46" s="43">
        <v>3138</v>
      </c>
      <c r="H46" s="43">
        <v>7928</v>
      </c>
      <c r="I46" s="53">
        <f t="shared" si="1"/>
        <v>1.2144607843137254</v>
      </c>
      <c r="J46" s="66" t="s">
        <v>110</v>
      </c>
      <c r="K46" s="54">
        <v>6528</v>
      </c>
      <c r="L46" s="9">
        <v>52</v>
      </c>
    </row>
    <row r="47" spans="1:12" x14ac:dyDescent="0.3">
      <c r="A47" s="41" t="s">
        <v>91</v>
      </c>
      <c r="B47" s="42" t="s">
        <v>92</v>
      </c>
      <c r="C47" s="43">
        <v>32</v>
      </c>
      <c r="D47" s="43">
        <v>9216</v>
      </c>
      <c r="E47" s="52">
        <f t="shared" si="0"/>
        <v>177.23076923076923</v>
      </c>
      <c r="F47" s="45" t="s">
        <v>110</v>
      </c>
      <c r="G47" s="43">
        <v>21762</v>
      </c>
      <c r="H47" s="43">
        <v>22913</v>
      </c>
      <c r="I47" s="53">
        <f t="shared" si="1"/>
        <v>0.73884302850509476</v>
      </c>
      <c r="J47" s="66" t="s">
        <v>110</v>
      </c>
      <c r="K47" s="54">
        <v>31012</v>
      </c>
      <c r="L47" s="9">
        <v>52</v>
      </c>
    </row>
    <row r="48" spans="1:12" x14ac:dyDescent="0.3">
      <c r="A48" s="41" t="s">
        <v>93</v>
      </c>
      <c r="B48" s="42" t="s">
        <v>94</v>
      </c>
      <c r="C48" s="43">
        <v>29</v>
      </c>
      <c r="D48" s="43">
        <v>11650</v>
      </c>
      <c r="E48" s="52">
        <f t="shared" si="0"/>
        <v>224.03846153846155</v>
      </c>
      <c r="F48" s="45" t="s">
        <v>110</v>
      </c>
      <c r="G48" s="43">
        <v>22185</v>
      </c>
      <c r="H48" s="43">
        <v>19903</v>
      </c>
      <c r="I48" s="53">
        <f t="shared" si="1"/>
        <v>0.85204846097863773</v>
      </c>
      <c r="J48" s="66" t="s">
        <v>110</v>
      </c>
      <c r="K48" s="54">
        <v>23359</v>
      </c>
      <c r="L48" s="9">
        <v>52</v>
      </c>
    </row>
    <row r="49" spans="1:12" x14ac:dyDescent="0.3">
      <c r="A49" s="41" t="s">
        <v>95</v>
      </c>
      <c r="B49" s="42" t="s">
        <v>96</v>
      </c>
      <c r="C49" s="43">
        <v>25</v>
      </c>
      <c r="D49" s="43">
        <v>14590</v>
      </c>
      <c r="E49" s="52">
        <f t="shared" si="0"/>
        <v>280.57692307692309</v>
      </c>
      <c r="F49" s="45" t="s">
        <v>110</v>
      </c>
      <c r="G49" s="43">
        <v>56029</v>
      </c>
      <c r="H49" s="43">
        <v>27986</v>
      </c>
      <c r="I49" s="53">
        <f t="shared" si="1"/>
        <v>0.64722479185938941</v>
      </c>
      <c r="J49" s="67" t="s">
        <v>110</v>
      </c>
      <c r="K49" s="54">
        <v>43240</v>
      </c>
      <c r="L49" s="9">
        <v>52</v>
      </c>
    </row>
    <row r="50" spans="1:12" x14ac:dyDescent="0.3">
      <c r="A50" s="48"/>
      <c r="B50" s="49"/>
      <c r="C50" s="49"/>
      <c r="D50" s="49"/>
      <c r="E50" s="49"/>
      <c r="F50" s="49"/>
      <c r="G50" s="49"/>
      <c r="H50" s="49"/>
      <c r="I50" s="49"/>
      <c r="J50" s="51"/>
      <c r="K50" s="55"/>
      <c r="L50" s="40"/>
    </row>
    <row r="51" spans="1:12" x14ac:dyDescent="0.3">
      <c r="A51" s="3" t="s">
        <v>97</v>
      </c>
      <c r="B51" s="3"/>
      <c r="C51" s="5">
        <f>SUM(C2:C49)</f>
        <v>1387</v>
      </c>
      <c r="D51" s="5">
        <f>SUM(D2:D49)</f>
        <v>330330</v>
      </c>
      <c r="E51" s="10"/>
      <c r="F51" s="10"/>
      <c r="G51" s="5">
        <f>SUM(G2:G49)</f>
        <v>2899270</v>
      </c>
      <c r="H51" s="5">
        <f>SUM(H2:H49)</f>
        <v>887157</v>
      </c>
      <c r="I51" s="11">
        <f>H51/K51</f>
        <v>0.8084326381314022</v>
      </c>
      <c r="J51" s="10"/>
      <c r="K51" s="12">
        <f>SUM(K2:K49)</f>
        <v>1097379</v>
      </c>
      <c r="L51" s="10"/>
    </row>
    <row r="52" spans="1:12" x14ac:dyDescent="0.3">
      <c r="A52" s="3" t="s">
        <v>98</v>
      </c>
      <c r="B52" s="3"/>
      <c r="C52" s="5">
        <f>AVERAGE(C2:C49)</f>
        <v>28.895833333333332</v>
      </c>
      <c r="D52" s="5">
        <f>AVERAGE(D2:D49)</f>
        <v>6881.875</v>
      </c>
      <c r="E52" s="5">
        <f>AVERAGE(E2:E49)</f>
        <v>132.37056089743592</v>
      </c>
      <c r="F52" s="10"/>
      <c r="G52" s="5">
        <f>AVERAGE(G2:G49)</f>
        <v>61686.595744680853</v>
      </c>
      <c r="H52" s="5">
        <f>AVERAGE(H2:H49)</f>
        <v>18482.4375</v>
      </c>
      <c r="I52" s="13">
        <f>AVERAGE(I2:I49)</f>
        <v>1.3931275776059382</v>
      </c>
      <c r="J52" s="10"/>
      <c r="K52" s="14"/>
      <c r="L52" s="4"/>
    </row>
    <row r="53" spans="1:12" x14ac:dyDescent="0.3">
      <c r="A53" s="3" t="s">
        <v>99</v>
      </c>
      <c r="B53" s="3"/>
      <c r="C53" s="5">
        <f>MEDIAN(C2:C49)</f>
        <v>14.5</v>
      </c>
      <c r="D53" s="5">
        <f>MEDIAN(D2:D49)</f>
        <v>4073.5</v>
      </c>
      <c r="E53" s="5">
        <f>MEDIAN(E2:E49)</f>
        <v>78.336538461538453</v>
      </c>
      <c r="F53" s="10"/>
      <c r="G53" s="5">
        <f>MEDIAN(G2:G49)</f>
        <v>31606</v>
      </c>
      <c r="H53" s="5">
        <f>MEDIAN(H2:H49)</f>
        <v>13452.5</v>
      </c>
      <c r="I53" s="13">
        <f>MEDIAN(I2:I49)</f>
        <v>0.80437272725689191</v>
      </c>
      <c r="J53" s="10"/>
      <c r="K53" s="14"/>
      <c r="L53" s="4"/>
    </row>
  </sheetData>
  <autoFilter ref="A1:L49" xr:uid="{F98CEC2F-BE2B-43D9-9D1B-8FCC330B394E}"/>
  <sortState xmlns:xlrd2="http://schemas.microsoft.com/office/spreadsheetml/2017/richdata2" ref="A2:L49">
    <sortCondition ref="B2:B49"/>
  </sortState>
  <conditionalFormatting sqref="A2:J49">
    <cfRule type="expression" dxfId="4"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D8292-A676-4AC8-9B76-7FD88F29BC07}">
  <sheetPr>
    <tabColor theme="7" tint="0.39997558519241921"/>
  </sheetPr>
  <dimension ref="A1:I56"/>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ColWidth="9.1796875" defaultRowHeight="13" x14ac:dyDescent="0.3"/>
  <cols>
    <col min="1" max="1" width="38" style="7" bestFit="1" customWidth="1"/>
    <col min="2" max="2" width="15.26953125" style="7" customWidth="1"/>
    <col min="3" max="3" width="13.54296875" style="2" customWidth="1"/>
    <col min="4" max="4" width="21.54296875" style="7" customWidth="1"/>
    <col min="5" max="6" width="18.26953125" style="7" customWidth="1"/>
    <col min="7" max="7" width="14.1796875" style="7" customWidth="1"/>
    <col min="8" max="8" width="15.453125" style="7" customWidth="1"/>
    <col min="9" max="9" width="17" style="7" customWidth="1"/>
    <col min="10" max="16384" width="9.1796875" style="7"/>
  </cols>
  <sheetData>
    <row r="1" spans="1:9" ht="57.65" customHeight="1" x14ac:dyDescent="0.3">
      <c r="A1" s="17" t="s">
        <v>0</v>
      </c>
      <c r="B1" s="17" t="s">
        <v>259</v>
      </c>
      <c r="C1" s="17" t="s">
        <v>1</v>
      </c>
      <c r="D1" s="17" t="s">
        <v>112</v>
      </c>
      <c r="E1" s="17" t="s">
        <v>113</v>
      </c>
      <c r="F1" s="1" t="s">
        <v>114</v>
      </c>
      <c r="G1" s="17" t="s">
        <v>115</v>
      </c>
      <c r="H1" s="17" t="s">
        <v>116</v>
      </c>
      <c r="I1" s="1" t="s">
        <v>117</v>
      </c>
    </row>
    <row r="2" spans="1:9" x14ac:dyDescent="0.3">
      <c r="A2" s="41" t="s">
        <v>10</v>
      </c>
      <c r="B2" s="42" t="s">
        <v>11</v>
      </c>
      <c r="C2" s="43">
        <v>17153</v>
      </c>
      <c r="D2" s="43">
        <v>31</v>
      </c>
      <c r="E2" s="43">
        <v>27427</v>
      </c>
      <c r="F2" s="52">
        <f t="shared" ref="F2:F7" si="0">IF(D2,E2/D2,0)</f>
        <v>884.74193548387098</v>
      </c>
      <c r="G2" s="43">
        <v>37</v>
      </c>
      <c r="H2" s="43">
        <v>3028</v>
      </c>
      <c r="I2" s="56">
        <f>IF(G2,H2/G2,0)</f>
        <v>81.837837837837839</v>
      </c>
    </row>
    <row r="3" spans="1:9" x14ac:dyDescent="0.3">
      <c r="A3" s="41" t="s">
        <v>12</v>
      </c>
      <c r="B3" s="42" t="s">
        <v>13</v>
      </c>
      <c r="C3" s="43">
        <v>22493</v>
      </c>
      <c r="D3" s="43">
        <v>0</v>
      </c>
      <c r="E3" s="43">
        <v>0</v>
      </c>
      <c r="F3" s="52">
        <f t="shared" si="0"/>
        <v>0</v>
      </c>
      <c r="G3" s="43">
        <v>80</v>
      </c>
      <c r="H3" s="43">
        <v>2126</v>
      </c>
      <c r="I3" s="56">
        <f>IF(G3,H3/G3,0)</f>
        <v>26.574999999999999</v>
      </c>
    </row>
    <row r="4" spans="1:9" x14ac:dyDescent="0.3">
      <c r="A4" s="41" t="s">
        <v>14</v>
      </c>
      <c r="B4" s="42" t="s">
        <v>15</v>
      </c>
      <c r="C4" s="43">
        <v>12330</v>
      </c>
      <c r="D4" s="43">
        <v>0</v>
      </c>
      <c r="E4" s="43">
        <v>0</v>
      </c>
      <c r="F4" s="52">
        <f t="shared" si="0"/>
        <v>0</v>
      </c>
      <c r="G4" s="43">
        <v>161</v>
      </c>
      <c r="H4" s="43">
        <v>6239</v>
      </c>
      <c r="I4" s="56">
        <f>IF(G4,H4/G4,0)</f>
        <v>38.751552795031053</v>
      </c>
    </row>
    <row r="5" spans="1:9" x14ac:dyDescent="0.3">
      <c r="A5" s="41" t="s">
        <v>16</v>
      </c>
      <c r="B5" s="42" t="s">
        <v>15</v>
      </c>
      <c r="C5" s="43">
        <v>3828</v>
      </c>
      <c r="D5" s="43">
        <v>0</v>
      </c>
      <c r="E5" s="43">
        <v>0</v>
      </c>
      <c r="F5" s="52">
        <f t="shared" si="0"/>
        <v>0</v>
      </c>
      <c r="G5" s="43">
        <v>6</v>
      </c>
      <c r="H5" s="43">
        <v>60</v>
      </c>
      <c r="I5" s="56">
        <f>IF(G5,H5/G5,0)</f>
        <v>10</v>
      </c>
    </row>
    <row r="6" spans="1:9" x14ac:dyDescent="0.3">
      <c r="A6" s="41" t="s">
        <v>17</v>
      </c>
      <c r="B6" s="42" t="s">
        <v>18</v>
      </c>
      <c r="C6" s="43">
        <v>22583</v>
      </c>
      <c r="D6" s="43">
        <v>0</v>
      </c>
      <c r="E6" s="43">
        <v>0</v>
      </c>
      <c r="F6" s="52">
        <f t="shared" si="0"/>
        <v>0</v>
      </c>
      <c r="G6" s="43">
        <v>6</v>
      </c>
      <c r="H6" s="43">
        <v>44</v>
      </c>
      <c r="I6" s="56">
        <f t="shared" ref="I6:I15" si="1">IF(G6,H6/G6,0)</f>
        <v>7.333333333333333</v>
      </c>
    </row>
    <row r="7" spans="1:9" x14ac:dyDescent="0.3">
      <c r="A7" s="41" t="s">
        <v>19</v>
      </c>
      <c r="B7" s="42" t="s">
        <v>20</v>
      </c>
      <c r="C7" s="43">
        <v>7997</v>
      </c>
      <c r="D7" s="43">
        <v>0</v>
      </c>
      <c r="E7" s="43">
        <v>0</v>
      </c>
      <c r="F7" s="52">
        <f t="shared" si="0"/>
        <v>0</v>
      </c>
      <c r="G7" s="43">
        <v>15</v>
      </c>
      <c r="H7" s="43">
        <v>409</v>
      </c>
      <c r="I7" s="56">
        <f t="shared" si="1"/>
        <v>27.266666666666666</v>
      </c>
    </row>
    <row r="8" spans="1:9" x14ac:dyDescent="0.3">
      <c r="A8" s="41" t="s">
        <v>21</v>
      </c>
      <c r="B8" s="42" t="s">
        <v>22</v>
      </c>
      <c r="C8" s="43">
        <v>35688</v>
      </c>
      <c r="D8" s="43">
        <v>19</v>
      </c>
      <c r="E8" s="43">
        <v>610</v>
      </c>
      <c r="F8" s="52">
        <f>IF(D8,E8/D8,0)</f>
        <v>32.10526315789474</v>
      </c>
      <c r="G8" s="43">
        <v>90</v>
      </c>
      <c r="H8" s="43">
        <v>4134</v>
      </c>
      <c r="I8" s="56">
        <f t="shared" si="1"/>
        <v>45.93333333333333</v>
      </c>
    </row>
    <row r="9" spans="1:9" x14ac:dyDescent="0.3">
      <c r="A9" s="41" t="s">
        <v>23</v>
      </c>
      <c r="B9" s="42" t="s">
        <v>24</v>
      </c>
      <c r="C9" s="43">
        <v>82934</v>
      </c>
      <c r="D9" s="43">
        <v>128</v>
      </c>
      <c r="E9" s="43">
        <v>2964</v>
      </c>
      <c r="F9" s="52">
        <f t="shared" ref="F9:F12" si="2">IF(D9,E9/D9,0)</f>
        <v>23.15625</v>
      </c>
      <c r="G9" s="43">
        <v>16</v>
      </c>
      <c r="H9" s="43">
        <v>745</v>
      </c>
      <c r="I9" s="56">
        <f t="shared" si="1"/>
        <v>46.5625</v>
      </c>
    </row>
    <row r="10" spans="1:9" x14ac:dyDescent="0.3">
      <c r="A10" s="41" t="s">
        <v>25</v>
      </c>
      <c r="B10" s="42" t="s">
        <v>26</v>
      </c>
      <c r="C10" s="43">
        <v>36405</v>
      </c>
      <c r="D10" s="43">
        <v>53</v>
      </c>
      <c r="E10" s="43">
        <v>2009</v>
      </c>
      <c r="F10" s="52">
        <f t="shared" si="2"/>
        <v>37.905660377358494</v>
      </c>
      <c r="G10" s="43">
        <v>110</v>
      </c>
      <c r="H10" s="43">
        <v>6095</v>
      </c>
      <c r="I10" s="56">
        <f t="shared" si="1"/>
        <v>55.409090909090907</v>
      </c>
    </row>
    <row r="11" spans="1:9" x14ac:dyDescent="0.3">
      <c r="A11" s="41" t="s">
        <v>27</v>
      </c>
      <c r="B11" s="42" t="s">
        <v>28</v>
      </c>
      <c r="C11" s="43">
        <v>14312</v>
      </c>
      <c r="D11" s="43">
        <v>0</v>
      </c>
      <c r="E11" s="43">
        <v>0</v>
      </c>
      <c r="F11" s="52">
        <f t="shared" si="2"/>
        <v>0</v>
      </c>
      <c r="G11" s="43">
        <v>69</v>
      </c>
      <c r="H11" s="43">
        <v>5218</v>
      </c>
      <c r="I11" s="56">
        <f t="shared" si="1"/>
        <v>75.623188405797094</v>
      </c>
    </row>
    <row r="12" spans="1:9" x14ac:dyDescent="0.3">
      <c r="A12" s="41" t="s">
        <v>29</v>
      </c>
      <c r="B12" s="42" t="s">
        <v>30</v>
      </c>
      <c r="C12" s="43">
        <v>47139</v>
      </c>
      <c r="D12" s="43">
        <v>0</v>
      </c>
      <c r="E12" s="43">
        <v>0</v>
      </c>
      <c r="F12" s="52">
        <f t="shared" si="2"/>
        <v>0</v>
      </c>
      <c r="G12" s="43">
        <v>103</v>
      </c>
      <c r="H12" s="43">
        <v>2967</v>
      </c>
      <c r="I12" s="56">
        <f t="shared" si="1"/>
        <v>28.805825242718445</v>
      </c>
    </row>
    <row r="13" spans="1:9" x14ac:dyDescent="0.3">
      <c r="A13" s="41" t="s">
        <v>31</v>
      </c>
      <c r="B13" s="42" t="s">
        <v>32</v>
      </c>
      <c r="C13" s="43">
        <v>6460</v>
      </c>
      <c r="D13" s="43">
        <v>0</v>
      </c>
      <c r="E13" s="43">
        <v>0</v>
      </c>
      <c r="F13" s="52">
        <f>IF(D13,E13/D13,0)</f>
        <v>0</v>
      </c>
      <c r="G13" s="43">
        <v>53</v>
      </c>
      <c r="H13" s="43">
        <v>519</v>
      </c>
      <c r="I13" s="56">
        <f t="shared" si="1"/>
        <v>9.7924528301886795</v>
      </c>
    </row>
    <row r="14" spans="1:9" x14ac:dyDescent="0.3">
      <c r="A14" s="41" t="s">
        <v>33</v>
      </c>
      <c r="B14" s="42" t="s">
        <v>34</v>
      </c>
      <c r="C14" s="43">
        <v>4469</v>
      </c>
      <c r="D14" s="43">
        <v>0</v>
      </c>
      <c r="E14" s="43">
        <v>0</v>
      </c>
      <c r="F14" s="52">
        <f t="shared" ref="F14:F24" si="3">IF(D14,E14/D14,0)</f>
        <v>0</v>
      </c>
      <c r="G14" s="43">
        <v>10</v>
      </c>
      <c r="H14" s="43">
        <v>188</v>
      </c>
      <c r="I14" s="56">
        <f t="shared" si="1"/>
        <v>18.8</v>
      </c>
    </row>
    <row r="15" spans="1:9" x14ac:dyDescent="0.3">
      <c r="A15" s="41" t="s">
        <v>35</v>
      </c>
      <c r="B15" s="42" t="s">
        <v>36</v>
      </c>
      <c r="C15" s="43">
        <v>4489</v>
      </c>
      <c r="D15" s="43">
        <v>0</v>
      </c>
      <c r="E15" s="43">
        <v>0</v>
      </c>
      <c r="F15" s="52">
        <f t="shared" si="3"/>
        <v>0</v>
      </c>
      <c r="G15" s="43">
        <v>52</v>
      </c>
      <c r="H15" s="43">
        <v>2896</v>
      </c>
      <c r="I15" s="56">
        <f t="shared" si="1"/>
        <v>55.692307692307693</v>
      </c>
    </row>
    <row r="16" spans="1:9" x14ac:dyDescent="0.3">
      <c r="A16" s="41" t="s">
        <v>37</v>
      </c>
      <c r="B16" s="42" t="s">
        <v>36</v>
      </c>
      <c r="C16" s="43">
        <v>5485</v>
      </c>
      <c r="D16" s="43">
        <v>0</v>
      </c>
      <c r="E16" s="43">
        <v>0</v>
      </c>
      <c r="F16" s="52">
        <f t="shared" si="3"/>
        <v>0</v>
      </c>
      <c r="G16" s="43">
        <v>0</v>
      </c>
      <c r="H16" s="43">
        <v>0</v>
      </c>
      <c r="I16" s="56">
        <f t="shared" ref="I16:I31" si="4">IF(G16,H16/G16,0)</f>
        <v>0</v>
      </c>
    </row>
    <row r="17" spans="1:9" x14ac:dyDescent="0.3">
      <c r="A17" s="41" t="s">
        <v>38</v>
      </c>
      <c r="B17" s="42" t="s">
        <v>39</v>
      </c>
      <c r="C17" s="43">
        <v>3778</v>
      </c>
      <c r="D17" s="43">
        <v>0</v>
      </c>
      <c r="E17" s="43">
        <v>0</v>
      </c>
      <c r="F17" s="52">
        <f t="shared" si="3"/>
        <v>0</v>
      </c>
      <c r="G17" s="43">
        <v>2</v>
      </c>
      <c r="H17" s="43">
        <v>36</v>
      </c>
      <c r="I17" s="56">
        <f t="shared" si="4"/>
        <v>18</v>
      </c>
    </row>
    <row r="18" spans="1:9" x14ac:dyDescent="0.3">
      <c r="A18" s="41" t="s">
        <v>40</v>
      </c>
      <c r="B18" s="42" t="s">
        <v>39</v>
      </c>
      <c r="C18" s="43">
        <v>4620</v>
      </c>
      <c r="D18" s="43">
        <v>0</v>
      </c>
      <c r="E18" s="43">
        <v>0</v>
      </c>
      <c r="F18" s="52">
        <f t="shared" si="3"/>
        <v>0</v>
      </c>
      <c r="G18" s="43">
        <v>24</v>
      </c>
      <c r="H18" s="43">
        <v>504</v>
      </c>
      <c r="I18" s="56">
        <f t="shared" si="4"/>
        <v>21</v>
      </c>
    </row>
    <row r="19" spans="1:9" x14ac:dyDescent="0.3">
      <c r="A19" s="41" t="s">
        <v>41</v>
      </c>
      <c r="B19" s="42" t="s">
        <v>42</v>
      </c>
      <c r="C19" s="43">
        <v>5559</v>
      </c>
      <c r="D19" s="43">
        <v>0</v>
      </c>
      <c r="E19" s="43">
        <v>0</v>
      </c>
      <c r="F19" s="52">
        <f t="shared" si="3"/>
        <v>0</v>
      </c>
      <c r="G19" s="43">
        <v>12</v>
      </c>
      <c r="H19" s="43">
        <v>200</v>
      </c>
      <c r="I19" s="56">
        <f t="shared" si="4"/>
        <v>16.666666666666668</v>
      </c>
    </row>
    <row r="20" spans="1:9" x14ac:dyDescent="0.3">
      <c r="A20" s="41" t="s">
        <v>43</v>
      </c>
      <c r="B20" s="42" t="s">
        <v>44</v>
      </c>
      <c r="C20" s="43">
        <v>29568</v>
      </c>
      <c r="D20" s="43">
        <v>0</v>
      </c>
      <c r="E20" s="43">
        <v>0</v>
      </c>
      <c r="F20" s="52">
        <f t="shared" si="3"/>
        <v>0</v>
      </c>
      <c r="G20" s="43">
        <v>185</v>
      </c>
      <c r="H20" s="43">
        <v>891</v>
      </c>
      <c r="I20" s="56">
        <f t="shared" si="4"/>
        <v>4.8162162162162163</v>
      </c>
    </row>
    <row r="21" spans="1:9" x14ac:dyDescent="0.3">
      <c r="A21" s="41" t="s">
        <v>45</v>
      </c>
      <c r="B21" s="42" t="s">
        <v>46</v>
      </c>
      <c r="C21" s="43">
        <v>22529</v>
      </c>
      <c r="D21" s="43">
        <v>5</v>
      </c>
      <c r="E21" s="43">
        <v>50</v>
      </c>
      <c r="F21" s="52">
        <f t="shared" si="3"/>
        <v>10</v>
      </c>
      <c r="G21" s="43">
        <v>102</v>
      </c>
      <c r="H21" s="43">
        <v>3178</v>
      </c>
      <c r="I21" s="56">
        <f t="shared" si="4"/>
        <v>31.156862745098039</v>
      </c>
    </row>
    <row r="22" spans="1:9" x14ac:dyDescent="0.3">
      <c r="A22" s="41" t="s">
        <v>47</v>
      </c>
      <c r="B22" s="42" t="s">
        <v>48</v>
      </c>
      <c r="C22" s="43">
        <v>3616</v>
      </c>
      <c r="D22" s="43">
        <v>0</v>
      </c>
      <c r="E22" s="43">
        <v>0</v>
      </c>
      <c r="F22" s="52">
        <f t="shared" si="3"/>
        <v>0</v>
      </c>
      <c r="G22" s="43">
        <v>31</v>
      </c>
      <c r="H22" s="43">
        <v>593</v>
      </c>
      <c r="I22" s="56">
        <f t="shared" si="4"/>
        <v>19.129032258064516</v>
      </c>
    </row>
    <row r="23" spans="1:9" x14ac:dyDescent="0.3">
      <c r="A23" s="41" t="s">
        <v>49</v>
      </c>
      <c r="B23" s="42" t="s">
        <v>50</v>
      </c>
      <c r="C23" s="43">
        <v>17075</v>
      </c>
      <c r="D23" s="43">
        <v>2</v>
      </c>
      <c r="E23" s="43">
        <v>24</v>
      </c>
      <c r="F23" s="52">
        <f t="shared" si="3"/>
        <v>12</v>
      </c>
      <c r="G23" s="43">
        <v>6</v>
      </c>
      <c r="H23" s="43">
        <v>162</v>
      </c>
      <c r="I23" s="56">
        <f t="shared" si="4"/>
        <v>27</v>
      </c>
    </row>
    <row r="24" spans="1:9" x14ac:dyDescent="0.3">
      <c r="A24" s="41" t="s">
        <v>51</v>
      </c>
      <c r="B24" s="42" t="s">
        <v>52</v>
      </c>
      <c r="C24" s="43">
        <v>14532</v>
      </c>
      <c r="D24" s="43">
        <v>0</v>
      </c>
      <c r="E24" s="43">
        <v>0</v>
      </c>
      <c r="F24" s="52">
        <f t="shared" si="3"/>
        <v>0</v>
      </c>
      <c r="G24" s="43">
        <v>49</v>
      </c>
      <c r="H24" s="43">
        <v>1279</v>
      </c>
      <c r="I24" s="56">
        <f t="shared" si="4"/>
        <v>26.102040816326532</v>
      </c>
    </row>
    <row r="25" spans="1:9" x14ac:dyDescent="0.3">
      <c r="A25" s="41" t="s">
        <v>53</v>
      </c>
      <c r="B25" s="42" t="s">
        <v>54</v>
      </c>
      <c r="C25" s="43">
        <v>1410</v>
      </c>
      <c r="D25" s="43">
        <v>0</v>
      </c>
      <c r="E25" s="43">
        <v>0</v>
      </c>
      <c r="F25" s="52">
        <f>IF(D25,E25/D25,0)</f>
        <v>0</v>
      </c>
      <c r="G25" s="43">
        <v>4</v>
      </c>
      <c r="H25" s="43">
        <v>121</v>
      </c>
      <c r="I25" s="56">
        <f t="shared" si="4"/>
        <v>30.25</v>
      </c>
    </row>
    <row r="26" spans="1:9" x14ac:dyDescent="0.3">
      <c r="A26" s="41" t="s">
        <v>55</v>
      </c>
      <c r="B26" s="42" t="s">
        <v>56</v>
      </c>
      <c r="C26" s="43">
        <v>25163</v>
      </c>
      <c r="D26" s="43">
        <v>2</v>
      </c>
      <c r="E26" s="43">
        <v>26</v>
      </c>
      <c r="F26" s="52">
        <f t="shared" ref="F26:F31" si="5">IF(D26,E26/D26,0)</f>
        <v>13</v>
      </c>
      <c r="G26" s="43">
        <v>29</v>
      </c>
      <c r="H26" s="43">
        <v>3069</v>
      </c>
      <c r="I26" s="56">
        <f t="shared" si="4"/>
        <v>105.82758620689656</v>
      </c>
    </row>
    <row r="27" spans="1:9" x14ac:dyDescent="0.3">
      <c r="A27" s="41" t="s">
        <v>57</v>
      </c>
      <c r="B27" s="42" t="s">
        <v>58</v>
      </c>
      <c r="C27" s="43">
        <v>5991</v>
      </c>
      <c r="D27" s="43">
        <v>0</v>
      </c>
      <c r="E27" s="43">
        <v>0</v>
      </c>
      <c r="F27" s="52">
        <f t="shared" si="5"/>
        <v>0</v>
      </c>
      <c r="G27" s="43">
        <v>8</v>
      </c>
      <c r="H27" s="43">
        <v>40</v>
      </c>
      <c r="I27" s="56">
        <f t="shared" si="4"/>
        <v>5</v>
      </c>
    </row>
    <row r="28" spans="1:9" x14ac:dyDescent="0.3">
      <c r="A28" s="41" t="s">
        <v>59</v>
      </c>
      <c r="B28" s="42" t="s">
        <v>58</v>
      </c>
      <c r="C28" s="43">
        <v>19821</v>
      </c>
      <c r="D28" s="43">
        <v>62</v>
      </c>
      <c r="E28" s="43">
        <v>18518</v>
      </c>
      <c r="F28" s="52">
        <f t="shared" si="5"/>
        <v>298.67741935483872</v>
      </c>
      <c r="G28" s="43">
        <v>62</v>
      </c>
      <c r="H28" s="43">
        <v>1887</v>
      </c>
      <c r="I28" s="56">
        <f t="shared" si="4"/>
        <v>30.43548387096774</v>
      </c>
    </row>
    <row r="29" spans="1:9" x14ac:dyDescent="0.3">
      <c r="A29" s="41" t="s">
        <v>60</v>
      </c>
      <c r="B29" s="42" t="s">
        <v>58</v>
      </c>
      <c r="C29" s="43">
        <v>1920</v>
      </c>
      <c r="D29" s="43">
        <v>0</v>
      </c>
      <c r="E29" s="43">
        <v>0</v>
      </c>
      <c r="F29" s="52">
        <f t="shared" si="5"/>
        <v>0</v>
      </c>
      <c r="G29" s="43">
        <v>41</v>
      </c>
      <c r="H29" s="43">
        <v>292</v>
      </c>
      <c r="I29" s="56">
        <f t="shared" si="4"/>
        <v>7.1219512195121952</v>
      </c>
    </row>
    <row r="30" spans="1:9" x14ac:dyDescent="0.3">
      <c r="A30" s="41" t="s">
        <v>61</v>
      </c>
      <c r="B30" s="42" t="s">
        <v>62</v>
      </c>
      <c r="C30" s="43">
        <v>34114</v>
      </c>
      <c r="D30" s="43">
        <v>0</v>
      </c>
      <c r="E30" s="43">
        <v>0</v>
      </c>
      <c r="F30" s="52">
        <f t="shared" si="5"/>
        <v>0</v>
      </c>
      <c r="G30" s="43">
        <v>94</v>
      </c>
      <c r="H30" s="43">
        <v>1880</v>
      </c>
      <c r="I30" s="56">
        <f t="shared" si="4"/>
        <v>20</v>
      </c>
    </row>
    <row r="31" spans="1:9" x14ac:dyDescent="0.3">
      <c r="A31" s="41" t="s">
        <v>63</v>
      </c>
      <c r="B31" s="42" t="s">
        <v>64</v>
      </c>
      <c r="C31" s="43">
        <v>12588</v>
      </c>
      <c r="D31" s="43">
        <v>0</v>
      </c>
      <c r="E31" s="43">
        <v>0</v>
      </c>
      <c r="F31" s="52">
        <f t="shared" si="5"/>
        <v>0</v>
      </c>
      <c r="G31" s="43">
        <v>127</v>
      </c>
      <c r="H31" s="43">
        <v>356</v>
      </c>
      <c r="I31" s="56">
        <f t="shared" si="4"/>
        <v>2.8031496062992125</v>
      </c>
    </row>
    <row r="32" spans="1:9" x14ac:dyDescent="0.3">
      <c r="A32" s="41" t="s">
        <v>65</v>
      </c>
      <c r="B32" s="42" t="s">
        <v>66</v>
      </c>
      <c r="C32" s="43">
        <v>75604</v>
      </c>
      <c r="D32" s="43">
        <v>0</v>
      </c>
      <c r="E32" s="43">
        <v>0</v>
      </c>
      <c r="F32" s="52">
        <f>IF(D32,E32/D32,0)</f>
        <v>0</v>
      </c>
      <c r="G32" s="43">
        <v>48</v>
      </c>
      <c r="H32" s="43">
        <v>4733</v>
      </c>
      <c r="I32" s="56">
        <f t="shared" ref="I32:I35" si="6">IF(G32,H32/G32,0)</f>
        <v>98.604166666666671</v>
      </c>
    </row>
    <row r="33" spans="1:9" x14ac:dyDescent="0.3">
      <c r="A33" s="41" t="s">
        <v>67</v>
      </c>
      <c r="B33" s="42" t="s">
        <v>68</v>
      </c>
      <c r="C33" s="43">
        <v>17871</v>
      </c>
      <c r="D33" s="43">
        <v>0</v>
      </c>
      <c r="E33" s="43">
        <v>0</v>
      </c>
      <c r="F33" s="52">
        <f t="shared" ref="F33:F36" si="7">IF(D33,E33/D33,0)</f>
        <v>0</v>
      </c>
      <c r="G33" s="43">
        <v>29</v>
      </c>
      <c r="H33" s="43">
        <v>391</v>
      </c>
      <c r="I33" s="56">
        <f t="shared" si="6"/>
        <v>13.482758620689655</v>
      </c>
    </row>
    <row r="34" spans="1:9" x14ac:dyDescent="0.3">
      <c r="A34" s="41" t="s">
        <v>69</v>
      </c>
      <c r="B34" s="42" t="s">
        <v>70</v>
      </c>
      <c r="C34" s="43">
        <v>131744</v>
      </c>
      <c r="D34" s="43">
        <v>49</v>
      </c>
      <c r="E34" s="43">
        <v>7294</v>
      </c>
      <c r="F34" s="52">
        <f t="shared" si="7"/>
        <v>148.85714285714286</v>
      </c>
      <c r="G34" s="43">
        <v>599</v>
      </c>
      <c r="H34" s="43">
        <v>6048</v>
      </c>
      <c r="I34" s="56">
        <f t="shared" si="6"/>
        <v>10.096828046744575</v>
      </c>
    </row>
    <row r="35" spans="1:9" x14ac:dyDescent="0.3">
      <c r="A35" s="41" t="s">
        <v>71</v>
      </c>
      <c r="B35" s="42" t="s">
        <v>70</v>
      </c>
      <c r="C35" s="43">
        <v>59190</v>
      </c>
      <c r="D35" s="43">
        <v>0</v>
      </c>
      <c r="E35" s="43">
        <v>0</v>
      </c>
      <c r="F35" s="52">
        <f t="shared" si="7"/>
        <v>0</v>
      </c>
      <c r="G35" s="43">
        <v>0</v>
      </c>
      <c r="H35" s="43">
        <v>0</v>
      </c>
      <c r="I35" s="56">
        <f t="shared" si="6"/>
        <v>0</v>
      </c>
    </row>
    <row r="36" spans="1:9" x14ac:dyDescent="0.3">
      <c r="A36" s="41" t="s">
        <v>72</v>
      </c>
      <c r="B36" s="42" t="s">
        <v>73</v>
      </c>
      <c r="C36" s="43">
        <v>8020</v>
      </c>
      <c r="D36" s="43">
        <v>0</v>
      </c>
      <c r="E36" s="43">
        <v>0</v>
      </c>
      <c r="F36" s="52">
        <f t="shared" si="7"/>
        <v>0</v>
      </c>
      <c r="G36" s="43">
        <v>13</v>
      </c>
      <c r="H36" s="43">
        <v>616</v>
      </c>
      <c r="I36" s="56">
        <f t="shared" ref="I36:I43" si="8">IF(G36,H36/G36,0)</f>
        <v>47.384615384615387</v>
      </c>
    </row>
    <row r="37" spans="1:9" x14ac:dyDescent="0.3">
      <c r="A37" s="41" t="s">
        <v>74</v>
      </c>
      <c r="B37" s="42" t="s">
        <v>75</v>
      </c>
      <c r="C37" s="43">
        <v>4230</v>
      </c>
      <c r="D37" s="43">
        <v>0</v>
      </c>
      <c r="E37" s="43">
        <v>0</v>
      </c>
      <c r="F37" s="52">
        <f>IF(D37,E37/D37,0)</f>
        <v>0</v>
      </c>
      <c r="G37" s="43">
        <v>20</v>
      </c>
      <c r="H37" s="43">
        <v>201</v>
      </c>
      <c r="I37" s="56">
        <f t="shared" si="8"/>
        <v>10.050000000000001</v>
      </c>
    </row>
    <row r="38" spans="1:9" x14ac:dyDescent="0.3">
      <c r="A38" s="41" t="s">
        <v>76</v>
      </c>
      <c r="B38" s="42" t="s">
        <v>75</v>
      </c>
      <c r="C38" s="43">
        <v>6154</v>
      </c>
      <c r="D38" s="43">
        <v>1</v>
      </c>
      <c r="E38" s="43">
        <v>9</v>
      </c>
      <c r="F38" s="52">
        <f t="shared" ref="F38:F48" si="9">IF(D38,E38/D38,0)</f>
        <v>9</v>
      </c>
      <c r="G38" s="43">
        <v>14</v>
      </c>
      <c r="H38" s="43">
        <v>557</v>
      </c>
      <c r="I38" s="56">
        <f t="shared" si="8"/>
        <v>39.785714285714285</v>
      </c>
    </row>
    <row r="39" spans="1:9" x14ac:dyDescent="0.3">
      <c r="A39" s="41" t="s">
        <v>77</v>
      </c>
      <c r="B39" s="42" t="s">
        <v>78</v>
      </c>
      <c r="C39" s="43">
        <v>9476</v>
      </c>
      <c r="D39" s="43">
        <v>0</v>
      </c>
      <c r="E39" s="43">
        <v>0</v>
      </c>
      <c r="F39" s="52">
        <f t="shared" si="9"/>
        <v>0</v>
      </c>
      <c r="G39" s="43">
        <v>26</v>
      </c>
      <c r="H39" s="43">
        <v>609</v>
      </c>
      <c r="I39" s="56">
        <f t="shared" si="8"/>
        <v>23.423076923076923</v>
      </c>
    </row>
    <row r="40" spans="1:9" x14ac:dyDescent="0.3">
      <c r="A40" s="41" t="s">
        <v>79</v>
      </c>
      <c r="B40" s="42" t="s">
        <v>78</v>
      </c>
      <c r="C40" s="43">
        <v>12642</v>
      </c>
      <c r="D40" s="43">
        <v>0</v>
      </c>
      <c r="E40" s="43">
        <v>0</v>
      </c>
      <c r="F40" s="52">
        <f t="shared" si="9"/>
        <v>0</v>
      </c>
      <c r="G40" s="43">
        <v>42</v>
      </c>
      <c r="H40" s="43">
        <v>270</v>
      </c>
      <c r="I40" s="56">
        <f t="shared" si="8"/>
        <v>6.4285714285714288</v>
      </c>
    </row>
    <row r="41" spans="1:9" x14ac:dyDescent="0.3">
      <c r="A41" s="41" t="s">
        <v>80</v>
      </c>
      <c r="B41" s="42" t="s">
        <v>81</v>
      </c>
      <c r="C41" s="43">
        <v>31931</v>
      </c>
      <c r="D41" s="43">
        <v>32</v>
      </c>
      <c r="E41" s="43">
        <v>969</v>
      </c>
      <c r="F41" s="52">
        <f t="shared" si="9"/>
        <v>30.28125</v>
      </c>
      <c r="G41" s="43">
        <v>42</v>
      </c>
      <c r="H41" s="43">
        <v>1403</v>
      </c>
      <c r="I41" s="56">
        <f t="shared" si="8"/>
        <v>33.404761904761905</v>
      </c>
    </row>
    <row r="42" spans="1:9" x14ac:dyDescent="0.3">
      <c r="A42" s="41" t="s">
        <v>82</v>
      </c>
      <c r="B42" s="42" t="s">
        <v>83</v>
      </c>
      <c r="C42" s="43">
        <v>16359</v>
      </c>
      <c r="D42" s="43">
        <v>7</v>
      </c>
      <c r="E42" s="62">
        <v>208</v>
      </c>
      <c r="F42" s="52">
        <f t="shared" si="9"/>
        <v>29.714285714285715</v>
      </c>
      <c r="G42" s="43">
        <v>101</v>
      </c>
      <c r="H42" s="43">
        <v>2934</v>
      </c>
      <c r="I42" s="56">
        <f t="shared" si="8"/>
        <v>29.049504950495049</v>
      </c>
    </row>
    <row r="43" spans="1:9" x14ac:dyDescent="0.3">
      <c r="A43" s="41" t="s">
        <v>84</v>
      </c>
      <c r="B43" s="42" t="s">
        <v>85</v>
      </c>
      <c r="C43" s="43">
        <v>11147</v>
      </c>
      <c r="D43" s="43">
        <v>0</v>
      </c>
      <c r="E43" s="43">
        <v>0</v>
      </c>
      <c r="F43" s="52">
        <f t="shared" si="9"/>
        <v>0</v>
      </c>
      <c r="G43" s="43">
        <v>103</v>
      </c>
      <c r="H43" s="43">
        <v>274</v>
      </c>
      <c r="I43" s="56">
        <f t="shared" si="8"/>
        <v>2.6601941747572817</v>
      </c>
    </row>
    <row r="44" spans="1:9" x14ac:dyDescent="0.3">
      <c r="A44" s="41" t="s">
        <v>86</v>
      </c>
      <c r="B44" s="42" t="s">
        <v>87</v>
      </c>
      <c r="C44" s="43">
        <v>9631</v>
      </c>
      <c r="D44" s="43">
        <v>2</v>
      </c>
      <c r="E44" s="43">
        <v>108</v>
      </c>
      <c r="F44" s="52">
        <f t="shared" si="9"/>
        <v>54</v>
      </c>
      <c r="G44" s="43">
        <v>0</v>
      </c>
      <c r="H44" s="43">
        <v>0</v>
      </c>
      <c r="I44" s="56">
        <f t="shared" ref="I44:I46" si="10">IF(G44,H44/G44,0)</f>
        <v>0</v>
      </c>
    </row>
    <row r="45" spans="1:9" x14ac:dyDescent="0.3">
      <c r="A45" s="41" t="s">
        <v>88</v>
      </c>
      <c r="B45" s="42" t="s">
        <v>87</v>
      </c>
      <c r="C45" s="43">
        <v>73192</v>
      </c>
      <c r="D45" s="43">
        <v>79</v>
      </c>
      <c r="E45" s="43">
        <v>3219</v>
      </c>
      <c r="F45" s="52">
        <f t="shared" si="9"/>
        <v>40.746835443037973</v>
      </c>
      <c r="G45" s="43">
        <v>304</v>
      </c>
      <c r="H45" s="43">
        <v>9079</v>
      </c>
      <c r="I45" s="56">
        <f t="shared" si="10"/>
        <v>29.86513157894737</v>
      </c>
    </row>
    <row r="46" spans="1:9" x14ac:dyDescent="0.3">
      <c r="A46" s="41" t="s">
        <v>89</v>
      </c>
      <c r="B46" s="42" t="s">
        <v>90</v>
      </c>
      <c r="C46" s="43">
        <v>6528</v>
      </c>
      <c r="D46" s="43">
        <v>0</v>
      </c>
      <c r="E46" s="43">
        <v>0</v>
      </c>
      <c r="F46" s="52">
        <f t="shared" si="9"/>
        <v>0</v>
      </c>
      <c r="G46" s="43">
        <v>42</v>
      </c>
      <c r="H46" s="43">
        <v>517</v>
      </c>
      <c r="I46" s="56">
        <f t="shared" si="10"/>
        <v>12.30952380952381</v>
      </c>
    </row>
    <row r="47" spans="1:9" x14ac:dyDescent="0.3">
      <c r="A47" s="41" t="s">
        <v>91</v>
      </c>
      <c r="B47" s="42" t="s">
        <v>92</v>
      </c>
      <c r="C47" s="43">
        <v>31012</v>
      </c>
      <c r="D47" s="43">
        <v>0</v>
      </c>
      <c r="E47" s="43">
        <v>0</v>
      </c>
      <c r="F47" s="52">
        <f t="shared" si="9"/>
        <v>0</v>
      </c>
      <c r="G47" s="43">
        <v>0</v>
      </c>
      <c r="H47" s="43">
        <v>0</v>
      </c>
      <c r="I47" s="56">
        <f>IF(G47,H47/G47,0)</f>
        <v>0</v>
      </c>
    </row>
    <row r="48" spans="1:9" x14ac:dyDescent="0.3">
      <c r="A48" s="41" t="s">
        <v>93</v>
      </c>
      <c r="B48" s="42" t="s">
        <v>94</v>
      </c>
      <c r="C48" s="43">
        <v>23359</v>
      </c>
      <c r="D48" s="43">
        <v>19</v>
      </c>
      <c r="E48" s="43">
        <v>365</v>
      </c>
      <c r="F48" s="52">
        <f t="shared" si="9"/>
        <v>19.210526315789473</v>
      </c>
      <c r="G48" s="43">
        <v>27</v>
      </c>
      <c r="H48" s="43">
        <v>534</v>
      </c>
      <c r="I48" s="56">
        <f>IF(G48,H48/G48,0)</f>
        <v>19.777777777777779</v>
      </c>
    </row>
    <row r="49" spans="1:9" x14ac:dyDescent="0.3">
      <c r="A49" s="41" t="s">
        <v>95</v>
      </c>
      <c r="B49" s="42" t="s">
        <v>96</v>
      </c>
      <c r="C49" s="43">
        <v>43240</v>
      </c>
      <c r="D49" s="43">
        <v>54</v>
      </c>
      <c r="E49" s="43">
        <v>1684</v>
      </c>
      <c r="F49" s="52">
        <f>IF(D49,E49/D49,0)</f>
        <v>31.185185185185187</v>
      </c>
      <c r="G49" s="43">
        <v>44</v>
      </c>
      <c r="H49" s="43">
        <v>722</v>
      </c>
      <c r="I49" s="56">
        <f>IF(G49,H49/G49,0)</f>
        <v>16.40909090909091</v>
      </c>
    </row>
    <row r="50" spans="1:9" x14ac:dyDescent="0.3">
      <c r="A50" s="48"/>
      <c r="B50" s="49"/>
      <c r="C50" s="50"/>
      <c r="D50" s="49"/>
      <c r="E50" s="49"/>
      <c r="F50" s="49"/>
      <c r="G50" s="49"/>
      <c r="H50" s="49"/>
      <c r="I50" s="51"/>
    </row>
    <row r="51" spans="1:9" x14ac:dyDescent="0.3">
      <c r="A51" s="3" t="s">
        <v>97</v>
      </c>
      <c r="B51" s="3"/>
      <c r="C51" s="4"/>
      <c r="D51" s="5">
        <f>SUM(D2:D49)</f>
        <v>545</v>
      </c>
      <c r="E51" s="5">
        <f t="shared" ref="E51:H51" si="11">SUM(E2:E49)</f>
        <v>65484</v>
      </c>
      <c r="F51" s="5">
        <f>E51/D51</f>
        <v>120.15412844036697</v>
      </c>
      <c r="G51" s="5">
        <f t="shared" si="11"/>
        <v>3038</v>
      </c>
      <c r="H51" s="5">
        <f t="shared" si="11"/>
        <v>78044</v>
      </c>
      <c r="I51" s="5">
        <f>H51/G51</f>
        <v>25.689269256089531</v>
      </c>
    </row>
    <row r="52" spans="1:9" x14ac:dyDescent="0.3">
      <c r="A52" s="3" t="s">
        <v>98</v>
      </c>
      <c r="B52" s="3"/>
      <c r="C52" s="4"/>
      <c r="D52" s="5">
        <f>AVERAGE(D2:D49)</f>
        <v>11.354166666666666</v>
      </c>
      <c r="E52" s="5">
        <f t="shared" ref="E52:I52" si="12">AVERAGE(E2:E49)</f>
        <v>1364.25</v>
      </c>
      <c r="F52" s="5">
        <f t="shared" si="12"/>
        <v>34.887119872695919</v>
      </c>
      <c r="G52" s="5">
        <f t="shared" si="12"/>
        <v>63.291666666666664</v>
      </c>
      <c r="H52" s="5">
        <f t="shared" si="12"/>
        <v>1625.9166666666667</v>
      </c>
      <c r="I52" s="5">
        <f t="shared" si="12"/>
        <v>26.800495731537197</v>
      </c>
    </row>
    <row r="53" spans="1:9" x14ac:dyDescent="0.3">
      <c r="A53" s="3" t="s">
        <v>99</v>
      </c>
      <c r="B53" s="3"/>
      <c r="C53" s="4"/>
      <c r="D53" s="5">
        <f>MEDIAN(D2:D49)</f>
        <v>0</v>
      </c>
      <c r="E53" s="5">
        <f t="shared" ref="E53:I53" si="13">MEDIAN(E2:E49)</f>
        <v>0</v>
      </c>
      <c r="F53" s="5">
        <f t="shared" si="13"/>
        <v>0</v>
      </c>
      <c r="G53" s="5">
        <f t="shared" si="13"/>
        <v>39</v>
      </c>
      <c r="H53" s="5">
        <f t="shared" si="13"/>
        <v>575</v>
      </c>
      <c r="I53" s="5">
        <f t="shared" si="13"/>
        <v>20.5</v>
      </c>
    </row>
    <row r="55" spans="1:9" ht="16.5" customHeight="1" x14ac:dyDescent="0.3">
      <c r="A55" s="105" t="s">
        <v>118</v>
      </c>
      <c r="B55" s="106"/>
      <c r="C55" s="106"/>
      <c r="D55" s="106"/>
      <c r="E55" s="106"/>
      <c r="F55" s="106"/>
      <c r="G55" s="106"/>
      <c r="H55" s="106"/>
      <c r="I55" s="107"/>
    </row>
    <row r="56" spans="1:9" ht="27" customHeight="1" x14ac:dyDescent="0.3">
      <c r="A56" s="108" t="s">
        <v>119</v>
      </c>
      <c r="B56" s="109"/>
      <c r="C56" s="109"/>
      <c r="D56" s="109"/>
      <c r="E56" s="109"/>
      <c r="F56" s="109"/>
      <c r="G56" s="109"/>
      <c r="H56" s="109"/>
      <c r="I56" s="110"/>
    </row>
  </sheetData>
  <autoFilter ref="A1:I49" xr:uid="{A94D8292-A676-4AC8-9B76-7FD88F29BC07}"/>
  <sortState xmlns:xlrd2="http://schemas.microsoft.com/office/spreadsheetml/2017/richdata2" ref="A2:I49">
    <sortCondition ref="B2:B49"/>
  </sortState>
  <mergeCells count="2">
    <mergeCell ref="A55:I55"/>
    <mergeCell ref="A56:I56"/>
  </mergeCells>
  <conditionalFormatting sqref="A2:I49">
    <cfRule type="expression" dxfId="3" priority="1">
      <formula>MOD(ROW(),2)=0</formula>
    </cfRule>
  </conditionalFormatting>
  <pageMargins left="0.7" right="0.7" top="0.75" bottom="0.75" header="0.3" footer="0.3"/>
  <ignoredErrors>
    <ignoredError sqref="F5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86788-824B-405F-85D3-7067576987F6}">
  <sheetPr>
    <tabColor theme="7" tint="0.39997558519241921"/>
  </sheetPr>
  <dimension ref="A1:X54"/>
  <sheetViews>
    <sheetView showGridLines="0" workbookViewId="0">
      <pane xSplit="1" ySplit="2" topLeftCell="B3" activePane="bottomRight" state="frozen"/>
      <selection pane="topRight" activeCell="B1" sqref="B1"/>
      <selection pane="bottomLeft" activeCell="A3" sqref="A3"/>
      <selection pane="bottomRight" sqref="A1:A2"/>
    </sheetView>
  </sheetViews>
  <sheetFormatPr defaultColWidth="9.1796875" defaultRowHeight="13" x14ac:dyDescent="0.3"/>
  <cols>
    <col min="1" max="1" width="36.7265625" style="7" bestFit="1" customWidth="1"/>
    <col min="2" max="2" width="15.26953125" style="7" customWidth="1"/>
    <col min="3" max="3" width="13.1796875" style="2" customWidth="1"/>
    <col min="4" max="4" width="17.81640625" style="7" customWidth="1"/>
    <col min="5" max="5" width="19.453125" style="7" customWidth="1"/>
    <col min="6" max="6" width="20.1796875" style="7" customWidth="1"/>
    <col min="7" max="7" width="19.54296875" style="7" customWidth="1"/>
    <col min="8" max="8" width="21" style="7" customWidth="1"/>
    <col min="9" max="10" width="18.81640625" style="7" customWidth="1"/>
    <col min="11" max="11" width="19.7265625" style="7" customWidth="1"/>
    <col min="12" max="12" width="19.453125" style="7" customWidth="1"/>
    <col min="13" max="16" width="20.81640625" style="7" customWidth="1"/>
    <col min="17" max="17" width="17.1796875" style="7" customWidth="1"/>
    <col min="18" max="18" width="19.08984375" style="7" customWidth="1"/>
    <col min="19" max="19" width="16.7265625" style="7" customWidth="1"/>
    <col min="20" max="20" width="20" style="7" customWidth="1"/>
    <col min="21" max="21" width="14.54296875" style="7" customWidth="1"/>
    <col min="22" max="22" width="19.1796875" style="7" customWidth="1"/>
    <col min="23" max="23" width="15.1796875" style="7" customWidth="1"/>
    <col min="24" max="24" width="19.1796875" style="7" customWidth="1"/>
    <col min="25" max="16384" width="9.1796875" style="7"/>
  </cols>
  <sheetData>
    <row r="1" spans="1:24" ht="16.149999999999999" customHeight="1" x14ac:dyDescent="0.3">
      <c r="A1" s="120" t="s">
        <v>0</v>
      </c>
      <c r="B1" s="120" t="s">
        <v>259</v>
      </c>
      <c r="C1" s="122" t="s">
        <v>1</v>
      </c>
      <c r="D1" s="111" t="s">
        <v>120</v>
      </c>
      <c r="E1" s="112"/>
      <c r="F1" s="112"/>
      <c r="G1" s="112"/>
      <c r="H1" s="112"/>
      <c r="I1" s="112"/>
      <c r="J1" s="113"/>
      <c r="K1" s="114" t="s">
        <v>121</v>
      </c>
      <c r="L1" s="115"/>
      <c r="M1" s="115"/>
      <c r="N1" s="115"/>
      <c r="O1" s="115"/>
      <c r="P1" s="116"/>
      <c r="Q1" s="117" t="s">
        <v>122</v>
      </c>
      <c r="R1" s="118"/>
      <c r="S1" s="118"/>
      <c r="T1" s="118"/>
      <c r="U1" s="118"/>
      <c r="V1" s="118"/>
      <c r="W1" s="118"/>
      <c r="X1" s="119"/>
    </row>
    <row r="2" spans="1:24" ht="45" customHeight="1" x14ac:dyDescent="0.3">
      <c r="A2" s="121"/>
      <c r="B2" s="121"/>
      <c r="C2" s="123"/>
      <c r="D2" s="17" t="s">
        <v>123</v>
      </c>
      <c r="E2" s="17" t="s">
        <v>124</v>
      </c>
      <c r="F2" s="27" t="s">
        <v>125</v>
      </c>
      <c r="G2" s="17" t="s">
        <v>126</v>
      </c>
      <c r="H2" s="28" t="s">
        <v>127</v>
      </c>
      <c r="I2" s="15" t="s">
        <v>128</v>
      </c>
      <c r="J2" s="28" t="s">
        <v>129</v>
      </c>
      <c r="K2" s="29" t="s">
        <v>130</v>
      </c>
      <c r="L2" s="29" t="s">
        <v>131</v>
      </c>
      <c r="M2" s="30" t="s">
        <v>132</v>
      </c>
      <c r="N2" s="29" t="s">
        <v>133</v>
      </c>
      <c r="O2" s="31" t="s">
        <v>134</v>
      </c>
      <c r="P2" s="30" t="s">
        <v>135</v>
      </c>
      <c r="Q2" s="32" t="s">
        <v>136</v>
      </c>
      <c r="R2" s="33" t="s">
        <v>137</v>
      </c>
      <c r="S2" s="32" t="s">
        <v>138</v>
      </c>
      <c r="T2" s="33" t="s">
        <v>139</v>
      </c>
      <c r="U2" s="32" t="s">
        <v>140</v>
      </c>
      <c r="V2" s="33" t="s">
        <v>141</v>
      </c>
      <c r="W2" s="32" t="s">
        <v>142</v>
      </c>
      <c r="X2" s="34" t="s">
        <v>143</v>
      </c>
    </row>
    <row r="3" spans="1:24" x14ac:dyDescent="0.3">
      <c r="A3" s="41" t="s">
        <v>10</v>
      </c>
      <c r="B3" s="42" t="s">
        <v>11</v>
      </c>
      <c r="C3" s="43">
        <v>17153</v>
      </c>
      <c r="D3" s="43">
        <v>558</v>
      </c>
      <c r="E3" s="43">
        <v>507</v>
      </c>
      <c r="F3" s="44">
        <f t="shared" ref="F3:F50" si="0">E3/D3</f>
        <v>0.90860215053763438</v>
      </c>
      <c r="G3" s="43">
        <v>7</v>
      </c>
      <c r="H3" s="44">
        <f t="shared" ref="H3:H50" si="1">G3/D3</f>
        <v>1.2544802867383513E-2</v>
      </c>
      <c r="I3" s="43">
        <v>44</v>
      </c>
      <c r="J3" s="44">
        <f t="shared" ref="J3:J50" si="2">I3/D3</f>
        <v>7.8853046594982074E-2</v>
      </c>
      <c r="K3" s="57">
        <v>141</v>
      </c>
      <c r="L3" s="43">
        <v>51</v>
      </c>
      <c r="M3" s="44">
        <f t="shared" ref="M3:M50" si="3">(K3+L3)/D3</f>
        <v>0.34408602150537637</v>
      </c>
      <c r="N3" s="43">
        <v>59</v>
      </c>
      <c r="O3" s="44">
        <f t="shared" ref="O3:O50" si="4">N3/D3</f>
        <v>0.1057347670250896</v>
      </c>
      <c r="P3" s="43">
        <f t="shared" ref="P3:P50" si="5">K3+L3+N3</f>
        <v>251</v>
      </c>
      <c r="Q3" s="57">
        <v>252</v>
      </c>
      <c r="R3" s="44">
        <f t="shared" ref="R3:R50" si="6">Q3/D3</f>
        <v>0.45161290322580644</v>
      </c>
      <c r="S3" s="43">
        <v>0</v>
      </c>
      <c r="T3" s="44">
        <f t="shared" ref="T3:T50" si="7">S3/D3</f>
        <v>0</v>
      </c>
      <c r="U3" s="43">
        <v>22</v>
      </c>
      <c r="V3" s="44">
        <f t="shared" ref="V3:V50" si="8">U3/D3</f>
        <v>3.9426523297491037E-2</v>
      </c>
      <c r="W3" s="43">
        <v>11</v>
      </c>
      <c r="X3" s="58">
        <f t="shared" ref="X3:X50" si="9">W3/D3</f>
        <v>1.9713261648745518E-2</v>
      </c>
    </row>
    <row r="4" spans="1:24" x14ac:dyDescent="0.3">
      <c r="A4" s="41" t="s">
        <v>12</v>
      </c>
      <c r="B4" s="42" t="s">
        <v>13</v>
      </c>
      <c r="C4" s="43">
        <v>22493</v>
      </c>
      <c r="D4" s="43">
        <v>614</v>
      </c>
      <c r="E4" s="43">
        <v>557</v>
      </c>
      <c r="F4" s="44">
        <f t="shared" si="0"/>
        <v>0.90716612377850159</v>
      </c>
      <c r="G4" s="43">
        <v>15</v>
      </c>
      <c r="H4" s="44">
        <f t="shared" si="1"/>
        <v>2.4429967426710098E-2</v>
      </c>
      <c r="I4" s="43">
        <v>42</v>
      </c>
      <c r="J4" s="44">
        <f t="shared" si="2"/>
        <v>6.8403908794788276E-2</v>
      </c>
      <c r="K4" s="57">
        <v>182</v>
      </c>
      <c r="L4" s="43">
        <v>111</v>
      </c>
      <c r="M4" s="44">
        <f t="shared" si="3"/>
        <v>0.4771986970684039</v>
      </c>
      <c r="N4" s="43">
        <v>29</v>
      </c>
      <c r="O4" s="44">
        <f t="shared" si="4"/>
        <v>4.7231270358306189E-2</v>
      </c>
      <c r="P4" s="43">
        <f t="shared" si="5"/>
        <v>322</v>
      </c>
      <c r="Q4" s="57">
        <v>238</v>
      </c>
      <c r="R4" s="44">
        <f t="shared" si="6"/>
        <v>0.38762214983713356</v>
      </c>
      <c r="S4" s="43">
        <v>159</v>
      </c>
      <c r="T4" s="44">
        <f t="shared" si="7"/>
        <v>0.25895765472312704</v>
      </c>
      <c r="U4" s="43">
        <v>0</v>
      </c>
      <c r="V4" s="44">
        <f t="shared" si="8"/>
        <v>0</v>
      </c>
      <c r="W4" s="43">
        <v>48</v>
      </c>
      <c r="X4" s="58">
        <f t="shared" si="9"/>
        <v>7.8175895765472306E-2</v>
      </c>
    </row>
    <row r="5" spans="1:24" x14ac:dyDescent="0.3">
      <c r="A5" s="41" t="s">
        <v>14</v>
      </c>
      <c r="B5" s="42" t="s">
        <v>15</v>
      </c>
      <c r="C5" s="43">
        <v>12330</v>
      </c>
      <c r="D5" s="43">
        <v>595</v>
      </c>
      <c r="E5" s="43">
        <v>585</v>
      </c>
      <c r="F5" s="44">
        <f t="shared" si="0"/>
        <v>0.98319327731092432</v>
      </c>
      <c r="G5" s="43">
        <v>10</v>
      </c>
      <c r="H5" s="44">
        <f t="shared" si="1"/>
        <v>1.680672268907563E-2</v>
      </c>
      <c r="I5" s="43">
        <v>0</v>
      </c>
      <c r="J5" s="44">
        <f t="shared" si="2"/>
        <v>0</v>
      </c>
      <c r="K5" s="57">
        <v>103</v>
      </c>
      <c r="L5" s="43">
        <v>72</v>
      </c>
      <c r="M5" s="44">
        <f t="shared" si="3"/>
        <v>0.29411764705882354</v>
      </c>
      <c r="N5" s="43">
        <v>198</v>
      </c>
      <c r="O5" s="44">
        <f t="shared" si="4"/>
        <v>0.33277310924369746</v>
      </c>
      <c r="P5" s="43">
        <f t="shared" si="5"/>
        <v>373</v>
      </c>
      <c r="Q5" s="57">
        <v>163</v>
      </c>
      <c r="R5" s="44">
        <f t="shared" si="6"/>
        <v>0.2739495798319328</v>
      </c>
      <c r="S5" s="43">
        <v>23</v>
      </c>
      <c r="T5" s="44">
        <f t="shared" si="7"/>
        <v>3.8655462184873951E-2</v>
      </c>
      <c r="U5" s="43">
        <v>39</v>
      </c>
      <c r="V5" s="44">
        <f t="shared" si="8"/>
        <v>6.5546218487394961E-2</v>
      </c>
      <c r="W5" s="43">
        <v>11</v>
      </c>
      <c r="X5" s="58">
        <f t="shared" si="9"/>
        <v>1.8487394957983194E-2</v>
      </c>
    </row>
    <row r="6" spans="1:24" x14ac:dyDescent="0.3">
      <c r="A6" s="41" t="s">
        <v>16</v>
      </c>
      <c r="B6" s="42" t="s">
        <v>15</v>
      </c>
      <c r="C6" s="43">
        <v>3828</v>
      </c>
      <c r="D6" s="43">
        <v>67</v>
      </c>
      <c r="E6" s="43">
        <v>62</v>
      </c>
      <c r="F6" s="44">
        <f t="shared" si="0"/>
        <v>0.92537313432835822</v>
      </c>
      <c r="G6" s="43">
        <v>5</v>
      </c>
      <c r="H6" s="44">
        <f t="shared" si="1"/>
        <v>7.4626865671641784E-2</v>
      </c>
      <c r="I6" s="43">
        <v>0</v>
      </c>
      <c r="J6" s="44">
        <f t="shared" si="2"/>
        <v>0</v>
      </c>
      <c r="K6" s="57">
        <v>11</v>
      </c>
      <c r="L6" s="43">
        <v>31</v>
      </c>
      <c r="M6" s="44">
        <f t="shared" si="3"/>
        <v>0.62686567164179108</v>
      </c>
      <c r="N6" s="43">
        <v>2</v>
      </c>
      <c r="O6" s="44">
        <f t="shared" si="4"/>
        <v>2.9850746268656716E-2</v>
      </c>
      <c r="P6" s="43">
        <f t="shared" si="5"/>
        <v>44</v>
      </c>
      <c r="Q6" s="57">
        <v>9</v>
      </c>
      <c r="R6" s="44">
        <f t="shared" si="6"/>
        <v>0.13432835820895522</v>
      </c>
      <c r="S6" s="43">
        <v>0</v>
      </c>
      <c r="T6" s="44">
        <f t="shared" si="7"/>
        <v>0</v>
      </c>
      <c r="U6" s="43">
        <v>4</v>
      </c>
      <c r="V6" s="44">
        <f t="shared" si="8"/>
        <v>5.9701492537313432E-2</v>
      </c>
      <c r="W6" s="43">
        <v>10</v>
      </c>
      <c r="X6" s="58">
        <f t="shared" si="9"/>
        <v>0.14925373134328357</v>
      </c>
    </row>
    <row r="7" spans="1:24" x14ac:dyDescent="0.3">
      <c r="A7" s="41" t="s">
        <v>17</v>
      </c>
      <c r="B7" s="42" t="s">
        <v>18</v>
      </c>
      <c r="C7" s="43">
        <v>22583</v>
      </c>
      <c r="D7" s="43">
        <v>15</v>
      </c>
      <c r="E7" s="43">
        <v>15</v>
      </c>
      <c r="F7" s="44">
        <f t="shared" si="0"/>
        <v>1</v>
      </c>
      <c r="G7" s="43">
        <v>0</v>
      </c>
      <c r="H7" s="44">
        <f t="shared" si="1"/>
        <v>0</v>
      </c>
      <c r="I7" s="43">
        <v>0</v>
      </c>
      <c r="J7" s="44">
        <f t="shared" si="2"/>
        <v>0</v>
      </c>
      <c r="K7" s="57">
        <v>4</v>
      </c>
      <c r="L7" s="43">
        <v>4</v>
      </c>
      <c r="M7" s="44">
        <f t="shared" si="3"/>
        <v>0.53333333333333333</v>
      </c>
      <c r="N7" s="43">
        <v>5</v>
      </c>
      <c r="O7" s="44">
        <f t="shared" si="4"/>
        <v>0.33333333333333331</v>
      </c>
      <c r="P7" s="43">
        <f t="shared" si="5"/>
        <v>13</v>
      </c>
      <c r="Q7" s="57">
        <v>2</v>
      </c>
      <c r="R7" s="44">
        <f t="shared" si="6"/>
        <v>0.13333333333333333</v>
      </c>
      <c r="S7" s="43">
        <v>14</v>
      </c>
      <c r="T7" s="44">
        <f t="shared" si="7"/>
        <v>0.93333333333333335</v>
      </c>
      <c r="U7" s="43">
        <v>0</v>
      </c>
      <c r="V7" s="44">
        <f t="shared" si="8"/>
        <v>0</v>
      </c>
      <c r="W7" s="43">
        <v>0</v>
      </c>
      <c r="X7" s="58">
        <f t="shared" si="9"/>
        <v>0</v>
      </c>
    </row>
    <row r="8" spans="1:24" x14ac:dyDescent="0.3">
      <c r="A8" s="41" t="s">
        <v>19</v>
      </c>
      <c r="B8" s="42" t="s">
        <v>20</v>
      </c>
      <c r="C8" s="43">
        <v>7997</v>
      </c>
      <c r="D8" s="43">
        <v>855</v>
      </c>
      <c r="E8" s="43">
        <v>729</v>
      </c>
      <c r="F8" s="44">
        <f t="shared" si="0"/>
        <v>0.85263157894736841</v>
      </c>
      <c r="G8" s="43">
        <v>12</v>
      </c>
      <c r="H8" s="44">
        <f t="shared" si="1"/>
        <v>1.4035087719298246E-2</v>
      </c>
      <c r="I8" s="43">
        <v>114</v>
      </c>
      <c r="J8" s="44">
        <f t="shared" si="2"/>
        <v>0.13333333333333333</v>
      </c>
      <c r="K8" s="57">
        <v>160</v>
      </c>
      <c r="L8" s="43">
        <v>71</v>
      </c>
      <c r="M8" s="44">
        <f t="shared" si="3"/>
        <v>0.27017543859649124</v>
      </c>
      <c r="N8" s="43">
        <v>0</v>
      </c>
      <c r="O8" s="44">
        <f t="shared" si="4"/>
        <v>0</v>
      </c>
      <c r="P8" s="43">
        <f t="shared" si="5"/>
        <v>231</v>
      </c>
      <c r="Q8" s="57">
        <v>595</v>
      </c>
      <c r="R8" s="44">
        <f t="shared" si="6"/>
        <v>0.69590643274853803</v>
      </c>
      <c r="S8" s="43">
        <v>0</v>
      </c>
      <c r="T8" s="44">
        <f t="shared" si="7"/>
        <v>0</v>
      </c>
      <c r="U8" s="43">
        <v>0</v>
      </c>
      <c r="V8" s="44">
        <f t="shared" si="8"/>
        <v>0</v>
      </c>
      <c r="W8" s="43">
        <v>29</v>
      </c>
      <c r="X8" s="58">
        <f t="shared" si="9"/>
        <v>3.3918128654970757E-2</v>
      </c>
    </row>
    <row r="9" spans="1:24" x14ac:dyDescent="0.3">
      <c r="A9" s="41" t="s">
        <v>21</v>
      </c>
      <c r="B9" s="42" t="s">
        <v>22</v>
      </c>
      <c r="C9" s="43">
        <v>35688</v>
      </c>
      <c r="D9" s="43">
        <v>696</v>
      </c>
      <c r="E9" s="43">
        <v>442</v>
      </c>
      <c r="F9" s="44">
        <f t="shared" si="0"/>
        <v>0.63505747126436785</v>
      </c>
      <c r="G9" s="43">
        <v>208</v>
      </c>
      <c r="H9" s="44">
        <f t="shared" si="1"/>
        <v>0.2988505747126437</v>
      </c>
      <c r="I9" s="43">
        <v>46</v>
      </c>
      <c r="J9" s="44">
        <f t="shared" si="2"/>
        <v>6.6091954022988508E-2</v>
      </c>
      <c r="K9" s="57">
        <v>298</v>
      </c>
      <c r="L9" s="43">
        <v>67</v>
      </c>
      <c r="M9" s="44">
        <f t="shared" si="3"/>
        <v>0.52442528735632188</v>
      </c>
      <c r="N9" s="43">
        <v>35</v>
      </c>
      <c r="O9" s="44">
        <f t="shared" si="4"/>
        <v>5.0287356321839081E-2</v>
      </c>
      <c r="P9" s="43">
        <f t="shared" si="5"/>
        <v>400</v>
      </c>
      <c r="Q9" s="57">
        <v>242</v>
      </c>
      <c r="R9" s="44">
        <f t="shared" si="6"/>
        <v>0.34770114942528735</v>
      </c>
      <c r="S9" s="43">
        <v>0</v>
      </c>
      <c r="T9" s="44">
        <f t="shared" si="7"/>
        <v>0</v>
      </c>
      <c r="U9" s="43">
        <v>9</v>
      </c>
      <c r="V9" s="44">
        <f t="shared" si="8"/>
        <v>1.2931034482758621E-2</v>
      </c>
      <c r="W9" s="43">
        <v>8</v>
      </c>
      <c r="X9" s="58">
        <f t="shared" si="9"/>
        <v>1.1494252873563218E-2</v>
      </c>
    </row>
    <row r="10" spans="1:24" x14ac:dyDescent="0.3">
      <c r="A10" s="41" t="s">
        <v>23</v>
      </c>
      <c r="B10" s="42" t="s">
        <v>24</v>
      </c>
      <c r="C10" s="43">
        <v>82934</v>
      </c>
      <c r="D10" s="43">
        <v>1052</v>
      </c>
      <c r="E10" s="43">
        <v>962</v>
      </c>
      <c r="F10" s="44">
        <f t="shared" si="0"/>
        <v>0.9144486692015209</v>
      </c>
      <c r="G10" s="43">
        <v>52</v>
      </c>
      <c r="H10" s="44">
        <f t="shared" si="1"/>
        <v>4.9429657794676805E-2</v>
      </c>
      <c r="I10" s="43">
        <v>38</v>
      </c>
      <c r="J10" s="44">
        <f t="shared" si="2"/>
        <v>3.6121673003802278E-2</v>
      </c>
      <c r="K10" s="57">
        <v>269</v>
      </c>
      <c r="L10" s="43">
        <v>135</v>
      </c>
      <c r="M10" s="44">
        <f t="shared" si="3"/>
        <v>0.38403041825095058</v>
      </c>
      <c r="N10" s="43">
        <v>92</v>
      </c>
      <c r="O10" s="44">
        <f t="shared" si="4"/>
        <v>8.7452471482889732E-2</v>
      </c>
      <c r="P10" s="43">
        <f t="shared" si="5"/>
        <v>496</v>
      </c>
      <c r="Q10" s="57">
        <v>500</v>
      </c>
      <c r="R10" s="44">
        <f t="shared" si="6"/>
        <v>0.47528517110266161</v>
      </c>
      <c r="S10" s="43">
        <v>0</v>
      </c>
      <c r="T10" s="44">
        <f t="shared" si="7"/>
        <v>0</v>
      </c>
      <c r="U10" s="43">
        <v>56</v>
      </c>
      <c r="V10" s="44">
        <f t="shared" si="8"/>
        <v>5.3231939163498096E-2</v>
      </c>
      <c r="W10" s="43">
        <v>0</v>
      </c>
      <c r="X10" s="58">
        <f t="shared" si="9"/>
        <v>0</v>
      </c>
    </row>
    <row r="11" spans="1:24" x14ac:dyDescent="0.3">
      <c r="A11" s="41" t="s">
        <v>25</v>
      </c>
      <c r="B11" s="42" t="s">
        <v>26</v>
      </c>
      <c r="C11" s="43">
        <v>36405</v>
      </c>
      <c r="D11" s="43">
        <v>528</v>
      </c>
      <c r="E11" s="43">
        <v>503</v>
      </c>
      <c r="F11" s="44">
        <f t="shared" si="0"/>
        <v>0.95265151515151514</v>
      </c>
      <c r="G11" s="43">
        <v>5</v>
      </c>
      <c r="H11" s="44">
        <f t="shared" si="1"/>
        <v>9.46969696969697E-3</v>
      </c>
      <c r="I11" s="43">
        <v>20</v>
      </c>
      <c r="J11" s="44">
        <f t="shared" si="2"/>
        <v>3.787878787878788E-2</v>
      </c>
      <c r="K11" s="57">
        <v>160</v>
      </c>
      <c r="L11" s="43">
        <v>97</v>
      </c>
      <c r="M11" s="44">
        <f t="shared" si="3"/>
        <v>0.48674242424242425</v>
      </c>
      <c r="N11" s="43">
        <v>123</v>
      </c>
      <c r="O11" s="44">
        <f t="shared" si="4"/>
        <v>0.23295454545454544</v>
      </c>
      <c r="P11" s="43">
        <f t="shared" si="5"/>
        <v>380</v>
      </c>
      <c r="Q11" s="57">
        <v>148</v>
      </c>
      <c r="R11" s="44">
        <f t="shared" si="6"/>
        <v>0.28030303030303028</v>
      </c>
      <c r="S11" s="43">
        <v>0</v>
      </c>
      <c r="T11" s="44">
        <f t="shared" si="7"/>
        <v>0</v>
      </c>
      <c r="U11" s="43">
        <v>0</v>
      </c>
      <c r="V11" s="44">
        <f t="shared" si="8"/>
        <v>0</v>
      </c>
      <c r="W11" s="43">
        <v>0</v>
      </c>
      <c r="X11" s="58">
        <f t="shared" si="9"/>
        <v>0</v>
      </c>
    </row>
    <row r="12" spans="1:24" x14ac:dyDescent="0.3">
      <c r="A12" s="41" t="s">
        <v>27</v>
      </c>
      <c r="B12" s="42" t="s">
        <v>28</v>
      </c>
      <c r="C12" s="43">
        <v>14312</v>
      </c>
      <c r="D12" s="43">
        <v>155</v>
      </c>
      <c r="E12" s="43">
        <v>134</v>
      </c>
      <c r="F12" s="44">
        <f t="shared" si="0"/>
        <v>0.86451612903225805</v>
      </c>
      <c r="G12" s="43">
        <v>21</v>
      </c>
      <c r="H12" s="44">
        <f t="shared" si="1"/>
        <v>0.13548387096774195</v>
      </c>
      <c r="I12" s="43">
        <v>0</v>
      </c>
      <c r="J12" s="44">
        <f t="shared" si="2"/>
        <v>0</v>
      </c>
      <c r="K12" s="57">
        <v>103</v>
      </c>
      <c r="L12" s="43">
        <v>23</v>
      </c>
      <c r="M12" s="44">
        <f t="shared" si="3"/>
        <v>0.81290322580645158</v>
      </c>
      <c r="N12" s="43">
        <v>0</v>
      </c>
      <c r="O12" s="44">
        <f t="shared" si="4"/>
        <v>0</v>
      </c>
      <c r="P12" s="43">
        <f t="shared" si="5"/>
        <v>126</v>
      </c>
      <c r="Q12" s="57">
        <v>11</v>
      </c>
      <c r="R12" s="44">
        <f t="shared" si="6"/>
        <v>7.0967741935483872E-2</v>
      </c>
      <c r="S12" s="43">
        <v>8</v>
      </c>
      <c r="T12" s="44">
        <f t="shared" si="7"/>
        <v>5.1612903225806452E-2</v>
      </c>
      <c r="U12" s="43">
        <v>17</v>
      </c>
      <c r="V12" s="44">
        <f t="shared" si="8"/>
        <v>0.10967741935483871</v>
      </c>
      <c r="W12" s="43">
        <v>1</v>
      </c>
      <c r="X12" s="58">
        <f t="shared" si="9"/>
        <v>6.4516129032258064E-3</v>
      </c>
    </row>
    <row r="13" spans="1:24" x14ac:dyDescent="0.3">
      <c r="A13" s="41" t="s">
        <v>29</v>
      </c>
      <c r="B13" s="42" t="s">
        <v>30</v>
      </c>
      <c r="C13" s="43">
        <v>47139</v>
      </c>
      <c r="D13" s="43">
        <v>940</v>
      </c>
      <c r="E13" s="43">
        <v>804</v>
      </c>
      <c r="F13" s="44">
        <f t="shared" si="0"/>
        <v>0.85531914893617023</v>
      </c>
      <c r="G13" s="43">
        <v>29</v>
      </c>
      <c r="H13" s="44">
        <f t="shared" si="1"/>
        <v>3.0851063829787233E-2</v>
      </c>
      <c r="I13" s="43">
        <v>107</v>
      </c>
      <c r="J13" s="44">
        <f t="shared" si="2"/>
        <v>0.11382978723404255</v>
      </c>
      <c r="K13" s="57">
        <v>156</v>
      </c>
      <c r="L13" s="43">
        <v>118</v>
      </c>
      <c r="M13" s="44">
        <f t="shared" si="3"/>
        <v>0.29148936170212764</v>
      </c>
      <c r="N13" s="43">
        <v>68</v>
      </c>
      <c r="O13" s="44">
        <f t="shared" si="4"/>
        <v>7.2340425531914887E-2</v>
      </c>
      <c r="P13" s="43">
        <f t="shared" si="5"/>
        <v>342</v>
      </c>
      <c r="Q13" s="57">
        <v>505</v>
      </c>
      <c r="R13" s="44">
        <f t="shared" si="6"/>
        <v>0.53723404255319152</v>
      </c>
      <c r="S13" s="43">
        <v>73</v>
      </c>
      <c r="T13" s="44">
        <f t="shared" si="7"/>
        <v>7.7659574468085107E-2</v>
      </c>
      <c r="U13" s="43">
        <v>47</v>
      </c>
      <c r="V13" s="44">
        <f t="shared" si="8"/>
        <v>0.05</v>
      </c>
      <c r="W13" s="43">
        <v>45</v>
      </c>
      <c r="X13" s="58">
        <f t="shared" si="9"/>
        <v>4.7872340425531915E-2</v>
      </c>
    </row>
    <row r="14" spans="1:24" x14ac:dyDescent="0.3">
      <c r="A14" s="41" t="s">
        <v>31</v>
      </c>
      <c r="B14" s="42" t="s">
        <v>32</v>
      </c>
      <c r="C14" s="43">
        <v>6460</v>
      </c>
      <c r="D14" s="43">
        <v>209</v>
      </c>
      <c r="E14" s="43">
        <v>208</v>
      </c>
      <c r="F14" s="44">
        <f t="shared" si="0"/>
        <v>0.99521531100478466</v>
      </c>
      <c r="G14" s="43">
        <v>0</v>
      </c>
      <c r="H14" s="44">
        <f t="shared" si="1"/>
        <v>0</v>
      </c>
      <c r="I14" s="43">
        <v>1</v>
      </c>
      <c r="J14" s="44">
        <f t="shared" si="2"/>
        <v>4.7846889952153108E-3</v>
      </c>
      <c r="K14" s="57">
        <v>110</v>
      </c>
      <c r="L14" s="43">
        <v>49</v>
      </c>
      <c r="M14" s="44">
        <f t="shared" si="3"/>
        <v>0.76076555023923442</v>
      </c>
      <c r="N14" s="43">
        <v>9</v>
      </c>
      <c r="O14" s="44">
        <f t="shared" si="4"/>
        <v>4.3062200956937802E-2</v>
      </c>
      <c r="P14" s="43">
        <f t="shared" si="5"/>
        <v>168</v>
      </c>
      <c r="Q14" s="57">
        <v>22</v>
      </c>
      <c r="R14" s="44">
        <f t="shared" si="6"/>
        <v>0.10526315789473684</v>
      </c>
      <c r="S14" s="43">
        <v>39</v>
      </c>
      <c r="T14" s="44">
        <f t="shared" si="7"/>
        <v>0.18660287081339713</v>
      </c>
      <c r="U14" s="43">
        <v>7</v>
      </c>
      <c r="V14" s="44">
        <f t="shared" si="8"/>
        <v>3.3492822966507178E-2</v>
      </c>
      <c r="W14" s="43">
        <v>10</v>
      </c>
      <c r="X14" s="58">
        <f t="shared" si="9"/>
        <v>4.784688995215311E-2</v>
      </c>
    </row>
    <row r="15" spans="1:24" x14ac:dyDescent="0.3">
      <c r="A15" s="41" t="s">
        <v>33</v>
      </c>
      <c r="B15" s="42" t="s">
        <v>34</v>
      </c>
      <c r="C15" s="43">
        <v>4469</v>
      </c>
      <c r="D15" s="43">
        <v>241</v>
      </c>
      <c r="E15" s="43">
        <v>218</v>
      </c>
      <c r="F15" s="44">
        <f t="shared" si="0"/>
        <v>0.9045643153526971</v>
      </c>
      <c r="G15" s="43">
        <v>23</v>
      </c>
      <c r="H15" s="44">
        <f t="shared" si="1"/>
        <v>9.5435684647302899E-2</v>
      </c>
      <c r="I15" s="43">
        <v>0</v>
      </c>
      <c r="J15" s="44">
        <f t="shared" si="2"/>
        <v>0</v>
      </c>
      <c r="K15" s="57">
        <v>63</v>
      </c>
      <c r="L15" s="43">
        <v>32</v>
      </c>
      <c r="M15" s="44">
        <f t="shared" si="3"/>
        <v>0.39419087136929459</v>
      </c>
      <c r="N15" s="43">
        <v>11</v>
      </c>
      <c r="O15" s="44">
        <f t="shared" si="4"/>
        <v>4.5643153526970952E-2</v>
      </c>
      <c r="P15" s="43">
        <f t="shared" si="5"/>
        <v>106</v>
      </c>
      <c r="Q15" s="57">
        <v>64</v>
      </c>
      <c r="R15" s="44">
        <f t="shared" si="6"/>
        <v>0.26556016597510373</v>
      </c>
      <c r="S15" s="43">
        <v>0</v>
      </c>
      <c r="T15" s="44">
        <f t="shared" si="7"/>
        <v>0</v>
      </c>
      <c r="U15" s="43">
        <v>6</v>
      </c>
      <c r="V15" s="44">
        <f t="shared" si="8"/>
        <v>2.4896265560165973E-2</v>
      </c>
      <c r="W15" s="43">
        <v>8</v>
      </c>
      <c r="X15" s="58">
        <f t="shared" si="9"/>
        <v>3.3195020746887967E-2</v>
      </c>
    </row>
    <row r="16" spans="1:24" x14ac:dyDescent="0.3">
      <c r="A16" s="41" t="s">
        <v>35</v>
      </c>
      <c r="B16" s="42" t="s">
        <v>36</v>
      </c>
      <c r="C16" s="43">
        <v>4489</v>
      </c>
      <c r="D16" s="43">
        <v>174</v>
      </c>
      <c r="E16" s="43">
        <v>169</v>
      </c>
      <c r="F16" s="44">
        <f t="shared" si="0"/>
        <v>0.97126436781609193</v>
      </c>
      <c r="G16" s="43">
        <v>5</v>
      </c>
      <c r="H16" s="44">
        <f t="shared" si="1"/>
        <v>2.8735632183908046E-2</v>
      </c>
      <c r="I16" s="43">
        <v>0</v>
      </c>
      <c r="J16" s="44">
        <f t="shared" si="2"/>
        <v>0</v>
      </c>
      <c r="K16" s="57">
        <v>53</v>
      </c>
      <c r="L16" s="43">
        <v>38</v>
      </c>
      <c r="M16" s="44">
        <f t="shared" si="3"/>
        <v>0.52298850574712641</v>
      </c>
      <c r="N16" s="43">
        <v>4</v>
      </c>
      <c r="O16" s="44">
        <f t="shared" si="4"/>
        <v>2.2988505747126436E-2</v>
      </c>
      <c r="P16" s="43">
        <f t="shared" si="5"/>
        <v>95</v>
      </c>
      <c r="Q16" s="57">
        <v>78</v>
      </c>
      <c r="R16" s="44">
        <f t="shared" si="6"/>
        <v>0.44827586206896552</v>
      </c>
      <c r="S16" s="43">
        <v>14</v>
      </c>
      <c r="T16" s="44">
        <f t="shared" si="7"/>
        <v>8.0459770114942528E-2</v>
      </c>
      <c r="U16" s="43">
        <v>1</v>
      </c>
      <c r="V16" s="44">
        <f t="shared" si="8"/>
        <v>5.7471264367816091E-3</v>
      </c>
      <c r="W16" s="43">
        <v>0</v>
      </c>
      <c r="X16" s="58">
        <f t="shared" si="9"/>
        <v>0</v>
      </c>
    </row>
    <row r="17" spans="1:24" x14ac:dyDescent="0.3">
      <c r="A17" s="41" t="s">
        <v>37</v>
      </c>
      <c r="B17" s="42" t="s">
        <v>36</v>
      </c>
      <c r="C17" s="43">
        <v>5485</v>
      </c>
      <c r="D17" s="43">
        <v>211</v>
      </c>
      <c r="E17" s="43">
        <v>204</v>
      </c>
      <c r="F17" s="44">
        <f t="shared" si="0"/>
        <v>0.96682464454976302</v>
      </c>
      <c r="G17" s="43">
        <v>6</v>
      </c>
      <c r="H17" s="44">
        <f t="shared" si="1"/>
        <v>2.843601895734597E-2</v>
      </c>
      <c r="I17" s="43">
        <v>1</v>
      </c>
      <c r="J17" s="44">
        <f t="shared" si="2"/>
        <v>4.7393364928909956E-3</v>
      </c>
      <c r="K17" s="57">
        <v>105</v>
      </c>
      <c r="L17" s="43">
        <v>21</v>
      </c>
      <c r="M17" s="44">
        <f t="shared" si="3"/>
        <v>0.59715639810426535</v>
      </c>
      <c r="N17" s="43">
        <v>12</v>
      </c>
      <c r="O17" s="44">
        <f t="shared" si="4"/>
        <v>5.6872037914691941E-2</v>
      </c>
      <c r="P17" s="43">
        <f t="shared" si="5"/>
        <v>138</v>
      </c>
      <c r="Q17" s="57">
        <v>72</v>
      </c>
      <c r="R17" s="44">
        <f t="shared" si="6"/>
        <v>0.34123222748815168</v>
      </c>
      <c r="S17" s="43">
        <v>0</v>
      </c>
      <c r="T17" s="44">
        <f t="shared" si="7"/>
        <v>0</v>
      </c>
      <c r="U17" s="43">
        <v>1</v>
      </c>
      <c r="V17" s="44">
        <f t="shared" si="8"/>
        <v>4.7393364928909956E-3</v>
      </c>
      <c r="W17" s="43">
        <v>0</v>
      </c>
      <c r="X17" s="58">
        <f t="shared" si="9"/>
        <v>0</v>
      </c>
    </row>
    <row r="18" spans="1:24" x14ac:dyDescent="0.3">
      <c r="A18" s="41" t="s">
        <v>38</v>
      </c>
      <c r="B18" s="42" t="s">
        <v>39</v>
      </c>
      <c r="C18" s="43">
        <v>3778</v>
      </c>
      <c r="D18" s="43">
        <v>63</v>
      </c>
      <c r="E18" s="43">
        <v>61</v>
      </c>
      <c r="F18" s="44">
        <f t="shared" si="0"/>
        <v>0.96825396825396826</v>
      </c>
      <c r="G18" s="43">
        <v>0</v>
      </c>
      <c r="H18" s="44">
        <f t="shared" si="1"/>
        <v>0</v>
      </c>
      <c r="I18" s="43">
        <v>2</v>
      </c>
      <c r="J18" s="44">
        <f t="shared" si="2"/>
        <v>3.1746031746031744E-2</v>
      </c>
      <c r="K18" s="57">
        <v>30</v>
      </c>
      <c r="L18" s="43">
        <v>2</v>
      </c>
      <c r="M18" s="44">
        <f t="shared" si="3"/>
        <v>0.50793650793650791</v>
      </c>
      <c r="N18" s="43">
        <v>0</v>
      </c>
      <c r="O18" s="44">
        <f t="shared" si="4"/>
        <v>0</v>
      </c>
      <c r="P18" s="43">
        <f t="shared" si="5"/>
        <v>32</v>
      </c>
      <c r="Q18" s="57">
        <v>22</v>
      </c>
      <c r="R18" s="44">
        <f t="shared" si="6"/>
        <v>0.34920634920634919</v>
      </c>
      <c r="S18" s="43">
        <v>0</v>
      </c>
      <c r="T18" s="44">
        <f t="shared" si="7"/>
        <v>0</v>
      </c>
      <c r="U18" s="43">
        <v>8</v>
      </c>
      <c r="V18" s="44">
        <f t="shared" si="8"/>
        <v>0.12698412698412698</v>
      </c>
      <c r="W18" s="43">
        <v>1</v>
      </c>
      <c r="X18" s="58">
        <f t="shared" si="9"/>
        <v>1.5873015873015872E-2</v>
      </c>
    </row>
    <row r="19" spans="1:24" x14ac:dyDescent="0.3">
      <c r="A19" s="41" t="s">
        <v>40</v>
      </c>
      <c r="B19" s="42" t="s">
        <v>39</v>
      </c>
      <c r="C19" s="43">
        <v>4620</v>
      </c>
      <c r="D19" s="43">
        <v>238</v>
      </c>
      <c r="E19" s="43">
        <v>201</v>
      </c>
      <c r="F19" s="44">
        <f t="shared" si="0"/>
        <v>0.84453781512605042</v>
      </c>
      <c r="G19" s="43">
        <v>37</v>
      </c>
      <c r="H19" s="44">
        <f t="shared" si="1"/>
        <v>0.15546218487394958</v>
      </c>
      <c r="I19" s="43">
        <v>0</v>
      </c>
      <c r="J19" s="44">
        <f t="shared" si="2"/>
        <v>0</v>
      </c>
      <c r="K19" s="57">
        <v>48</v>
      </c>
      <c r="L19" s="43">
        <v>23</v>
      </c>
      <c r="M19" s="44">
        <f t="shared" si="3"/>
        <v>0.29831932773109243</v>
      </c>
      <c r="N19" s="43">
        <v>5</v>
      </c>
      <c r="O19" s="44">
        <f t="shared" si="4"/>
        <v>2.100840336134454E-2</v>
      </c>
      <c r="P19" s="43">
        <f t="shared" si="5"/>
        <v>76</v>
      </c>
      <c r="Q19" s="57">
        <v>143</v>
      </c>
      <c r="R19" s="44">
        <f t="shared" si="6"/>
        <v>0.60084033613445376</v>
      </c>
      <c r="S19" s="43">
        <v>0</v>
      </c>
      <c r="T19" s="44">
        <f t="shared" si="7"/>
        <v>0</v>
      </c>
      <c r="U19" s="43">
        <v>18</v>
      </c>
      <c r="V19" s="44">
        <f t="shared" si="8"/>
        <v>7.5630252100840331E-2</v>
      </c>
      <c r="W19" s="43">
        <v>0</v>
      </c>
      <c r="X19" s="58">
        <f t="shared" si="9"/>
        <v>0</v>
      </c>
    </row>
    <row r="20" spans="1:24" x14ac:dyDescent="0.3">
      <c r="A20" s="41" t="s">
        <v>41</v>
      </c>
      <c r="B20" s="42" t="s">
        <v>42</v>
      </c>
      <c r="C20" s="43">
        <v>5559</v>
      </c>
      <c r="D20" s="43">
        <v>317</v>
      </c>
      <c r="E20" s="43">
        <v>193</v>
      </c>
      <c r="F20" s="44">
        <f t="shared" si="0"/>
        <v>0.60883280757097791</v>
      </c>
      <c r="G20" s="43">
        <v>124</v>
      </c>
      <c r="H20" s="44">
        <f t="shared" si="1"/>
        <v>0.39116719242902209</v>
      </c>
      <c r="I20" s="43">
        <v>0</v>
      </c>
      <c r="J20" s="44">
        <f t="shared" si="2"/>
        <v>0</v>
      </c>
      <c r="K20" s="57">
        <v>67</v>
      </c>
      <c r="L20" s="43">
        <v>29</v>
      </c>
      <c r="M20" s="44">
        <f t="shared" si="3"/>
        <v>0.30283911671924291</v>
      </c>
      <c r="N20" s="43">
        <v>21</v>
      </c>
      <c r="O20" s="44">
        <f t="shared" si="4"/>
        <v>6.6246056782334389E-2</v>
      </c>
      <c r="P20" s="43">
        <f t="shared" si="5"/>
        <v>117</v>
      </c>
      <c r="Q20" s="57">
        <v>178</v>
      </c>
      <c r="R20" s="44">
        <f t="shared" si="6"/>
        <v>0.56151419558359617</v>
      </c>
      <c r="S20" s="43">
        <v>16</v>
      </c>
      <c r="T20" s="44">
        <f t="shared" si="7"/>
        <v>5.0473186119873815E-2</v>
      </c>
      <c r="U20" s="43">
        <v>0</v>
      </c>
      <c r="V20" s="44">
        <f t="shared" si="8"/>
        <v>0</v>
      </c>
      <c r="W20" s="43">
        <v>8</v>
      </c>
      <c r="X20" s="58">
        <f t="shared" si="9"/>
        <v>2.5236593059936908E-2</v>
      </c>
    </row>
    <row r="21" spans="1:24" x14ac:dyDescent="0.3">
      <c r="A21" s="41" t="s">
        <v>43</v>
      </c>
      <c r="B21" s="42" t="s">
        <v>44</v>
      </c>
      <c r="C21" s="43">
        <v>29568</v>
      </c>
      <c r="D21" s="43">
        <v>314</v>
      </c>
      <c r="E21" s="43">
        <v>300</v>
      </c>
      <c r="F21" s="44">
        <f t="shared" si="0"/>
        <v>0.95541401273885351</v>
      </c>
      <c r="G21" s="43">
        <v>14</v>
      </c>
      <c r="H21" s="44">
        <f t="shared" si="1"/>
        <v>4.4585987261146494E-2</v>
      </c>
      <c r="I21" s="43">
        <v>0</v>
      </c>
      <c r="J21" s="44">
        <f t="shared" si="2"/>
        <v>0</v>
      </c>
      <c r="K21" s="57">
        <v>46</v>
      </c>
      <c r="L21" s="43">
        <v>96</v>
      </c>
      <c r="M21" s="44">
        <f t="shared" si="3"/>
        <v>0.45222929936305734</v>
      </c>
      <c r="N21" s="43">
        <v>157</v>
      </c>
      <c r="O21" s="44">
        <f t="shared" si="4"/>
        <v>0.5</v>
      </c>
      <c r="P21" s="43">
        <f t="shared" si="5"/>
        <v>299</v>
      </c>
      <c r="Q21" s="57">
        <v>12</v>
      </c>
      <c r="R21" s="44">
        <f t="shared" si="6"/>
        <v>3.8216560509554139E-2</v>
      </c>
      <c r="S21" s="43">
        <v>0</v>
      </c>
      <c r="T21" s="44">
        <f t="shared" si="7"/>
        <v>0</v>
      </c>
      <c r="U21" s="43">
        <v>3</v>
      </c>
      <c r="V21" s="44">
        <f t="shared" si="8"/>
        <v>9.5541401273885346E-3</v>
      </c>
      <c r="W21" s="43">
        <v>0</v>
      </c>
      <c r="X21" s="58">
        <f t="shared" si="9"/>
        <v>0</v>
      </c>
    </row>
    <row r="22" spans="1:24" x14ac:dyDescent="0.3">
      <c r="A22" s="41" t="s">
        <v>45</v>
      </c>
      <c r="B22" s="42" t="s">
        <v>46</v>
      </c>
      <c r="C22" s="43">
        <v>22529</v>
      </c>
      <c r="D22" s="43">
        <v>354</v>
      </c>
      <c r="E22" s="43">
        <v>341</v>
      </c>
      <c r="F22" s="44">
        <f t="shared" si="0"/>
        <v>0.96327683615819204</v>
      </c>
      <c r="G22" s="43">
        <v>1</v>
      </c>
      <c r="H22" s="44">
        <f t="shared" si="1"/>
        <v>2.8248587570621469E-3</v>
      </c>
      <c r="I22" s="43">
        <v>12</v>
      </c>
      <c r="J22" s="44">
        <f t="shared" si="2"/>
        <v>3.3898305084745763E-2</v>
      </c>
      <c r="K22" s="57">
        <v>121</v>
      </c>
      <c r="L22" s="43">
        <v>66</v>
      </c>
      <c r="M22" s="44">
        <f t="shared" si="3"/>
        <v>0.52824858757062143</v>
      </c>
      <c r="N22" s="43">
        <v>17</v>
      </c>
      <c r="O22" s="44">
        <f t="shared" si="4"/>
        <v>4.8022598870056499E-2</v>
      </c>
      <c r="P22" s="43">
        <f t="shared" si="5"/>
        <v>204</v>
      </c>
      <c r="Q22" s="57">
        <v>102</v>
      </c>
      <c r="R22" s="44">
        <f t="shared" si="6"/>
        <v>0.28813559322033899</v>
      </c>
      <c r="S22" s="43">
        <v>0</v>
      </c>
      <c r="T22" s="44">
        <f t="shared" si="7"/>
        <v>0</v>
      </c>
      <c r="U22" s="43">
        <v>14</v>
      </c>
      <c r="V22" s="44">
        <f t="shared" si="8"/>
        <v>3.954802259887006E-2</v>
      </c>
      <c r="W22" s="43">
        <v>5</v>
      </c>
      <c r="X22" s="58">
        <f t="shared" si="9"/>
        <v>1.4124293785310734E-2</v>
      </c>
    </row>
    <row r="23" spans="1:24" x14ac:dyDescent="0.3">
      <c r="A23" s="41" t="s">
        <v>47</v>
      </c>
      <c r="B23" s="42" t="s">
        <v>48</v>
      </c>
      <c r="C23" s="43">
        <v>3616</v>
      </c>
      <c r="D23" s="43">
        <v>113</v>
      </c>
      <c r="E23" s="43">
        <v>109</v>
      </c>
      <c r="F23" s="44">
        <f t="shared" si="0"/>
        <v>0.96460176991150437</v>
      </c>
      <c r="G23" s="43">
        <v>4</v>
      </c>
      <c r="H23" s="44">
        <f t="shared" si="1"/>
        <v>3.5398230088495575E-2</v>
      </c>
      <c r="I23" s="43">
        <v>0</v>
      </c>
      <c r="J23" s="44">
        <f t="shared" si="2"/>
        <v>0</v>
      </c>
      <c r="K23" s="57">
        <v>50</v>
      </c>
      <c r="L23" s="43">
        <v>4</v>
      </c>
      <c r="M23" s="44">
        <f t="shared" si="3"/>
        <v>0.47787610619469029</v>
      </c>
      <c r="N23" s="43">
        <v>0</v>
      </c>
      <c r="O23" s="44">
        <f t="shared" si="4"/>
        <v>0</v>
      </c>
      <c r="P23" s="43">
        <f t="shared" si="5"/>
        <v>54</v>
      </c>
      <c r="Q23" s="57">
        <v>44</v>
      </c>
      <c r="R23" s="44">
        <f t="shared" si="6"/>
        <v>0.38938053097345132</v>
      </c>
      <c r="S23" s="43">
        <v>7</v>
      </c>
      <c r="T23" s="44">
        <f t="shared" si="7"/>
        <v>6.1946902654867256E-2</v>
      </c>
      <c r="U23" s="43">
        <v>4</v>
      </c>
      <c r="V23" s="44">
        <f t="shared" si="8"/>
        <v>3.5398230088495575E-2</v>
      </c>
      <c r="W23" s="43">
        <v>11</v>
      </c>
      <c r="X23" s="58">
        <f t="shared" si="9"/>
        <v>9.7345132743362831E-2</v>
      </c>
    </row>
    <row r="24" spans="1:24" x14ac:dyDescent="0.3">
      <c r="A24" s="41" t="s">
        <v>49</v>
      </c>
      <c r="B24" s="42" t="s">
        <v>50</v>
      </c>
      <c r="C24" s="43">
        <v>17075</v>
      </c>
      <c r="D24" s="43">
        <v>374</v>
      </c>
      <c r="E24" s="43">
        <v>374</v>
      </c>
      <c r="F24" s="44">
        <f t="shared" si="0"/>
        <v>1</v>
      </c>
      <c r="G24" s="43">
        <v>0</v>
      </c>
      <c r="H24" s="44">
        <f t="shared" si="1"/>
        <v>0</v>
      </c>
      <c r="I24" s="43">
        <v>0</v>
      </c>
      <c r="J24" s="44">
        <f t="shared" si="2"/>
        <v>0</v>
      </c>
      <c r="K24" s="57">
        <v>94</v>
      </c>
      <c r="L24" s="43">
        <v>128</v>
      </c>
      <c r="M24" s="44">
        <f t="shared" si="3"/>
        <v>0.5935828877005348</v>
      </c>
      <c r="N24" s="43">
        <v>45</v>
      </c>
      <c r="O24" s="44">
        <f t="shared" si="4"/>
        <v>0.12032085561497326</v>
      </c>
      <c r="P24" s="43">
        <f t="shared" si="5"/>
        <v>267</v>
      </c>
      <c r="Q24" s="57">
        <v>59</v>
      </c>
      <c r="R24" s="44">
        <f t="shared" si="6"/>
        <v>0.15775401069518716</v>
      </c>
      <c r="S24" s="43">
        <v>9</v>
      </c>
      <c r="T24" s="44">
        <f t="shared" si="7"/>
        <v>2.4064171122994651E-2</v>
      </c>
      <c r="U24" s="43">
        <v>48</v>
      </c>
      <c r="V24" s="44">
        <f t="shared" si="8"/>
        <v>0.12834224598930483</v>
      </c>
      <c r="W24" s="43">
        <v>0</v>
      </c>
      <c r="X24" s="58">
        <f t="shared" si="9"/>
        <v>0</v>
      </c>
    </row>
    <row r="25" spans="1:24" x14ac:dyDescent="0.3">
      <c r="A25" s="41" t="s">
        <v>51</v>
      </c>
      <c r="B25" s="42" t="s">
        <v>52</v>
      </c>
      <c r="C25" s="43">
        <v>14532</v>
      </c>
      <c r="D25" s="43">
        <v>266</v>
      </c>
      <c r="E25" s="43">
        <v>247</v>
      </c>
      <c r="F25" s="44">
        <f t="shared" si="0"/>
        <v>0.9285714285714286</v>
      </c>
      <c r="G25" s="43">
        <v>19</v>
      </c>
      <c r="H25" s="44">
        <f t="shared" si="1"/>
        <v>7.1428571428571425E-2</v>
      </c>
      <c r="I25" s="43">
        <v>0</v>
      </c>
      <c r="J25" s="44">
        <f t="shared" si="2"/>
        <v>0</v>
      </c>
      <c r="K25" s="57">
        <v>77</v>
      </c>
      <c r="L25" s="43">
        <v>43</v>
      </c>
      <c r="M25" s="44">
        <f t="shared" si="3"/>
        <v>0.45112781954887216</v>
      </c>
      <c r="N25" s="43">
        <v>24</v>
      </c>
      <c r="O25" s="44">
        <f t="shared" si="4"/>
        <v>9.0225563909774431E-2</v>
      </c>
      <c r="P25" s="43">
        <f t="shared" si="5"/>
        <v>144</v>
      </c>
      <c r="Q25" s="57">
        <v>114</v>
      </c>
      <c r="R25" s="44">
        <f t="shared" si="6"/>
        <v>0.42857142857142855</v>
      </c>
      <c r="S25" s="43">
        <v>74</v>
      </c>
      <c r="T25" s="44">
        <f t="shared" si="7"/>
        <v>0.2781954887218045</v>
      </c>
      <c r="U25" s="43">
        <v>2</v>
      </c>
      <c r="V25" s="44">
        <f t="shared" si="8"/>
        <v>7.5187969924812026E-3</v>
      </c>
      <c r="W25" s="43">
        <v>6</v>
      </c>
      <c r="X25" s="58">
        <f t="shared" si="9"/>
        <v>2.2556390977443608E-2</v>
      </c>
    </row>
    <row r="26" spans="1:24" x14ac:dyDescent="0.3">
      <c r="A26" s="41" t="s">
        <v>53</v>
      </c>
      <c r="B26" s="42" t="s">
        <v>54</v>
      </c>
      <c r="C26" s="43">
        <v>1410</v>
      </c>
      <c r="D26" s="43">
        <v>521</v>
      </c>
      <c r="E26" s="43">
        <v>467</v>
      </c>
      <c r="F26" s="44">
        <f t="shared" si="0"/>
        <v>0.89635316698656431</v>
      </c>
      <c r="G26" s="43">
        <v>10</v>
      </c>
      <c r="H26" s="44">
        <f t="shared" si="1"/>
        <v>1.9193857965451054E-2</v>
      </c>
      <c r="I26" s="43">
        <v>44</v>
      </c>
      <c r="J26" s="44">
        <f t="shared" si="2"/>
        <v>8.4452975047984644E-2</v>
      </c>
      <c r="K26" s="57">
        <v>128</v>
      </c>
      <c r="L26" s="43">
        <v>48</v>
      </c>
      <c r="M26" s="44">
        <f t="shared" si="3"/>
        <v>0.33781190019193857</v>
      </c>
      <c r="N26" s="43">
        <v>11</v>
      </c>
      <c r="O26" s="44">
        <f t="shared" si="4"/>
        <v>2.1113243761996161E-2</v>
      </c>
      <c r="P26" s="43">
        <f t="shared" si="5"/>
        <v>187</v>
      </c>
      <c r="Q26" s="57">
        <v>95</v>
      </c>
      <c r="R26" s="44">
        <f t="shared" si="6"/>
        <v>0.18234165067178504</v>
      </c>
      <c r="S26" s="43">
        <v>50</v>
      </c>
      <c r="T26" s="44">
        <f t="shared" si="7"/>
        <v>9.5969289827255277E-2</v>
      </c>
      <c r="U26" s="43">
        <v>43</v>
      </c>
      <c r="V26" s="44">
        <f t="shared" si="8"/>
        <v>8.253358925143954E-2</v>
      </c>
      <c r="W26" s="43">
        <v>37</v>
      </c>
      <c r="X26" s="58">
        <f t="shared" si="9"/>
        <v>7.1017274472168906E-2</v>
      </c>
    </row>
    <row r="27" spans="1:24" x14ac:dyDescent="0.3">
      <c r="A27" s="41" t="s">
        <v>55</v>
      </c>
      <c r="B27" s="42" t="s">
        <v>56</v>
      </c>
      <c r="C27" s="43">
        <v>25163</v>
      </c>
      <c r="D27" s="43">
        <v>686</v>
      </c>
      <c r="E27" s="43">
        <v>593</v>
      </c>
      <c r="F27" s="44">
        <f t="shared" si="0"/>
        <v>0.86443148688046645</v>
      </c>
      <c r="G27" s="43">
        <v>93</v>
      </c>
      <c r="H27" s="44">
        <f t="shared" si="1"/>
        <v>0.13556851311953352</v>
      </c>
      <c r="I27" s="43">
        <v>0</v>
      </c>
      <c r="J27" s="44">
        <f t="shared" si="2"/>
        <v>0</v>
      </c>
      <c r="K27" s="57">
        <v>196</v>
      </c>
      <c r="L27" s="43">
        <v>128</v>
      </c>
      <c r="M27" s="44">
        <f t="shared" si="3"/>
        <v>0.47230320699708456</v>
      </c>
      <c r="N27" s="43">
        <v>97</v>
      </c>
      <c r="O27" s="44">
        <f t="shared" si="4"/>
        <v>0.14139941690962099</v>
      </c>
      <c r="P27" s="43">
        <f t="shared" si="5"/>
        <v>421</v>
      </c>
      <c r="Q27" s="57">
        <v>129</v>
      </c>
      <c r="R27" s="44">
        <f t="shared" si="6"/>
        <v>0.18804664723032069</v>
      </c>
      <c r="S27" s="43">
        <v>31</v>
      </c>
      <c r="T27" s="44">
        <f t="shared" si="7"/>
        <v>4.5189504373177841E-2</v>
      </c>
      <c r="U27" s="43">
        <v>113</v>
      </c>
      <c r="V27" s="44">
        <f t="shared" si="8"/>
        <v>0.16472303206997085</v>
      </c>
      <c r="W27" s="43">
        <v>0</v>
      </c>
      <c r="X27" s="58">
        <f t="shared" si="9"/>
        <v>0</v>
      </c>
    </row>
    <row r="28" spans="1:24" x14ac:dyDescent="0.3">
      <c r="A28" s="41" t="s">
        <v>57</v>
      </c>
      <c r="B28" s="42" t="s">
        <v>58</v>
      </c>
      <c r="C28" s="43">
        <v>5991</v>
      </c>
      <c r="D28" s="43">
        <v>138</v>
      </c>
      <c r="E28" s="43">
        <v>138</v>
      </c>
      <c r="F28" s="44">
        <f t="shared" si="0"/>
        <v>1</v>
      </c>
      <c r="G28" s="43">
        <v>0</v>
      </c>
      <c r="H28" s="44">
        <f t="shared" si="1"/>
        <v>0</v>
      </c>
      <c r="I28" s="43">
        <v>0</v>
      </c>
      <c r="J28" s="44">
        <f t="shared" si="2"/>
        <v>0</v>
      </c>
      <c r="K28" s="57">
        <v>106</v>
      </c>
      <c r="L28" s="43">
        <v>13</v>
      </c>
      <c r="M28" s="44">
        <f t="shared" si="3"/>
        <v>0.8623188405797102</v>
      </c>
      <c r="N28" s="43">
        <v>0</v>
      </c>
      <c r="O28" s="44">
        <f t="shared" si="4"/>
        <v>0</v>
      </c>
      <c r="P28" s="43">
        <f t="shared" si="5"/>
        <v>119</v>
      </c>
      <c r="Q28" s="57">
        <v>16</v>
      </c>
      <c r="R28" s="44">
        <f t="shared" si="6"/>
        <v>0.11594202898550725</v>
      </c>
      <c r="S28" s="43">
        <v>0</v>
      </c>
      <c r="T28" s="44">
        <f t="shared" si="7"/>
        <v>0</v>
      </c>
      <c r="U28" s="43">
        <v>3</v>
      </c>
      <c r="V28" s="44">
        <f t="shared" si="8"/>
        <v>2.1739130434782608E-2</v>
      </c>
      <c r="W28" s="43">
        <v>0</v>
      </c>
      <c r="X28" s="58">
        <f t="shared" si="9"/>
        <v>0</v>
      </c>
    </row>
    <row r="29" spans="1:24" x14ac:dyDescent="0.3">
      <c r="A29" s="41" t="s">
        <v>59</v>
      </c>
      <c r="B29" s="42" t="s">
        <v>58</v>
      </c>
      <c r="C29" s="43">
        <v>19821</v>
      </c>
      <c r="D29" s="43">
        <v>394</v>
      </c>
      <c r="E29" s="43">
        <v>362</v>
      </c>
      <c r="F29" s="44">
        <f t="shared" si="0"/>
        <v>0.91878172588832485</v>
      </c>
      <c r="G29" s="43">
        <v>14</v>
      </c>
      <c r="H29" s="44">
        <f t="shared" si="1"/>
        <v>3.553299492385787E-2</v>
      </c>
      <c r="I29" s="43">
        <v>18</v>
      </c>
      <c r="J29" s="44">
        <f t="shared" si="2"/>
        <v>4.5685279187817257E-2</v>
      </c>
      <c r="K29" s="57">
        <v>136</v>
      </c>
      <c r="L29" s="43">
        <v>31</v>
      </c>
      <c r="M29" s="44">
        <f t="shared" si="3"/>
        <v>0.42385786802030456</v>
      </c>
      <c r="N29" s="43">
        <v>6</v>
      </c>
      <c r="O29" s="44">
        <f t="shared" si="4"/>
        <v>1.5228426395939087E-2</v>
      </c>
      <c r="P29" s="43">
        <f t="shared" si="5"/>
        <v>173</v>
      </c>
      <c r="Q29" s="57">
        <v>181</v>
      </c>
      <c r="R29" s="44">
        <f t="shared" si="6"/>
        <v>0.45939086294416243</v>
      </c>
      <c r="S29" s="43">
        <v>0</v>
      </c>
      <c r="T29" s="44">
        <f t="shared" si="7"/>
        <v>0</v>
      </c>
      <c r="U29" s="43">
        <v>21</v>
      </c>
      <c r="V29" s="44">
        <f t="shared" si="8"/>
        <v>5.3299492385786802E-2</v>
      </c>
      <c r="W29" s="43">
        <v>5</v>
      </c>
      <c r="X29" s="58">
        <f t="shared" si="9"/>
        <v>1.2690355329949238E-2</v>
      </c>
    </row>
    <row r="30" spans="1:24" x14ac:dyDescent="0.3">
      <c r="A30" s="41" t="s">
        <v>60</v>
      </c>
      <c r="B30" s="42" t="s">
        <v>58</v>
      </c>
      <c r="C30" s="43">
        <v>1920</v>
      </c>
      <c r="D30" s="43">
        <v>437</v>
      </c>
      <c r="E30" s="43">
        <v>371</v>
      </c>
      <c r="F30" s="44">
        <f t="shared" si="0"/>
        <v>0.84897025171624718</v>
      </c>
      <c r="G30" s="43">
        <v>5</v>
      </c>
      <c r="H30" s="44">
        <f t="shared" si="1"/>
        <v>1.1441647597254004E-2</v>
      </c>
      <c r="I30" s="43">
        <v>61</v>
      </c>
      <c r="J30" s="44">
        <f t="shared" si="2"/>
        <v>0.13958810068649885</v>
      </c>
      <c r="K30" s="57">
        <v>17</v>
      </c>
      <c r="L30" s="43">
        <v>19</v>
      </c>
      <c r="M30" s="44">
        <f t="shared" si="3"/>
        <v>8.2379862700228831E-2</v>
      </c>
      <c r="N30" s="43">
        <v>6</v>
      </c>
      <c r="O30" s="44">
        <f t="shared" si="4"/>
        <v>1.3729977116704805E-2</v>
      </c>
      <c r="P30" s="43">
        <f t="shared" si="5"/>
        <v>42</v>
      </c>
      <c r="Q30" s="57">
        <v>285</v>
      </c>
      <c r="R30" s="44">
        <f t="shared" si="6"/>
        <v>0.65217391304347827</v>
      </c>
      <c r="S30" s="43">
        <v>0</v>
      </c>
      <c r="T30" s="44">
        <f t="shared" si="7"/>
        <v>0</v>
      </c>
      <c r="U30" s="43">
        <v>0</v>
      </c>
      <c r="V30" s="44">
        <f t="shared" si="8"/>
        <v>0</v>
      </c>
      <c r="W30" s="43">
        <v>110</v>
      </c>
      <c r="X30" s="58">
        <f t="shared" si="9"/>
        <v>0.25171624713958812</v>
      </c>
    </row>
    <row r="31" spans="1:24" x14ac:dyDescent="0.3">
      <c r="A31" s="41" t="s">
        <v>61</v>
      </c>
      <c r="B31" s="42" t="s">
        <v>62</v>
      </c>
      <c r="C31" s="43">
        <v>34114</v>
      </c>
      <c r="D31" s="43">
        <v>395</v>
      </c>
      <c r="E31" s="43">
        <v>338</v>
      </c>
      <c r="F31" s="44">
        <f t="shared" si="0"/>
        <v>0.85569620253164558</v>
      </c>
      <c r="G31" s="43">
        <v>57</v>
      </c>
      <c r="H31" s="44">
        <f t="shared" si="1"/>
        <v>0.14430379746835442</v>
      </c>
      <c r="I31" s="43">
        <v>0</v>
      </c>
      <c r="J31" s="44">
        <f t="shared" si="2"/>
        <v>0</v>
      </c>
      <c r="K31" s="57">
        <v>107</v>
      </c>
      <c r="L31" s="43">
        <v>73</v>
      </c>
      <c r="M31" s="44">
        <f t="shared" si="3"/>
        <v>0.45569620253164556</v>
      </c>
      <c r="N31" s="43">
        <v>68</v>
      </c>
      <c r="O31" s="44">
        <f t="shared" si="4"/>
        <v>0.17215189873417722</v>
      </c>
      <c r="P31" s="43">
        <f t="shared" si="5"/>
        <v>248</v>
      </c>
      <c r="Q31" s="57">
        <v>136</v>
      </c>
      <c r="R31" s="44">
        <f t="shared" si="6"/>
        <v>0.34430379746835443</v>
      </c>
      <c r="S31" s="43">
        <v>0</v>
      </c>
      <c r="T31" s="44">
        <f t="shared" si="7"/>
        <v>0</v>
      </c>
      <c r="U31" s="43">
        <v>10</v>
      </c>
      <c r="V31" s="44">
        <f t="shared" si="8"/>
        <v>2.5316455696202531E-2</v>
      </c>
      <c r="W31" s="43">
        <v>1</v>
      </c>
      <c r="X31" s="58">
        <f t="shared" si="9"/>
        <v>2.5316455696202532E-3</v>
      </c>
    </row>
    <row r="32" spans="1:24" x14ac:dyDescent="0.3">
      <c r="A32" s="41" t="s">
        <v>63</v>
      </c>
      <c r="B32" s="42" t="s">
        <v>64</v>
      </c>
      <c r="C32" s="43">
        <v>12588</v>
      </c>
      <c r="D32" s="43">
        <v>398</v>
      </c>
      <c r="E32" s="43">
        <v>383</v>
      </c>
      <c r="F32" s="44">
        <f t="shared" si="0"/>
        <v>0.96231155778894473</v>
      </c>
      <c r="G32" s="43">
        <v>12</v>
      </c>
      <c r="H32" s="44">
        <f t="shared" si="1"/>
        <v>3.015075376884422E-2</v>
      </c>
      <c r="I32" s="43">
        <v>3</v>
      </c>
      <c r="J32" s="44">
        <f t="shared" si="2"/>
        <v>7.537688442211055E-3</v>
      </c>
      <c r="K32" s="57">
        <v>130</v>
      </c>
      <c r="L32" s="43">
        <v>104</v>
      </c>
      <c r="M32" s="44">
        <f t="shared" si="3"/>
        <v>0.5879396984924623</v>
      </c>
      <c r="N32" s="43">
        <v>28</v>
      </c>
      <c r="O32" s="44">
        <f t="shared" si="4"/>
        <v>7.0351758793969849E-2</v>
      </c>
      <c r="P32" s="43">
        <f t="shared" si="5"/>
        <v>262</v>
      </c>
      <c r="Q32" s="57">
        <v>54</v>
      </c>
      <c r="R32" s="44">
        <f t="shared" si="6"/>
        <v>0.135678391959799</v>
      </c>
      <c r="S32" s="43">
        <v>0</v>
      </c>
      <c r="T32" s="44">
        <f t="shared" si="7"/>
        <v>0</v>
      </c>
      <c r="U32" s="43">
        <v>82</v>
      </c>
      <c r="V32" s="44">
        <f t="shared" si="8"/>
        <v>0.20603015075376885</v>
      </c>
      <c r="W32" s="43">
        <v>0</v>
      </c>
      <c r="X32" s="58">
        <f t="shared" si="9"/>
        <v>0</v>
      </c>
    </row>
    <row r="33" spans="1:24" x14ac:dyDescent="0.3">
      <c r="A33" s="41" t="s">
        <v>65</v>
      </c>
      <c r="B33" s="42" t="s">
        <v>66</v>
      </c>
      <c r="C33" s="43">
        <v>75604</v>
      </c>
      <c r="D33" s="43">
        <v>920</v>
      </c>
      <c r="E33" s="43">
        <v>884</v>
      </c>
      <c r="F33" s="44">
        <f t="shared" si="0"/>
        <v>0.96086956521739131</v>
      </c>
      <c r="G33" s="43">
        <v>20</v>
      </c>
      <c r="H33" s="44">
        <f t="shared" si="1"/>
        <v>2.1739130434782608E-2</v>
      </c>
      <c r="I33" s="43">
        <v>16</v>
      </c>
      <c r="J33" s="44">
        <f t="shared" si="2"/>
        <v>1.7391304347826087E-2</v>
      </c>
      <c r="K33" s="57">
        <v>116</v>
      </c>
      <c r="L33" s="43">
        <v>53</v>
      </c>
      <c r="M33" s="44">
        <f t="shared" si="3"/>
        <v>0.18369565217391304</v>
      </c>
      <c r="N33" s="43">
        <v>85</v>
      </c>
      <c r="O33" s="44">
        <f t="shared" si="4"/>
        <v>9.2391304347826081E-2</v>
      </c>
      <c r="P33" s="43">
        <f t="shared" si="5"/>
        <v>254</v>
      </c>
      <c r="Q33" s="57">
        <v>630</v>
      </c>
      <c r="R33" s="44">
        <f t="shared" si="6"/>
        <v>0.68478260869565222</v>
      </c>
      <c r="S33" s="43">
        <v>0</v>
      </c>
      <c r="T33" s="44">
        <f t="shared" si="7"/>
        <v>0</v>
      </c>
      <c r="U33" s="43">
        <v>21</v>
      </c>
      <c r="V33" s="44">
        <f t="shared" si="8"/>
        <v>2.2826086956521739E-2</v>
      </c>
      <c r="W33" s="43">
        <v>15</v>
      </c>
      <c r="X33" s="58">
        <f t="shared" si="9"/>
        <v>1.6304347826086956E-2</v>
      </c>
    </row>
    <row r="34" spans="1:24" x14ac:dyDescent="0.3">
      <c r="A34" s="41" t="s">
        <v>67</v>
      </c>
      <c r="B34" s="42" t="s">
        <v>68</v>
      </c>
      <c r="C34" s="43">
        <v>17871</v>
      </c>
      <c r="D34" s="43">
        <v>357</v>
      </c>
      <c r="E34" s="43">
        <v>349</v>
      </c>
      <c r="F34" s="44">
        <f t="shared" si="0"/>
        <v>0.97759103641456579</v>
      </c>
      <c r="G34" s="43">
        <v>8</v>
      </c>
      <c r="H34" s="44">
        <f t="shared" si="1"/>
        <v>2.2408963585434174E-2</v>
      </c>
      <c r="I34" s="43">
        <v>0</v>
      </c>
      <c r="J34" s="44">
        <f t="shared" si="2"/>
        <v>0</v>
      </c>
      <c r="K34" s="57">
        <v>96</v>
      </c>
      <c r="L34" s="43">
        <v>52</v>
      </c>
      <c r="M34" s="44">
        <f t="shared" si="3"/>
        <v>0.41456582633053224</v>
      </c>
      <c r="N34" s="43">
        <v>46</v>
      </c>
      <c r="O34" s="44">
        <f t="shared" si="4"/>
        <v>0.12885154061624648</v>
      </c>
      <c r="P34" s="43">
        <f t="shared" si="5"/>
        <v>194</v>
      </c>
      <c r="Q34" s="57">
        <v>132</v>
      </c>
      <c r="R34" s="44">
        <f t="shared" si="6"/>
        <v>0.36974789915966388</v>
      </c>
      <c r="S34" s="43">
        <v>0</v>
      </c>
      <c r="T34" s="44">
        <f t="shared" si="7"/>
        <v>0</v>
      </c>
      <c r="U34" s="43">
        <v>5</v>
      </c>
      <c r="V34" s="44">
        <f t="shared" si="8"/>
        <v>1.4005602240896359E-2</v>
      </c>
      <c r="W34" s="43">
        <v>18</v>
      </c>
      <c r="X34" s="58">
        <f t="shared" si="9"/>
        <v>5.0420168067226892E-2</v>
      </c>
    </row>
    <row r="35" spans="1:24" x14ac:dyDescent="0.3">
      <c r="A35" s="41" t="s">
        <v>69</v>
      </c>
      <c r="B35" s="42" t="s">
        <v>70</v>
      </c>
      <c r="C35" s="43">
        <v>131744</v>
      </c>
      <c r="D35" s="43">
        <v>4521</v>
      </c>
      <c r="E35" s="43">
        <v>4206</v>
      </c>
      <c r="F35" s="44">
        <f t="shared" si="0"/>
        <v>0.9303251493032515</v>
      </c>
      <c r="G35" s="43">
        <v>136</v>
      </c>
      <c r="H35" s="44">
        <f t="shared" si="1"/>
        <v>3.0081840300818403E-2</v>
      </c>
      <c r="I35" s="43">
        <v>179</v>
      </c>
      <c r="J35" s="44">
        <f t="shared" si="2"/>
        <v>3.9593010395930106E-2</v>
      </c>
      <c r="K35" s="57">
        <v>480</v>
      </c>
      <c r="L35" s="43">
        <v>1388</v>
      </c>
      <c r="M35" s="44">
        <f t="shared" si="3"/>
        <v>0.41318292413182922</v>
      </c>
      <c r="N35" s="43">
        <v>382</v>
      </c>
      <c r="O35" s="44">
        <f t="shared" si="4"/>
        <v>8.4494580844945807E-2</v>
      </c>
      <c r="P35" s="43">
        <f t="shared" si="5"/>
        <v>2250</v>
      </c>
      <c r="Q35" s="57">
        <v>1548</v>
      </c>
      <c r="R35" s="44">
        <f t="shared" si="6"/>
        <v>0.34240212342402121</v>
      </c>
      <c r="S35" s="43">
        <v>5</v>
      </c>
      <c r="T35" s="44">
        <f t="shared" si="7"/>
        <v>1.1059500110595002E-3</v>
      </c>
      <c r="U35" s="43">
        <v>471</v>
      </c>
      <c r="V35" s="44">
        <f t="shared" si="8"/>
        <v>0.10418049104180491</v>
      </c>
      <c r="W35" s="43">
        <v>179</v>
      </c>
      <c r="X35" s="58">
        <f t="shared" si="9"/>
        <v>3.9593010395930106E-2</v>
      </c>
    </row>
    <row r="36" spans="1:24" x14ac:dyDescent="0.3">
      <c r="A36" s="41" t="s">
        <v>71</v>
      </c>
      <c r="B36" s="42" t="s">
        <v>70</v>
      </c>
      <c r="C36" s="43">
        <v>59190</v>
      </c>
      <c r="D36" s="43">
        <v>2364</v>
      </c>
      <c r="E36" s="43">
        <v>848</v>
      </c>
      <c r="F36" s="44">
        <f t="shared" si="0"/>
        <v>0.35871404399323181</v>
      </c>
      <c r="G36" s="43">
        <v>863</v>
      </c>
      <c r="H36" s="44">
        <f t="shared" si="1"/>
        <v>0.36505922165820642</v>
      </c>
      <c r="I36" s="43">
        <v>653</v>
      </c>
      <c r="J36" s="44">
        <f t="shared" si="2"/>
        <v>0.27622673434856176</v>
      </c>
      <c r="K36" s="57">
        <v>119</v>
      </c>
      <c r="L36" s="43">
        <v>135</v>
      </c>
      <c r="M36" s="44">
        <f t="shared" si="3"/>
        <v>0.10744500846023688</v>
      </c>
      <c r="N36" s="43">
        <v>301</v>
      </c>
      <c r="O36" s="44">
        <f t="shared" si="4"/>
        <v>0.12732656514382404</v>
      </c>
      <c r="P36" s="43">
        <f t="shared" si="5"/>
        <v>555</v>
      </c>
      <c r="Q36" s="57">
        <v>1728</v>
      </c>
      <c r="R36" s="44">
        <f t="shared" si="6"/>
        <v>0.73096446700507611</v>
      </c>
      <c r="S36" s="43">
        <v>0</v>
      </c>
      <c r="T36" s="44">
        <f t="shared" si="7"/>
        <v>0</v>
      </c>
      <c r="U36" s="43">
        <v>3</v>
      </c>
      <c r="V36" s="44">
        <f t="shared" si="8"/>
        <v>1.2690355329949238E-3</v>
      </c>
      <c r="W36" s="43">
        <v>39</v>
      </c>
      <c r="X36" s="58">
        <f t="shared" si="9"/>
        <v>1.6497461928934011E-2</v>
      </c>
    </row>
    <row r="37" spans="1:24" x14ac:dyDescent="0.3">
      <c r="A37" s="41" t="s">
        <v>72</v>
      </c>
      <c r="B37" s="42" t="s">
        <v>73</v>
      </c>
      <c r="C37" s="43">
        <v>8020</v>
      </c>
      <c r="D37" s="43">
        <v>173</v>
      </c>
      <c r="E37" s="43">
        <v>127</v>
      </c>
      <c r="F37" s="44">
        <f t="shared" si="0"/>
        <v>0.73410404624277459</v>
      </c>
      <c r="G37" s="43">
        <v>0</v>
      </c>
      <c r="H37" s="44">
        <f t="shared" si="1"/>
        <v>0</v>
      </c>
      <c r="I37" s="43">
        <v>46</v>
      </c>
      <c r="J37" s="44">
        <f t="shared" si="2"/>
        <v>0.26589595375722541</v>
      </c>
      <c r="K37" s="57">
        <v>31</v>
      </c>
      <c r="L37" s="43">
        <v>0</v>
      </c>
      <c r="M37" s="44">
        <f t="shared" si="3"/>
        <v>0.1791907514450867</v>
      </c>
      <c r="N37" s="43">
        <v>9</v>
      </c>
      <c r="O37" s="44">
        <f t="shared" si="4"/>
        <v>5.2023121387283239E-2</v>
      </c>
      <c r="P37" s="43">
        <f t="shared" si="5"/>
        <v>40</v>
      </c>
      <c r="Q37" s="57">
        <v>123</v>
      </c>
      <c r="R37" s="44">
        <f t="shared" si="6"/>
        <v>0.71098265895953761</v>
      </c>
      <c r="S37" s="43">
        <v>0</v>
      </c>
      <c r="T37" s="44">
        <f t="shared" si="7"/>
        <v>0</v>
      </c>
      <c r="U37" s="43">
        <v>10</v>
      </c>
      <c r="V37" s="44">
        <f t="shared" si="8"/>
        <v>5.7803468208092484E-2</v>
      </c>
      <c r="W37" s="43">
        <v>0</v>
      </c>
      <c r="X37" s="58">
        <f t="shared" si="9"/>
        <v>0</v>
      </c>
    </row>
    <row r="38" spans="1:24" x14ac:dyDescent="0.3">
      <c r="A38" s="41" t="s">
        <v>74</v>
      </c>
      <c r="B38" s="42" t="s">
        <v>75</v>
      </c>
      <c r="C38" s="43">
        <v>4230</v>
      </c>
      <c r="D38" s="43">
        <v>708</v>
      </c>
      <c r="E38" s="43">
        <v>528</v>
      </c>
      <c r="F38" s="44">
        <f t="shared" si="0"/>
        <v>0.74576271186440679</v>
      </c>
      <c r="G38" s="43">
        <v>12</v>
      </c>
      <c r="H38" s="44">
        <f t="shared" si="1"/>
        <v>1.6949152542372881E-2</v>
      </c>
      <c r="I38" s="43">
        <v>168</v>
      </c>
      <c r="J38" s="44">
        <f t="shared" si="2"/>
        <v>0.23728813559322035</v>
      </c>
      <c r="K38" s="57">
        <v>123</v>
      </c>
      <c r="L38" s="43">
        <v>46</v>
      </c>
      <c r="M38" s="44">
        <f t="shared" si="3"/>
        <v>0.23870056497175141</v>
      </c>
      <c r="N38" s="43">
        <v>185</v>
      </c>
      <c r="O38" s="44">
        <f t="shared" si="4"/>
        <v>0.26129943502824859</v>
      </c>
      <c r="P38" s="43">
        <f t="shared" si="5"/>
        <v>354</v>
      </c>
      <c r="Q38" s="57">
        <v>326</v>
      </c>
      <c r="R38" s="44">
        <f t="shared" si="6"/>
        <v>0.46045197740112992</v>
      </c>
      <c r="S38" s="43">
        <v>18</v>
      </c>
      <c r="T38" s="44">
        <f t="shared" si="7"/>
        <v>2.5423728813559324E-2</v>
      </c>
      <c r="U38" s="43">
        <v>13</v>
      </c>
      <c r="V38" s="44">
        <f t="shared" si="8"/>
        <v>1.8361581920903956E-2</v>
      </c>
      <c r="W38" s="43">
        <v>1</v>
      </c>
      <c r="X38" s="58">
        <f t="shared" si="9"/>
        <v>1.4124293785310734E-3</v>
      </c>
    </row>
    <row r="39" spans="1:24" x14ac:dyDescent="0.3">
      <c r="A39" s="41" t="s">
        <v>76</v>
      </c>
      <c r="B39" s="42" t="s">
        <v>75</v>
      </c>
      <c r="C39" s="43">
        <v>6154</v>
      </c>
      <c r="D39" s="43">
        <v>243</v>
      </c>
      <c r="E39" s="43">
        <v>243</v>
      </c>
      <c r="F39" s="44">
        <f t="shared" si="0"/>
        <v>1</v>
      </c>
      <c r="G39" s="43">
        <v>0</v>
      </c>
      <c r="H39" s="44">
        <f t="shared" si="1"/>
        <v>0</v>
      </c>
      <c r="I39" s="43">
        <v>0</v>
      </c>
      <c r="J39" s="44">
        <f t="shared" si="2"/>
        <v>0</v>
      </c>
      <c r="K39" s="57">
        <v>74</v>
      </c>
      <c r="L39" s="43">
        <v>56</v>
      </c>
      <c r="M39" s="44">
        <f t="shared" si="3"/>
        <v>0.53497942386831276</v>
      </c>
      <c r="N39" s="43">
        <v>26</v>
      </c>
      <c r="O39" s="44">
        <f t="shared" si="4"/>
        <v>0.10699588477366255</v>
      </c>
      <c r="P39" s="43">
        <f t="shared" si="5"/>
        <v>156</v>
      </c>
      <c r="Q39" s="57">
        <v>65</v>
      </c>
      <c r="R39" s="44">
        <f t="shared" si="6"/>
        <v>0.26748971193415638</v>
      </c>
      <c r="S39" s="43">
        <v>0</v>
      </c>
      <c r="T39" s="44">
        <f t="shared" si="7"/>
        <v>0</v>
      </c>
      <c r="U39" s="43">
        <v>19</v>
      </c>
      <c r="V39" s="44">
        <f t="shared" si="8"/>
        <v>7.8189300411522639E-2</v>
      </c>
      <c r="W39" s="43">
        <v>3</v>
      </c>
      <c r="X39" s="58">
        <f t="shared" si="9"/>
        <v>1.2345679012345678E-2</v>
      </c>
    </row>
    <row r="40" spans="1:24" x14ac:dyDescent="0.3">
      <c r="A40" s="41" t="s">
        <v>77</v>
      </c>
      <c r="B40" s="42" t="s">
        <v>78</v>
      </c>
      <c r="C40" s="43">
        <v>9476</v>
      </c>
      <c r="D40" s="43">
        <v>516</v>
      </c>
      <c r="E40" s="43">
        <v>452</v>
      </c>
      <c r="F40" s="44">
        <f t="shared" si="0"/>
        <v>0.87596899224806202</v>
      </c>
      <c r="G40" s="43">
        <v>18</v>
      </c>
      <c r="H40" s="44">
        <f t="shared" si="1"/>
        <v>3.4883720930232558E-2</v>
      </c>
      <c r="I40" s="43">
        <v>46</v>
      </c>
      <c r="J40" s="44">
        <f t="shared" si="2"/>
        <v>8.9147286821705432E-2</v>
      </c>
      <c r="K40" s="57">
        <v>117</v>
      </c>
      <c r="L40" s="43">
        <v>57</v>
      </c>
      <c r="M40" s="44">
        <f t="shared" si="3"/>
        <v>0.33720930232558138</v>
      </c>
      <c r="N40" s="43">
        <v>73</v>
      </c>
      <c r="O40" s="44">
        <f t="shared" si="4"/>
        <v>0.14147286821705427</v>
      </c>
      <c r="P40" s="43">
        <f t="shared" si="5"/>
        <v>247</v>
      </c>
      <c r="Q40" s="57">
        <v>162</v>
      </c>
      <c r="R40" s="44">
        <f t="shared" si="6"/>
        <v>0.31395348837209303</v>
      </c>
      <c r="S40" s="43">
        <v>0</v>
      </c>
      <c r="T40" s="44">
        <f t="shared" si="7"/>
        <v>0</v>
      </c>
      <c r="U40" s="43">
        <v>27</v>
      </c>
      <c r="V40" s="44">
        <f t="shared" si="8"/>
        <v>5.232558139534884E-2</v>
      </c>
      <c r="W40" s="43">
        <v>80</v>
      </c>
      <c r="X40" s="58">
        <f t="shared" si="9"/>
        <v>0.15503875968992248</v>
      </c>
    </row>
    <row r="41" spans="1:24" x14ac:dyDescent="0.3">
      <c r="A41" s="41" t="s">
        <v>79</v>
      </c>
      <c r="B41" s="42" t="s">
        <v>78</v>
      </c>
      <c r="C41" s="43">
        <v>12642</v>
      </c>
      <c r="D41" s="43">
        <v>499</v>
      </c>
      <c r="E41" s="43">
        <v>417</v>
      </c>
      <c r="F41" s="44">
        <f t="shared" si="0"/>
        <v>0.83567134268537069</v>
      </c>
      <c r="G41" s="43">
        <v>17</v>
      </c>
      <c r="H41" s="44">
        <f t="shared" si="1"/>
        <v>3.406813627254509E-2</v>
      </c>
      <c r="I41" s="43">
        <v>65</v>
      </c>
      <c r="J41" s="44">
        <f t="shared" si="2"/>
        <v>0.13026052104208416</v>
      </c>
      <c r="K41" s="57">
        <v>89</v>
      </c>
      <c r="L41" s="43">
        <v>92</v>
      </c>
      <c r="M41" s="44">
        <f t="shared" si="3"/>
        <v>0.36272545090180358</v>
      </c>
      <c r="N41" s="43">
        <v>131</v>
      </c>
      <c r="O41" s="44">
        <f t="shared" si="4"/>
        <v>0.26252505010020039</v>
      </c>
      <c r="P41" s="43">
        <f t="shared" si="5"/>
        <v>312</v>
      </c>
      <c r="Q41" s="57">
        <v>143</v>
      </c>
      <c r="R41" s="44">
        <f t="shared" si="6"/>
        <v>0.28657314629258518</v>
      </c>
      <c r="S41" s="43">
        <v>0</v>
      </c>
      <c r="T41" s="44">
        <f t="shared" si="7"/>
        <v>0</v>
      </c>
      <c r="U41" s="43">
        <v>44</v>
      </c>
      <c r="V41" s="44">
        <f t="shared" si="8"/>
        <v>8.8176352705410826E-2</v>
      </c>
      <c r="W41" s="43">
        <v>0</v>
      </c>
      <c r="X41" s="58">
        <f t="shared" si="9"/>
        <v>0</v>
      </c>
    </row>
    <row r="42" spans="1:24" x14ac:dyDescent="0.3">
      <c r="A42" s="41" t="s">
        <v>80</v>
      </c>
      <c r="B42" s="42" t="s">
        <v>81</v>
      </c>
      <c r="C42" s="43">
        <v>31931</v>
      </c>
      <c r="D42" s="43">
        <v>549</v>
      </c>
      <c r="E42" s="43">
        <v>473</v>
      </c>
      <c r="F42" s="44">
        <f t="shared" si="0"/>
        <v>0.86156648451730422</v>
      </c>
      <c r="G42" s="43">
        <v>41</v>
      </c>
      <c r="H42" s="44">
        <f t="shared" si="1"/>
        <v>7.4681238615664849E-2</v>
      </c>
      <c r="I42" s="43">
        <v>35</v>
      </c>
      <c r="J42" s="44">
        <f t="shared" si="2"/>
        <v>6.3752276867030971E-2</v>
      </c>
      <c r="K42" s="57">
        <v>213</v>
      </c>
      <c r="L42" s="43">
        <v>54</v>
      </c>
      <c r="M42" s="44">
        <f t="shared" si="3"/>
        <v>0.48633879781420764</v>
      </c>
      <c r="N42" s="43">
        <v>14</v>
      </c>
      <c r="O42" s="44">
        <f t="shared" si="4"/>
        <v>2.5500910746812388E-2</v>
      </c>
      <c r="P42" s="43">
        <f t="shared" si="5"/>
        <v>281</v>
      </c>
      <c r="Q42" s="57">
        <v>148</v>
      </c>
      <c r="R42" s="44">
        <f t="shared" si="6"/>
        <v>0.26958105646630237</v>
      </c>
      <c r="S42" s="43">
        <v>16</v>
      </c>
      <c r="T42" s="44">
        <f t="shared" si="7"/>
        <v>2.9143897996357013E-2</v>
      </c>
      <c r="U42" s="43">
        <v>98</v>
      </c>
      <c r="V42" s="44">
        <f t="shared" si="8"/>
        <v>0.1785063752276867</v>
      </c>
      <c r="W42" s="43">
        <v>6</v>
      </c>
      <c r="X42" s="58">
        <f t="shared" si="9"/>
        <v>1.092896174863388E-2</v>
      </c>
    </row>
    <row r="43" spans="1:24" x14ac:dyDescent="0.3">
      <c r="A43" s="41" t="s">
        <v>82</v>
      </c>
      <c r="B43" s="42" t="s">
        <v>83</v>
      </c>
      <c r="C43" s="43">
        <v>16359</v>
      </c>
      <c r="D43" s="43">
        <v>434</v>
      </c>
      <c r="E43" s="43">
        <v>370</v>
      </c>
      <c r="F43" s="44">
        <f t="shared" si="0"/>
        <v>0.85253456221198154</v>
      </c>
      <c r="G43" s="43">
        <v>64</v>
      </c>
      <c r="H43" s="44">
        <f t="shared" si="1"/>
        <v>0.14746543778801843</v>
      </c>
      <c r="I43" s="43">
        <v>0</v>
      </c>
      <c r="J43" s="44">
        <f t="shared" si="2"/>
        <v>0</v>
      </c>
      <c r="K43" s="57">
        <v>56</v>
      </c>
      <c r="L43" s="43">
        <v>19</v>
      </c>
      <c r="M43" s="44">
        <f t="shared" si="3"/>
        <v>0.1728110599078341</v>
      </c>
      <c r="N43" s="43">
        <v>36</v>
      </c>
      <c r="O43" s="44">
        <f t="shared" si="4"/>
        <v>8.294930875576037E-2</v>
      </c>
      <c r="P43" s="43">
        <f t="shared" si="5"/>
        <v>111</v>
      </c>
      <c r="Q43" s="57">
        <v>269</v>
      </c>
      <c r="R43" s="44">
        <f t="shared" si="6"/>
        <v>0.61981566820276501</v>
      </c>
      <c r="S43" s="43">
        <v>0</v>
      </c>
      <c r="T43" s="44">
        <f t="shared" si="7"/>
        <v>0</v>
      </c>
      <c r="U43" s="43">
        <v>45</v>
      </c>
      <c r="V43" s="44">
        <f t="shared" si="8"/>
        <v>0.10368663594470046</v>
      </c>
      <c r="W43" s="43">
        <v>9</v>
      </c>
      <c r="X43" s="58">
        <f t="shared" si="9"/>
        <v>2.0737327188940093E-2</v>
      </c>
    </row>
    <row r="44" spans="1:24" x14ac:dyDescent="0.3">
      <c r="A44" s="41" t="s">
        <v>84</v>
      </c>
      <c r="B44" s="42" t="s">
        <v>85</v>
      </c>
      <c r="C44" s="43">
        <v>11147</v>
      </c>
      <c r="D44" s="43">
        <v>277</v>
      </c>
      <c r="E44" s="43">
        <v>257</v>
      </c>
      <c r="F44" s="44">
        <f t="shared" si="0"/>
        <v>0.92779783393501802</v>
      </c>
      <c r="G44" s="43">
        <v>18</v>
      </c>
      <c r="H44" s="44">
        <f t="shared" si="1"/>
        <v>6.4981949458483748E-2</v>
      </c>
      <c r="I44" s="43">
        <v>2</v>
      </c>
      <c r="J44" s="44">
        <f t="shared" si="2"/>
        <v>7.2202166064981952E-3</v>
      </c>
      <c r="K44" s="57">
        <v>112</v>
      </c>
      <c r="L44" s="43">
        <v>40</v>
      </c>
      <c r="M44" s="44">
        <f t="shared" si="3"/>
        <v>0.54873646209386284</v>
      </c>
      <c r="N44" s="43">
        <v>38</v>
      </c>
      <c r="O44" s="44">
        <f t="shared" si="4"/>
        <v>0.13718411552346571</v>
      </c>
      <c r="P44" s="43">
        <f t="shared" si="5"/>
        <v>190</v>
      </c>
      <c r="Q44" s="57">
        <v>76</v>
      </c>
      <c r="R44" s="44">
        <f t="shared" si="6"/>
        <v>0.27436823104693142</v>
      </c>
      <c r="S44" s="43">
        <v>8</v>
      </c>
      <c r="T44" s="44">
        <f t="shared" si="7"/>
        <v>2.8880866425992781E-2</v>
      </c>
      <c r="U44" s="43">
        <v>7</v>
      </c>
      <c r="V44" s="44">
        <f t="shared" si="8"/>
        <v>2.5270758122743681E-2</v>
      </c>
      <c r="W44" s="43">
        <v>4</v>
      </c>
      <c r="X44" s="58">
        <f t="shared" si="9"/>
        <v>1.444043321299639E-2</v>
      </c>
    </row>
    <row r="45" spans="1:24" x14ac:dyDescent="0.3">
      <c r="A45" s="41" t="s">
        <v>86</v>
      </c>
      <c r="B45" s="42" t="s">
        <v>87</v>
      </c>
      <c r="C45" s="43">
        <v>9631</v>
      </c>
      <c r="D45" s="43">
        <v>60</v>
      </c>
      <c r="E45" s="43">
        <v>54</v>
      </c>
      <c r="F45" s="44">
        <f t="shared" si="0"/>
        <v>0.9</v>
      </c>
      <c r="G45" s="43">
        <v>0</v>
      </c>
      <c r="H45" s="44">
        <f t="shared" si="1"/>
        <v>0</v>
      </c>
      <c r="I45" s="43">
        <v>6</v>
      </c>
      <c r="J45" s="44">
        <f t="shared" si="2"/>
        <v>0.1</v>
      </c>
      <c r="K45" s="57">
        <v>2</v>
      </c>
      <c r="L45" s="43">
        <v>7</v>
      </c>
      <c r="M45" s="44">
        <f t="shared" si="3"/>
        <v>0.15</v>
      </c>
      <c r="N45" s="43">
        <v>0</v>
      </c>
      <c r="O45" s="44">
        <f t="shared" si="4"/>
        <v>0</v>
      </c>
      <c r="P45" s="43">
        <f t="shared" si="5"/>
        <v>9</v>
      </c>
      <c r="Q45" s="57">
        <v>13</v>
      </c>
      <c r="R45" s="44">
        <f t="shared" si="6"/>
        <v>0.21666666666666667</v>
      </c>
      <c r="S45" s="43">
        <v>6</v>
      </c>
      <c r="T45" s="44">
        <f t="shared" si="7"/>
        <v>0.1</v>
      </c>
      <c r="U45" s="43">
        <v>1</v>
      </c>
      <c r="V45" s="44">
        <f t="shared" si="8"/>
        <v>1.6666666666666666E-2</v>
      </c>
      <c r="W45" s="43">
        <v>30</v>
      </c>
      <c r="X45" s="58">
        <f t="shared" si="9"/>
        <v>0.5</v>
      </c>
    </row>
    <row r="46" spans="1:24" x14ac:dyDescent="0.3">
      <c r="A46" s="41" t="s">
        <v>88</v>
      </c>
      <c r="B46" s="42" t="s">
        <v>87</v>
      </c>
      <c r="C46" s="43">
        <v>73192</v>
      </c>
      <c r="D46" s="43">
        <v>1011</v>
      </c>
      <c r="E46" s="43">
        <v>907</v>
      </c>
      <c r="F46" s="44">
        <f t="shared" si="0"/>
        <v>0.89713155291790303</v>
      </c>
      <c r="G46" s="43">
        <v>92</v>
      </c>
      <c r="H46" s="44">
        <f t="shared" si="1"/>
        <v>9.0999010880316519E-2</v>
      </c>
      <c r="I46" s="43">
        <v>12</v>
      </c>
      <c r="J46" s="44">
        <f t="shared" si="2"/>
        <v>1.1869436201780416E-2</v>
      </c>
      <c r="K46" s="57">
        <v>325</v>
      </c>
      <c r="L46" s="43">
        <v>189</v>
      </c>
      <c r="M46" s="44">
        <f t="shared" si="3"/>
        <v>0.50840751730959444</v>
      </c>
      <c r="N46" s="43">
        <v>143</v>
      </c>
      <c r="O46" s="44">
        <f t="shared" si="4"/>
        <v>0.14144411473788329</v>
      </c>
      <c r="P46" s="43">
        <f t="shared" si="5"/>
        <v>657</v>
      </c>
      <c r="Q46" s="57">
        <v>280</v>
      </c>
      <c r="R46" s="44">
        <f t="shared" si="6"/>
        <v>0.27695351137487634</v>
      </c>
      <c r="S46" s="43">
        <v>0</v>
      </c>
      <c r="T46" s="44">
        <f t="shared" si="7"/>
        <v>0</v>
      </c>
      <c r="U46" s="43">
        <v>32</v>
      </c>
      <c r="V46" s="44">
        <f t="shared" si="8"/>
        <v>3.165182987141444E-2</v>
      </c>
      <c r="W46" s="43">
        <v>33</v>
      </c>
      <c r="X46" s="58">
        <f t="shared" si="9"/>
        <v>3.2640949554896145E-2</v>
      </c>
    </row>
    <row r="47" spans="1:24" x14ac:dyDescent="0.3">
      <c r="A47" s="41" t="s">
        <v>89</v>
      </c>
      <c r="B47" s="42" t="s">
        <v>90</v>
      </c>
      <c r="C47" s="43">
        <v>6528</v>
      </c>
      <c r="D47" s="43">
        <v>263</v>
      </c>
      <c r="E47" s="43">
        <v>254</v>
      </c>
      <c r="F47" s="44">
        <f t="shared" si="0"/>
        <v>0.96577946768060841</v>
      </c>
      <c r="G47" s="43">
        <v>9</v>
      </c>
      <c r="H47" s="44">
        <f t="shared" si="1"/>
        <v>3.4220532319391636E-2</v>
      </c>
      <c r="I47" s="43">
        <v>0</v>
      </c>
      <c r="J47" s="44">
        <f t="shared" si="2"/>
        <v>0</v>
      </c>
      <c r="K47" s="57">
        <v>1</v>
      </c>
      <c r="L47" s="43">
        <v>52</v>
      </c>
      <c r="M47" s="44">
        <f t="shared" si="3"/>
        <v>0.20152091254752852</v>
      </c>
      <c r="N47" s="43">
        <v>13</v>
      </c>
      <c r="O47" s="44">
        <f t="shared" si="4"/>
        <v>4.9429657794676805E-2</v>
      </c>
      <c r="P47" s="43">
        <f t="shared" si="5"/>
        <v>66</v>
      </c>
      <c r="Q47" s="57">
        <v>59</v>
      </c>
      <c r="R47" s="44">
        <f t="shared" si="6"/>
        <v>0.22433460076045628</v>
      </c>
      <c r="S47" s="43">
        <v>80</v>
      </c>
      <c r="T47" s="44">
        <f t="shared" si="7"/>
        <v>0.30418250950570341</v>
      </c>
      <c r="U47" s="43">
        <v>61</v>
      </c>
      <c r="V47" s="44">
        <f t="shared" si="8"/>
        <v>0.23193916349809887</v>
      </c>
      <c r="W47" s="43">
        <v>3</v>
      </c>
      <c r="X47" s="58">
        <f t="shared" si="9"/>
        <v>1.1406844106463879E-2</v>
      </c>
    </row>
    <row r="48" spans="1:24" x14ac:dyDescent="0.3">
      <c r="A48" s="41" t="s">
        <v>91</v>
      </c>
      <c r="B48" s="42" t="s">
        <v>92</v>
      </c>
      <c r="C48" s="43">
        <v>31012</v>
      </c>
      <c r="D48" s="43">
        <v>701</v>
      </c>
      <c r="E48" s="43">
        <v>603</v>
      </c>
      <c r="F48" s="44">
        <f t="shared" si="0"/>
        <v>0.86019971469329526</v>
      </c>
      <c r="G48" s="43">
        <v>0</v>
      </c>
      <c r="H48" s="44">
        <f t="shared" si="1"/>
        <v>0</v>
      </c>
      <c r="I48" s="43">
        <v>98</v>
      </c>
      <c r="J48" s="44">
        <f t="shared" si="2"/>
        <v>0.13980028530670471</v>
      </c>
      <c r="K48" s="57">
        <v>106</v>
      </c>
      <c r="L48" s="43">
        <v>81</v>
      </c>
      <c r="M48" s="44">
        <f t="shared" si="3"/>
        <v>0.26676176890156916</v>
      </c>
      <c r="N48" s="43">
        <v>60</v>
      </c>
      <c r="O48" s="44">
        <f t="shared" si="4"/>
        <v>8.5592011412268187E-2</v>
      </c>
      <c r="P48" s="43">
        <f t="shared" si="5"/>
        <v>247</v>
      </c>
      <c r="Q48" s="57">
        <v>319</v>
      </c>
      <c r="R48" s="44">
        <f t="shared" si="6"/>
        <v>0.45506419400855919</v>
      </c>
      <c r="S48" s="43">
        <v>48</v>
      </c>
      <c r="T48" s="44">
        <f t="shared" si="7"/>
        <v>6.8473609129814553E-2</v>
      </c>
      <c r="U48" s="43">
        <v>85</v>
      </c>
      <c r="V48" s="44">
        <f t="shared" si="8"/>
        <v>0.12125534950071326</v>
      </c>
      <c r="W48" s="43">
        <v>0</v>
      </c>
      <c r="X48" s="58">
        <f t="shared" si="9"/>
        <v>0</v>
      </c>
    </row>
    <row r="49" spans="1:24" x14ac:dyDescent="0.3">
      <c r="A49" s="41" t="s">
        <v>93</v>
      </c>
      <c r="B49" s="42" t="s">
        <v>94</v>
      </c>
      <c r="C49" s="43">
        <v>23359</v>
      </c>
      <c r="D49" s="43">
        <v>859</v>
      </c>
      <c r="E49" s="43">
        <v>790</v>
      </c>
      <c r="F49" s="44">
        <f t="shared" si="0"/>
        <v>0.91967403958090799</v>
      </c>
      <c r="G49" s="43">
        <v>10</v>
      </c>
      <c r="H49" s="44">
        <f t="shared" si="1"/>
        <v>1.1641443538998836E-2</v>
      </c>
      <c r="I49" s="43">
        <v>59</v>
      </c>
      <c r="J49" s="44">
        <f t="shared" si="2"/>
        <v>6.8684516880093138E-2</v>
      </c>
      <c r="K49" s="57">
        <v>39</v>
      </c>
      <c r="L49" s="43">
        <v>145</v>
      </c>
      <c r="M49" s="44">
        <f t="shared" si="3"/>
        <v>0.21420256111757857</v>
      </c>
      <c r="N49" s="43">
        <v>194</v>
      </c>
      <c r="O49" s="44">
        <f t="shared" si="4"/>
        <v>0.22584400465657742</v>
      </c>
      <c r="P49" s="43">
        <f t="shared" si="5"/>
        <v>378</v>
      </c>
      <c r="Q49" s="57">
        <v>236</v>
      </c>
      <c r="R49" s="44">
        <f t="shared" si="6"/>
        <v>0.27473806752037255</v>
      </c>
      <c r="S49" s="43">
        <v>52</v>
      </c>
      <c r="T49" s="44">
        <f t="shared" si="7"/>
        <v>6.0535506402793947E-2</v>
      </c>
      <c r="U49" s="43">
        <v>51</v>
      </c>
      <c r="V49" s="44">
        <f t="shared" si="8"/>
        <v>5.9371362048894066E-2</v>
      </c>
      <c r="W49" s="43">
        <v>163</v>
      </c>
      <c r="X49" s="58">
        <f t="shared" si="9"/>
        <v>0.18975552968568102</v>
      </c>
    </row>
    <row r="50" spans="1:24" x14ac:dyDescent="0.3">
      <c r="A50" s="41" t="s">
        <v>95</v>
      </c>
      <c r="B50" s="42" t="s">
        <v>96</v>
      </c>
      <c r="C50" s="43">
        <v>43240</v>
      </c>
      <c r="D50" s="43">
        <v>455</v>
      </c>
      <c r="E50" s="43">
        <v>423</v>
      </c>
      <c r="F50" s="44">
        <f t="shared" si="0"/>
        <v>0.9296703296703297</v>
      </c>
      <c r="G50" s="43">
        <v>8</v>
      </c>
      <c r="H50" s="44">
        <f t="shared" si="1"/>
        <v>1.7582417582417582E-2</v>
      </c>
      <c r="I50" s="43">
        <v>24</v>
      </c>
      <c r="J50" s="44">
        <f t="shared" si="2"/>
        <v>5.2747252747252747E-2</v>
      </c>
      <c r="K50" s="57">
        <v>118</v>
      </c>
      <c r="L50" s="43">
        <v>165</v>
      </c>
      <c r="M50" s="44">
        <f t="shared" si="3"/>
        <v>0.62197802197802199</v>
      </c>
      <c r="N50" s="43">
        <v>125</v>
      </c>
      <c r="O50" s="44">
        <f t="shared" si="4"/>
        <v>0.27472527472527475</v>
      </c>
      <c r="P50" s="43">
        <f t="shared" si="5"/>
        <v>408</v>
      </c>
      <c r="Q50" s="57">
        <v>47</v>
      </c>
      <c r="R50" s="44">
        <f t="shared" si="6"/>
        <v>0.10329670329670329</v>
      </c>
      <c r="S50" s="43">
        <v>0</v>
      </c>
      <c r="T50" s="44">
        <f t="shared" si="7"/>
        <v>0</v>
      </c>
      <c r="U50" s="43">
        <v>0</v>
      </c>
      <c r="V50" s="44">
        <f t="shared" si="8"/>
        <v>0</v>
      </c>
      <c r="W50" s="43">
        <v>0</v>
      </c>
      <c r="X50" s="58">
        <f t="shared" si="9"/>
        <v>0</v>
      </c>
    </row>
    <row r="51" spans="1:24" x14ac:dyDescent="0.3">
      <c r="A51" s="48"/>
      <c r="B51" s="49"/>
      <c r="C51" s="50"/>
      <c r="D51" s="59"/>
      <c r="E51" s="59"/>
      <c r="F51" s="49"/>
      <c r="G51" s="59"/>
      <c r="H51" s="49"/>
      <c r="I51" s="59"/>
      <c r="J51" s="49"/>
      <c r="K51" s="59"/>
      <c r="L51" s="59"/>
      <c r="M51" s="49"/>
      <c r="N51" s="59"/>
      <c r="O51" s="49"/>
      <c r="P51" s="49"/>
      <c r="Q51" s="59"/>
      <c r="R51" s="49"/>
      <c r="S51" s="59"/>
      <c r="T51" s="49"/>
      <c r="U51" s="59"/>
      <c r="V51" s="49"/>
      <c r="W51" s="59"/>
      <c r="X51" s="51"/>
    </row>
    <row r="52" spans="1:24" x14ac:dyDescent="0.3">
      <c r="A52" s="3" t="s">
        <v>97</v>
      </c>
      <c r="B52" s="3"/>
      <c r="C52" s="4"/>
      <c r="D52" s="5">
        <f>SUM(D3:D50)</f>
        <v>26828</v>
      </c>
      <c r="E52" s="5">
        <f t="shared" ref="E52:W52" si="10">SUM(E3:E50)</f>
        <v>22762</v>
      </c>
      <c r="F52" s="16">
        <f>E52/D52</f>
        <v>0.84844192634560911</v>
      </c>
      <c r="G52" s="5">
        <f t="shared" si="10"/>
        <v>2104</v>
      </c>
      <c r="H52" s="16">
        <f>G52/D52</f>
        <v>7.8425525570299692E-2</v>
      </c>
      <c r="I52" s="5">
        <f t="shared" si="10"/>
        <v>1962</v>
      </c>
      <c r="J52" s="16">
        <f>I52/D52</f>
        <v>7.3132548084091253E-2</v>
      </c>
      <c r="K52" s="5">
        <f t="shared" si="10"/>
        <v>5488</v>
      </c>
      <c r="L52" s="5">
        <f t="shared" si="10"/>
        <v>4358</v>
      </c>
      <c r="M52" s="16">
        <f>(K52+L52)/D52</f>
        <v>0.36700462203667811</v>
      </c>
      <c r="N52" s="5">
        <f t="shared" si="10"/>
        <v>2993</v>
      </c>
      <c r="O52" s="16">
        <f>N52/D52</f>
        <v>0.11156254659311167</v>
      </c>
      <c r="P52" s="5">
        <f>K52+L52+N52</f>
        <v>12839</v>
      </c>
      <c r="Q52" s="5">
        <f t="shared" si="10"/>
        <v>10775</v>
      </c>
      <c r="R52" s="16">
        <f>Q52/D52</f>
        <v>0.40163262263306992</v>
      </c>
      <c r="S52" s="5">
        <f t="shared" si="10"/>
        <v>750</v>
      </c>
      <c r="T52" s="16">
        <f>S52/D52</f>
        <v>2.7955867004622038E-2</v>
      </c>
      <c r="U52" s="5">
        <f t="shared" si="10"/>
        <v>1571</v>
      </c>
      <c r="V52" s="16">
        <f>U52/D52</f>
        <v>5.8558222752348295E-2</v>
      </c>
      <c r="W52" s="5">
        <f t="shared" si="10"/>
        <v>948</v>
      </c>
      <c r="X52" s="16">
        <f>W52/D52</f>
        <v>3.5336215893842254E-2</v>
      </c>
    </row>
    <row r="53" spans="1:24" x14ac:dyDescent="0.3">
      <c r="A53" s="3" t="s">
        <v>98</v>
      </c>
      <c r="B53" s="3"/>
      <c r="C53" s="4"/>
      <c r="D53" s="5">
        <f>AVERAGE(D3:D50)</f>
        <v>558.91666666666663</v>
      </c>
      <c r="E53" s="5">
        <f>AVERAGE(E3:E50)</f>
        <v>474.20833333333331</v>
      </c>
      <c r="F53" s="16">
        <f>AVERAGE(F3:F50)</f>
        <v>0.89062961959399001</v>
      </c>
      <c r="G53" s="5">
        <f t="shared" ref="G53:W53" si="11">AVERAGE(G3:G50)</f>
        <v>43.833333333333336</v>
      </c>
      <c r="H53" s="16">
        <f t="shared" ref="H53" si="12">AVERAGE(H3:H50)</f>
        <v>5.9644925667217484E-2</v>
      </c>
      <c r="I53" s="5">
        <f t="shared" si="11"/>
        <v>40.875</v>
      </c>
      <c r="J53" s="16">
        <f t="shared" ref="J53" si="13">AVERAGE(J3:J50)</f>
        <v>4.972545473879237E-2</v>
      </c>
      <c r="K53" s="5">
        <f t="shared" si="11"/>
        <v>114.33333333333333</v>
      </c>
      <c r="L53" s="5">
        <f t="shared" si="11"/>
        <v>90.791666666666671</v>
      </c>
      <c r="M53" s="16">
        <f t="shared" ref="M53" si="14">AVERAGE(M3:M50)</f>
        <v>0.41869558522040967</v>
      </c>
      <c r="N53" s="5">
        <f t="shared" si="11"/>
        <v>62.354166666666664</v>
      </c>
      <c r="O53" s="16">
        <f t="shared" ref="O53:P53" si="15">AVERAGE(O3:O50)</f>
        <v>0.10459108067143547</v>
      </c>
      <c r="P53" s="5">
        <f t="shared" si="15"/>
        <v>267.47916666666669</v>
      </c>
      <c r="Q53" s="5">
        <f t="shared" si="11"/>
        <v>224.47916666666666</v>
      </c>
      <c r="R53" s="16">
        <f t="shared" ref="R53" si="16">AVERAGE(R3:R50)</f>
        <v>0.34837996632745055</v>
      </c>
      <c r="S53" s="5">
        <f t="shared" si="11"/>
        <v>15.625</v>
      </c>
      <c r="T53" s="16">
        <f t="shared" ref="T53" si="17">AVERAGE(T3:T50)</f>
        <v>5.8351378749350417E-2</v>
      </c>
      <c r="U53" s="5">
        <f t="shared" si="11"/>
        <v>32.729166666666664</v>
      </c>
      <c r="V53" s="16">
        <f t="shared" ref="V53" si="18">AVERAGE(V3:V50)</f>
        <v>5.5031114282239883E-2</v>
      </c>
      <c r="W53" s="5">
        <f t="shared" si="11"/>
        <v>19.75</v>
      </c>
      <c r="X53" s="16">
        <f t="shared" ref="X53" si="19">AVERAGE(X3:X50)</f>
        <v>4.2312945417058385E-2</v>
      </c>
    </row>
    <row r="54" spans="1:24" x14ac:dyDescent="0.3">
      <c r="A54" s="3" t="s">
        <v>99</v>
      </c>
      <c r="B54" s="3"/>
      <c r="C54" s="4"/>
      <c r="D54" s="5">
        <f>MEDIAN(D3:D50)</f>
        <v>396.5</v>
      </c>
      <c r="E54" s="5">
        <f>MEDIAN(E3:E50)</f>
        <v>370.5</v>
      </c>
      <c r="F54" s="16">
        <f>MEDIAN(F3:F50)</f>
        <v>0.91661519754492282</v>
      </c>
      <c r="G54" s="5">
        <f t="shared" ref="G54:W54" si="20">MEDIAN(G3:G50)</f>
        <v>12</v>
      </c>
      <c r="H54" s="16">
        <f t="shared" ref="H54" si="21">MEDIAN(H3:H50)</f>
        <v>2.9408736242363225E-2</v>
      </c>
      <c r="I54" s="5">
        <f t="shared" si="20"/>
        <v>4.5</v>
      </c>
      <c r="J54" s="16">
        <f t="shared" ref="J54" si="22">MEDIAN(J3:J50)</f>
        <v>1.4630370274803252E-2</v>
      </c>
      <c r="K54" s="5">
        <f t="shared" si="20"/>
        <v>106</v>
      </c>
      <c r="L54" s="5">
        <f t="shared" si="20"/>
        <v>52.5</v>
      </c>
      <c r="M54" s="16">
        <f t="shared" ref="M54" si="23">MEDIAN(M3:M50)</f>
        <v>0.43749284378458836</v>
      </c>
      <c r="N54" s="5">
        <f t="shared" si="20"/>
        <v>28.5</v>
      </c>
      <c r="O54" s="16">
        <f t="shared" ref="O54:P54" si="24">MEDIAN(O3:O50)</f>
        <v>7.7644867143837629E-2</v>
      </c>
      <c r="P54" s="5">
        <f t="shared" si="24"/>
        <v>217.5</v>
      </c>
      <c r="Q54" s="5">
        <f t="shared" si="20"/>
        <v>134</v>
      </c>
      <c r="R54" s="16">
        <f t="shared" ref="R54" si="25">MEDIAN(R3:R50)</f>
        <v>0.32759285793012238</v>
      </c>
      <c r="S54" s="5">
        <f t="shared" si="20"/>
        <v>0</v>
      </c>
      <c r="T54" s="16">
        <f t="shared" ref="T54" si="26">MEDIAN(T3:T50)</f>
        <v>0</v>
      </c>
      <c r="U54" s="5">
        <f t="shared" si="20"/>
        <v>11.5</v>
      </c>
      <c r="V54" s="16">
        <f t="shared" ref="V54" si="27">MEDIAN(V3:V50)</f>
        <v>3.7412376692993306E-2</v>
      </c>
      <c r="W54" s="5">
        <f t="shared" si="20"/>
        <v>5.5</v>
      </c>
      <c r="X54" s="16">
        <f t="shared" ref="X54" si="28">MEDIAN(X3:X50)</f>
        <v>1.4282363499153562E-2</v>
      </c>
    </row>
  </sheetData>
  <autoFilter ref="A2:X2" xr:uid="{8F186788-824B-405F-85D3-7067576987F6}"/>
  <sortState xmlns:xlrd2="http://schemas.microsoft.com/office/spreadsheetml/2017/richdata2" ref="A4:X50">
    <sortCondition ref="B3:B50"/>
  </sortState>
  <mergeCells count="6">
    <mergeCell ref="D1:J1"/>
    <mergeCell ref="K1:P1"/>
    <mergeCell ref="Q1:X1"/>
    <mergeCell ref="A1:A2"/>
    <mergeCell ref="B1:B2"/>
    <mergeCell ref="C1:C2"/>
  </mergeCells>
  <conditionalFormatting sqref="A3:X50">
    <cfRule type="expression" dxfId="2" priority="1">
      <formula>MOD(ROW(),2)=0</formula>
    </cfRule>
  </conditionalFormatting>
  <pageMargins left="0.7" right="0.7" top="0.75" bottom="0.75" header="0.3" footer="0.3"/>
  <ignoredErrors>
    <ignoredError sqref="F52 H52 J52 M52 R52 T52 V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59E2D-C3A4-4122-A790-B9362DE1E98C}">
  <sheetPr>
    <tabColor theme="7" tint="0.79998168889431442"/>
  </sheetPr>
  <dimension ref="A1"/>
  <sheetViews>
    <sheetView showGridLines="0" showRowColHeaders="0" workbookViewId="0"/>
  </sheetViews>
  <sheetFormatPr defaultRowHeight="14.5"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91D80-9E35-4822-A2DF-62BCFA52FE94}">
  <sheetPr>
    <tabColor theme="7" tint="0.39997558519241921"/>
  </sheetPr>
  <dimension ref="A1:AI54"/>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796875" defaultRowHeight="13" x14ac:dyDescent="0.3"/>
  <cols>
    <col min="1" max="1" width="36.7265625" style="7" bestFit="1" customWidth="1"/>
    <col min="2" max="2" width="15.26953125" style="7" customWidth="1"/>
    <col min="3" max="3" width="15.26953125" style="2" customWidth="1"/>
    <col min="4" max="4" width="19.7265625" style="7" customWidth="1"/>
    <col min="5" max="5" width="19.26953125" style="7" customWidth="1"/>
    <col min="6" max="6" width="15.453125" style="7" customWidth="1"/>
    <col min="7" max="7" width="17.81640625" style="7" customWidth="1"/>
    <col min="8" max="8" width="15.26953125" style="7" customWidth="1"/>
    <col min="9" max="9" width="15.54296875" style="7" customWidth="1"/>
    <col min="10" max="10" width="15.7265625" style="7" customWidth="1"/>
    <col min="11" max="12" width="16.1796875" style="7" customWidth="1"/>
    <col min="13" max="14" width="17.453125" style="7" customWidth="1"/>
    <col min="15" max="16" width="14" style="7" customWidth="1"/>
    <col min="17" max="18" width="14.7265625" style="7" customWidth="1"/>
    <col min="19" max="22" width="15.26953125" style="7" customWidth="1"/>
    <col min="23" max="24" width="15.1796875" style="7" customWidth="1"/>
    <col min="25" max="25" width="17.81640625" style="7" hidden="1" customWidth="1"/>
    <col min="26" max="26" width="19.453125" style="7" hidden="1" customWidth="1"/>
    <col min="27" max="27" width="19.54296875" style="7" hidden="1" customWidth="1"/>
    <col min="28" max="28" width="18.81640625" style="7" hidden="1" customWidth="1"/>
    <col min="29" max="29" width="19.7265625" style="7" hidden="1" customWidth="1"/>
    <col min="30" max="30" width="19.453125" style="7" hidden="1" customWidth="1"/>
    <col min="31" max="31" width="20.81640625" style="7" hidden="1" customWidth="1"/>
    <col min="32" max="32" width="17.1796875" style="7" hidden="1" customWidth="1"/>
    <col min="33" max="33" width="16.7265625" style="7" hidden="1" customWidth="1"/>
    <col min="34" max="34" width="14.54296875" style="7" hidden="1" customWidth="1"/>
    <col min="35" max="35" width="15.1796875" style="7" hidden="1" customWidth="1"/>
    <col min="36" max="16384" width="9.1796875" style="7"/>
  </cols>
  <sheetData>
    <row r="1" spans="1:35" ht="12.65" customHeight="1" x14ac:dyDescent="0.3">
      <c r="A1" s="120" t="s">
        <v>0</v>
      </c>
      <c r="B1" s="120" t="s">
        <v>259</v>
      </c>
      <c r="C1" s="122" t="s">
        <v>1</v>
      </c>
      <c r="D1" s="122" t="s">
        <v>144</v>
      </c>
      <c r="E1" s="111" t="s">
        <v>120</v>
      </c>
      <c r="F1" s="112"/>
      <c r="G1" s="112"/>
      <c r="H1" s="112"/>
      <c r="I1" s="112"/>
      <c r="J1" s="113"/>
      <c r="K1" s="114" t="s">
        <v>121</v>
      </c>
      <c r="L1" s="115"/>
      <c r="M1" s="115"/>
      <c r="N1" s="115"/>
      <c r="O1" s="115"/>
      <c r="P1" s="115"/>
      <c r="Q1" s="118" t="s">
        <v>122</v>
      </c>
      <c r="R1" s="118"/>
      <c r="S1" s="118"/>
      <c r="T1" s="118"/>
      <c r="U1" s="118"/>
      <c r="V1" s="118"/>
      <c r="W1" s="118"/>
      <c r="X1" s="119"/>
      <c r="Y1" s="40"/>
      <c r="Z1" s="40"/>
      <c r="AA1" s="40"/>
      <c r="AB1" s="40"/>
      <c r="AC1" s="40"/>
      <c r="AD1" s="40"/>
      <c r="AE1" s="40"/>
      <c r="AF1" s="40"/>
      <c r="AG1" s="40"/>
      <c r="AH1" s="40"/>
      <c r="AI1" s="40"/>
    </row>
    <row r="2" spans="1:35" ht="42" customHeight="1" x14ac:dyDescent="0.3">
      <c r="A2" s="121"/>
      <c r="B2" s="121"/>
      <c r="C2" s="123"/>
      <c r="D2" s="123"/>
      <c r="E2" s="17" t="s">
        <v>145</v>
      </c>
      <c r="F2" s="27" t="s">
        <v>146</v>
      </c>
      <c r="G2" s="17" t="s">
        <v>147</v>
      </c>
      <c r="H2" s="27" t="s">
        <v>148</v>
      </c>
      <c r="I2" s="17" t="s">
        <v>149</v>
      </c>
      <c r="J2" s="28" t="s">
        <v>150</v>
      </c>
      <c r="K2" s="29" t="s">
        <v>151</v>
      </c>
      <c r="L2" s="30" t="s">
        <v>152</v>
      </c>
      <c r="M2" s="29" t="s">
        <v>153</v>
      </c>
      <c r="N2" s="30" t="s">
        <v>154</v>
      </c>
      <c r="O2" s="29" t="s">
        <v>155</v>
      </c>
      <c r="P2" s="30" t="s">
        <v>156</v>
      </c>
      <c r="Q2" s="32" t="s">
        <v>157</v>
      </c>
      <c r="R2" s="35" t="s">
        <v>158</v>
      </c>
      <c r="S2" s="32" t="s">
        <v>159</v>
      </c>
      <c r="T2" s="35" t="s">
        <v>160</v>
      </c>
      <c r="U2" s="32" t="s">
        <v>161</v>
      </c>
      <c r="V2" s="35" t="s">
        <v>162</v>
      </c>
      <c r="W2" s="32" t="s">
        <v>163</v>
      </c>
      <c r="X2" s="33" t="s">
        <v>164</v>
      </c>
      <c r="Y2" s="18" t="s">
        <v>187</v>
      </c>
      <c r="Z2" s="17" t="s">
        <v>193</v>
      </c>
      <c r="AA2" s="17" t="s">
        <v>191</v>
      </c>
      <c r="AB2" s="17" t="s">
        <v>189</v>
      </c>
      <c r="AC2" s="17" t="s">
        <v>250</v>
      </c>
      <c r="AD2" s="17" t="s">
        <v>251</v>
      </c>
      <c r="AE2" s="17" t="s">
        <v>252</v>
      </c>
      <c r="AF2" s="17" t="s">
        <v>253</v>
      </c>
      <c r="AG2" s="17" t="s">
        <v>254</v>
      </c>
      <c r="AH2" s="17" t="s">
        <v>255</v>
      </c>
      <c r="AI2" s="17" t="s">
        <v>256</v>
      </c>
    </row>
    <row r="3" spans="1:35" s="22" customFormat="1" x14ac:dyDescent="0.3">
      <c r="A3" s="41" t="s">
        <v>10</v>
      </c>
      <c r="B3" s="42" t="s">
        <v>11</v>
      </c>
      <c r="C3" s="43">
        <v>17153</v>
      </c>
      <c r="D3" s="43">
        <v>16977</v>
      </c>
      <c r="E3" s="60">
        <v>15974</v>
      </c>
      <c r="F3" s="19">
        <f>IF(Z3,E3/Z3,0)</f>
        <v>31.506903353057201</v>
      </c>
      <c r="G3" s="43">
        <v>399</v>
      </c>
      <c r="H3" s="19">
        <f>IF(AA3,G3/AA3,0)</f>
        <v>57</v>
      </c>
      <c r="I3" s="43">
        <v>604</v>
      </c>
      <c r="J3" s="19">
        <f>IF(AB3,I3/AB3,0)</f>
        <v>13.727272727272727</v>
      </c>
      <c r="K3" s="57">
        <v>6909</v>
      </c>
      <c r="L3" s="19">
        <f>IF(AC3,K3/AC3,0)</f>
        <v>49</v>
      </c>
      <c r="M3" s="43">
        <v>1245</v>
      </c>
      <c r="N3" s="19">
        <f>IF(AD3,M3/AD3,0)</f>
        <v>24.411764705882351</v>
      </c>
      <c r="O3" s="43">
        <v>949</v>
      </c>
      <c r="P3" s="19">
        <f>IF(AE3,O3/AE3,0)</f>
        <v>16.084745762711865</v>
      </c>
      <c r="Q3" s="57">
        <v>4842</v>
      </c>
      <c r="R3" s="19">
        <f>IF(AF3,Q3/AF3,0)</f>
        <v>19.214285714285715</v>
      </c>
      <c r="S3" s="43">
        <v>656</v>
      </c>
      <c r="T3" s="19">
        <f>IF(AG3,S3/AG3,0)</f>
        <v>29.818181818181817</v>
      </c>
      <c r="U3" s="43">
        <v>1795</v>
      </c>
      <c r="V3" s="19">
        <f>IF(AH3,U3/AH3,0)</f>
        <v>81.590909090909093</v>
      </c>
      <c r="W3" s="43">
        <v>581</v>
      </c>
      <c r="X3" s="38">
        <f t="shared" ref="X3:X50" si="0">IF(AI3,W3/AI3,0)</f>
        <v>52.81818181818182</v>
      </c>
      <c r="Y3" s="54">
        <v>558</v>
      </c>
      <c r="Z3" s="54">
        <v>507</v>
      </c>
      <c r="AA3" s="54">
        <v>7</v>
      </c>
      <c r="AB3" s="65">
        <v>44</v>
      </c>
      <c r="AC3" s="65">
        <v>141</v>
      </c>
      <c r="AD3" s="65">
        <v>51</v>
      </c>
      <c r="AE3" s="65">
        <v>59</v>
      </c>
      <c r="AF3" s="65">
        <v>252</v>
      </c>
      <c r="AG3" s="65">
        <v>22</v>
      </c>
      <c r="AH3" s="65">
        <v>22</v>
      </c>
      <c r="AI3" s="65">
        <v>11</v>
      </c>
    </row>
    <row r="4" spans="1:35" x14ac:dyDescent="0.3">
      <c r="A4" s="41" t="s">
        <v>12</v>
      </c>
      <c r="B4" s="42" t="s">
        <v>13</v>
      </c>
      <c r="C4" s="43">
        <v>22493</v>
      </c>
      <c r="D4" s="43">
        <v>9577</v>
      </c>
      <c r="E4" s="57">
        <v>8747</v>
      </c>
      <c r="F4" s="19">
        <f t="shared" ref="F4:F50" si="1">IF(Z4,E4/Z4,0)</f>
        <v>15.703770197486534</v>
      </c>
      <c r="G4" s="43">
        <v>454</v>
      </c>
      <c r="H4" s="19">
        <f t="shared" ref="H4:H10" si="2">IF(AA4,G4/AA4,0)</f>
        <v>30.266666666666666</v>
      </c>
      <c r="I4" s="43">
        <v>376</v>
      </c>
      <c r="J4" s="19">
        <f t="shared" ref="J4:J49" si="3">IF(AB4,I4/AB4,0)</f>
        <v>8.9523809523809526</v>
      </c>
      <c r="K4" s="57">
        <v>3736</v>
      </c>
      <c r="L4" s="19">
        <f t="shared" ref="L4:L50" si="4">IF(AC4,K4/AC4,0)</f>
        <v>20.527472527472529</v>
      </c>
      <c r="M4" s="43">
        <v>1148</v>
      </c>
      <c r="N4" s="19">
        <f t="shared" ref="N4:N50" si="5">IF(AD4,M4/AD4,0)</f>
        <v>10.342342342342342</v>
      </c>
      <c r="O4" s="43">
        <v>323</v>
      </c>
      <c r="P4" s="19">
        <f t="shared" ref="P4:P50" si="6">IF(AE4,O4/AE4,0)</f>
        <v>11.137931034482758</v>
      </c>
      <c r="Q4" s="57">
        <v>2986</v>
      </c>
      <c r="R4" s="19">
        <f t="shared" ref="R4:R50" si="7">IF(AF4,Q4/AF4,0)</f>
        <v>12.546218487394958</v>
      </c>
      <c r="S4" s="43">
        <v>76</v>
      </c>
      <c r="T4" s="19">
        <f t="shared" ref="T4:T50" si="8">IF(AG4,S4/AG4,0)</f>
        <v>12.666666666666666</v>
      </c>
      <c r="U4" s="43">
        <v>0</v>
      </c>
      <c r="V4" s="19">
        <f t="shared" ref="V4:V50" si="9">IF(AH4,U4/AH4,0)</f>
        <v>0</v>
      </c>
      <c r="W4" s="43">
        <v>1308</v>
      </c>
      <c r="X4" s="38">
        <f t="shared" si="0"/>
        <v>27.25</v>
      </c>
      <c r="Y4" s="54">
        <v>614</v>
      </c>
      <c r="Z4" s="54">
        <v>557</v>
      </c>
      <c r="AA4" s="54">
        <v>15</v>
      </c>
      <c r="AB4" s="65">
        <v>42</v>
      </c>
      <c r="AC4" s="65">
        <v>182</v>
      </c>
      <c r="AD4" s="65">
        <v>111</v>
      </c>
      <c r="AE4" s="65">
        <v>29</v>
      </c>
      <c r="AF4" s="65">
        <v>238</v>
      </c>
      <c r="AG4" s="65">
        <v>6</v>
      </c>
      <c r="AH4" s="65">
        <v>0</v>
      </c>
      <c r="AI4" s="65">
        <v>48</v>
      </c>
    </row>
    <row r="5" spans="1:35" x14ac:dyDescent="0.3">
      <c r="A5" s="41" t="s">
        <v>14</v>
      </c>
      <c r="B5" s="42" t="s">
        <v>15</v>
      </c>
      <c r="C5" s="43">
        <v>12330</v>
      </c>
      <c r="D5" s="43">
        <v>14685</v>
      </c>
      <c r="E5" s="57">
        <v>12952</v>
      </c>
      <c r="F5" s="19">
        <f t="shared" si="1"/>
        <v>22.14017094017094</v>
      </c>
      <c r="G5" s="43">
        <v>1733</v>
      </c>
      <c r="H5" s="19">
        <f t="shared" si="2"/>
        <v>173.3</v>
      </c>
      <c r="I5" s="43">
        <v>0</v>
      </c>
      <c r="J5" s="19">
        <f t="shared" si="3"/>
        <v>0</v>
      </c>
      <c r="K5" s="57">
        <v>1652</v>
      </c>
      <c r="L5" s="19">
        <f t="shared" si="4"/>
        <v>16.038834951456312</v>
      </c>
      <c r="M5" s="43">
        <v>2189</v>
      </c>
      <c r="N5" s="19">
        <f t="shared" si="5"/>
        <v>30.402777777777779</v>
      </c>
      <c r="O5" s="43">
        <v>1464</v>
      </c>
      <c r="P5" s="19">
        <f t="shared" si="6"/>
        <v>7.3939393939393936</v>
      </c>
      <c r="Q5" s="57">
        <v>1218</v>
      </c>
      <c r="R5" s="19">
        <f t="shared" si="7"/>
        <v>7.4723926380368102</v>
      </c>
      <c r="S5" s="43">
        <v>387</v>
      </c>
      <c r="T5" s="19">
        <f t="shared" si="8"/>
        <v>43</v>
      </c>
      <c r="U5" s="43">
        <v>3655</v>
      </c>
      <c r="V5" s="19">
        <f t="shared" si="9"/>
        <v>93.717948717948715</v>
      </c>
      <c r="W5" s="43">
        <v>4120</v>
      </c>
      <c r="X5" s="38">
        <f>IF(AI5,W5/AI5,0)</f>
        <v>374.54545454545456</v>
      </c>
      <c r="Y5" s="54">
        <v>595</v>
      </c>
      <c r="Z5" s="54">
        <v>585</v>
      </c>
      <c r="AA5" s="54">
        <v>10</v>
      </c>
      <c r="AB5" s="54">
        <v>0</v>
      </c>
      <c r="AC5" s="65">
        <v>103</v>
      </c>
      <c r="AD5" s="54">
        <v>72</v>
      </c>
      <c r="AE5" s="54">
        <v>198</v>
      </c>
      <c r="AF5" s="54">
        <v>163</v>
      </c>
      <c r="AG5" s="54">
        <v>9</v>
      </c>
      <c r="AH5" s="54">
        <v>39</v>
      </c>
      <c r="AI5" s="54">
        <v>11</v>
      </c>
    </row>
    <row r="6" spans="1:35" x14ac:dyDescent="0.3">
      <c r="A6" s="41" t="s">
        <v>16</v>
      </c>
      <c r="B6" s="42" t="s">
        <v>15</v>
      </c>
      <c r="C6" s="43">
        <v>3828</v>
      </c>
      <c r="D6" s="43">
        <v>411</v>
      </c>
      <c r="E6" s="57">
        <v>351</v>
      </c>
      <c r="F6" s="19">
        <f t="shared" si="1"/>
        <v>5.661290322580645</v>
      </c>
      <c r="G6" s="43">
        <v>60</v>
      </c>
      <c r="H6" s="19">
        <f t="shared" si="2"/>
        <v>12</v>
      </c>
      <c r="I6" s="43">
        <v>0</v>
      </c>
      <c r="J6" s="19">
        <f t="shared" si="3"/>
        <v>0</v>
      </c>
      <c r="K6" s="57">
        <v>60</v>
      </c>
      <c r="L6" s="19">
        <f t="shared" si="4"/>
        <v>5.4545454545454541</v>
      </c>
      <c r="M6" s="43">
        <v>196</v>
      </c>
      <c r="N6" s="19">
        <f t="shared" si="5"/>
        <v>6.32258064516129</v>
      </c>
      <c r="O6" s="43">
        <v>7</v>
      </c>
      <c r="P6" s="19">
        <f t="shared" si="6"/>
        <v>3.5</v>
      </c>
      <c r="Q6" s="57">
        <v>76</v>
      </c>
      <c r="R6" s="19">
        <f t="shared" si="7"/>
        <v>8.4444444444444446</v>
      </c>
      <c r="S6" s="43">
        <v>0</v>
      </c>
      <c r="T6" s="19">
        <f t="shared" si="8"/>
        <v>0</v>
      </c>
      <c r="U6" s="43">
        <v>55</v>
      </c>
      <c r="V6" s="19">
        <f t="shared" si="9"/>
        <v>13.75</v>
      </c>
      <c r="W6" s="43">
        <v>17</v>
      </c>
      <c r="X6" s="38">
        <f t="shared" si="0"/>
        <v>1.7</v>
      </c>
      <c r="Y6" s="54">
        <v>67</v>
      </c>
      <c r="Z6" s="54">
        <v>62</v>
      </c>
      <c r="AA6" s="54">
        <v>5</v>
      </c>
      <c r="AB6" s="54">
        <v>0</v>
      </c>
      <c r="AC6" s="54">
        <v>11</v>
      </c>
      <c r="AD6" s="54">
        <v>31</v>
      </c>
      <c r="AE6" s="54">
        <v>2</v>
      </c>
      <c r="AF6" s="54">
        <v>9</v>
      </c>
      <c r="AG6" s="54">
        <v>0</v>
      </c>
      <c r="AH6" s="54">
        <v>4</v>
      </c>
      <c r="AI6" s="54">
        <v>10</v>
      </c>
    </row>
    <row r="7" spans="1:35" x14ac:dyDescent="0.3">
      <c r="A7" s="41" t="s">
        <v>17</v>
      </c>
      <c r="B7" s="42" t="s">
        <v>18</v>
      </c>
      <c r="C7" s="43">
        <v>22583</v>
      </c>
      <c r="D7" s="43">
        <v>53</v>
      </c>
      <c r="E7" s="57">
        <v>53</v>
      </c>
      <c r="F7" s="19">
        <f t="shared" si="1"/>
        <v>3.5333333333333332</v>
      </c>
      <c r="G7" s="43">
        <v>0</v>
      </c>
      <c r="H7" s="19">
        <f>IF(AA7,G7/AA7,0)</f>
        <v>0</v>
      </c>
      <c r="I7" s="43">
        <v>0</v>
      </c>
      <c r="J7" s="19">
        <f t="shared" si="3"/>
        <v>0</v>
      </c>
      <c r="K7" s="57">
        <v>32</v>
      </c>
      <c r="L7" s="19">
        <f t="shared" si="4"/>
        <v>8</v>
      </c>
      <c r="M7" s="43">
        <v>10</v>
      </c>
      <c r="N7" s="19">
        <f t="shared" si="5"/>
        <v>2.5</v>
      </c>
      <c r="O7" s="43">
        <v>11</v>
      </c>
      <c r="P7" s="19">
        <f t="shared" si="6"/>
        <v>2.2000000000000002</v>
      </c>
      <c r="Q7" s="57">
        <v>0</v>
      </c>
      <c r="R7" s="19">
        <f t="shared" si="7"/>
        <v>0</v>
      </c>
      <c r="S7" s="43">
        <v>0</v>
      </c>
      <c r="T7" s="19">
        <f t="shared" si="8"/>
        <v>0</v>
      </c>
      <c r="U7" s="43">
        <v>0</v>
      </c>
      <c r="V7" s="19">
        <f t="shared" si="9"/>
        <v>0</v>
      </c>
      <c r="W7" s="43">
        <v>0</v>
      </c>
      <c r="X7" s="38">
        <f t="shared" si="0"/>
        <v>0</v>
      </c>
      <c r="Y7" s="54">
        <v>15</v>
      </c>
      <c r="Z7" s="54">
        <v>15</v>
      </c>
      <c r="AA7" s="54">
        <v>0</v>
      </c>
      <c r="AB7" s="54">
        <v>0</v>
      </c>
      <c r="AC7" s="54">
        <v>4</v>
      </c>
      <c r="AD7" s="54">
        <v>4</v>
      </c>
      <c r="AE7" s="54">
        <v>5</v>
      </c>
      <c r="AF7" s="54">
        <v>2</v>
      </c>
      <c r="AG7" s="54">
        <v>0</v>
      </c>
      <c r="AH7" s="54">
        <v>0</v>
      </c>
      <c r="AI7" s="54">
        <v>0</v>
      </c>
    </row>
    <row r="8" spans="1:35" x14ac:dyDescent="0.3">
      <c r="A8" s="41" t="s">
        <v>19</v>
      </c>
      <c r="B8" s="42" t="s">
        <v>20</v>
      </c>
      <c r="C8" s="43">
        <v>7997</v>
      </c>
      <c r="D8" s="43">
        <v>12193</v>
      </c>
      <c r="E8" s="57">
        <v>10875</v>
      </c>
      <c r="F8" s="19">
        <f t="shared" si="1"/>
        <v>14.91769547325103</v>
      </c>
      <c r="G8" s="43">
        <v>728</v>
      </c>
      <c r="H8" s="19">
        <f t="shared" si="2"/>
        <v>60.666666666666664</v>
      </c>
      <c r="I8" s="43">
        <v>590</v>
      </c>
      <c r="J8" s="19">
        <f t="shared" si="3"/>
        <v>5.1754385964912277</v>
      </c>
      <c r="K8" s="57">
        <v>4765</v>
      </c>
      <c r="L8" s="19">
        <f t="shared" si="4"/>
        <v>29.78125</v>
      </c>
      <c r="M8" s="43">
        <v>653</v>
      </c>
      <c r="N8" s="19">
        <f t="shared" si="5"/>
        <v>9.1971830985915499</v>
      </c>
      <c r="O8" s="43">
        <v>0</v>
      </c>
      <c r="P8" s="19">
        <f t="shared" si="6"/>
        <v>0</v>
      </c>
      <c r="Q8" s="57">
        <v>5710</v>
      </c>
      <c r="R8" s="19">
        <f t="shared" si="7"/>
        <v>9.5966386554621845</v>
      </c>
      <c r="S8" s="43">
        <v>0</v>
      </c>
      <c r="T8" s="19">
        <f t="shared" si="8"/>
        <v>0</v>
      </c>
      <c r="U8" s="43">
        <v>0</v>
      </c>
      <c r="V8" s="19">
        <f t="shared" si="9"/>
        <v>0</v>
      </c>
      <c r="W8" s="43">
        <v>1065</v>
      </c>
      <c r="X8" s="38">
        <f t="shared" si="0"/>
        <v>36.724137931034484</v>
      </c>
      <c r="Y8" s="54">
        <v>855</v>
      </c>
      <c r="Z8" s="54">
        <v>729</v>
      </c>
      <c r="AA8" s="54">
        <v>12</v>
      </c>
      <c r="AB8" s="54">
        <v>114</v>
      </c>
      <c r="AC8" s="54">
        <v>160</v>
      </c>
      <c r="AD8" s="54">
        <v>71</v>
      </c>
      <c r="AE8" s="54">
        <v>0</v>
      </c>
      <c r="AF8" s="54">
        <v>595</v>
      </c>
      <c r="AG8" s="54">
        <v>0</v>
      </c>
      <c r="AH8" s="54">
        <v>0</v>
      </c>
      <c r="AI8" s="54">
        <v>29</v>
      </c>
    </row>
    <row r="9" spans="1:35" x14ac:dyDescent="0.3">
      <c r="A9" s="41" t="s">
        <v>21</v>
      </c>
      <c r="B9" s="42" t="s">
        <v>22</v>
      </c>
      <c r="C9" s="43">
        <v>35688</v>
      </c>
      <c r="D9" s="43">
        <v>9281</v>
      </c>
      <c r="E9" s="57">
        <v>5492</v>
      </c>
      <c r="F9" s="19">
        <f t="shared" si="1"/>
        <v>12.425339366515837</v>
      </c>
      <c r="G9" s="43">
        <v>3528</v>
      </c>
      <c r="H9" s="19">
        <f t="shared" si="2"/>
        <v>16.96153846153846</v>
      </c>
      <c r="I9" s="43">
        <v>261</v>
      </c>
      <c r="J9" s="19">
        <f t="shared" si="3"/>
        <v>5.6739130434782608</v>
      </c>
      <c r="K9" s="57">
        <v>3976</v>
      </c>
      <c r="L9" s="19">
        <f t="shared" si="4"/>
        <v>13.342281879194632</v>
      </c>
      <c r="M9" s="43">
        <v>2861</v>
      </c>
      <c r="N9" s="19">
        <f t="shared" si="5"/>
        <v>42.701492537313435</v>
      </c>
      <c r="O9" s="43">
        <v>197</v>
      </c>
      <c r="P9" s="19">
        <f t="shared" si="6"/>
        <v>5.628571428571429</v>
      </c>
      <c r="Q9" s="57">
        <v>1706</v>
      </c>
      <c r="R9" s="19">
        <f t="shared" si="7"/>
        <v>7.0495867768595044</v>
      </c>
      <c r="S9" s="43">
        <v>192</v>
      </c>
      <c r="T9" s="19">
        <f t="shared" si="8"/>
        <v>5.1891891891891895</v>
      </c>
      <c r="U9" s="43">
        <v>246</v>
      </c>
      <c r="V9" s="19">
        <f t="shared" si="9"/>
        <v>27.333333333333332</v>
      </c>
      <c r="W9" s="43">
        <v>103</v>
      </c>
      <c r="X9" s="38">
        <f t="shared" si="0"/>
        <v>12.875</v>
      </c>
      <c r="Y9" s="54">
        <v>696</v>
      </c>
      <c r="Z9" s="54">
        <v>442</v>
      </c>
      <c r="AA9" s="54">
        <v>208</v>
      </c>
      <c r="AB9" s="54">
        <v>46</v>
      </c>
      <c r="AC9" s="54">
        <v>298</v>
      </c>
      <c r="AD9" s="54">
        <v>67</v>
      </c>
      <c r="AE9" s="54">
        <v>35</v>
      </c>
      <c r="AF9" s="54">
        <v>242</v>
      </c>
      <c r="AG9" s="54">
        <v>37</v>
      </c>
      <c r="AH9" s="54">
        <v>9</v>
      </c>
      <c r="AI9" s="54">
        <v>8</v>
      </c>
    </row>
    <row r="10" spans="1:35" x14ac:dyDescent="0.3">
      <c r="A10" s="41" t="s">
        <v>23</v>
      </c>
      <c r="B10" s="42" t="s">
        <v>24</v>
      </c>
      <c r="C10" s="43">
        <v>82934</v>
      </c>
      <c r="D10" s="43">
        <v>18449</v>
      </c>
      <c r="E10" s="57">
        <v>13054</v>
      </c>
      <c r="F10" s="19">
        <f t="shared" si="1"/>
        <v>13.56964656964657</v>
      </c>
      <c r="G10" s="43">
        <v>4457</v>
      </c>
      <c r="H10" s="19">
        <f t="shared" si="2"/>
        <v>85.711538461538467</v>
      </c>
      <c r="I10" s="43">
        <v>938</v>
      </c>
      <c r="J10" s="19">
        <f t="shared" si="3"/>
        <v>24.684210526315791</v>
      </c>
      <c r="K10" s="57">
        <v>6204</v>
      </c>
      <c r="L10" s="19">
        <f t="shared" si="4"/>
        <v>23.063197026022305</v>
      </c>
      <c r="M10" s="43">
        <v>2331</v>
      </c>
      <c r="N10" s="19">
        <f t="shared" si="5"/>
        <v>17.266666666666666</v>
      </c>
      <c r="O10" s="43">
        <v>3027</v>
      </c>
      <c r="P10" s="19">
        <f t="shared" si="6"/>
        <v>32.902173913043477</v>
      </c>
      <c r="Q10" s="57">
        <v>5085</v>
      </c>
      <c r="R10" s="19">
        <f t="shared" si="7"/>
        <v>10.17</v>
      </c>
      <c r="S10" s="43">
        <v>0</v>
      </c>
      <c r="T10" s="19">
        <f>IF(AG10,S10/AG10,0)</f>
        <v>0</v>
      </c>
      <c r="U10" s="43">
        <v>1802</v>
      </c>
      <c r="V10" s="19">
        <f t="shared" si="9"/>
        <v>32.178571428571431</v>
      </c>
      <c r="W10" s="43">
        <v>0</v>
      </c>
      <c r="X10" s="38">
        <f t="shared" si="0"/>
        <v>0</v>
      </c>
      <c r="Y10" s="54">
        <v>1052</v>
      </c>
      <c r="Z10" s="54">
        <v>962</v>
      </c>
      <c r="AA10" s="54">
        <v>52</v>
      </c>
      <c r="AB10" s="54">
        <v>38</v>
      </c>
      <c r="AC10" s="54">
        <v>269</v>
      </c>
      <c r="AD10" s="54">
        <v>135</v>
      </c>
      <c r="AE10" s="54">
        <v>92</v>
      </c>
      <c r="AF10" s="54">
        <v>500</v>
      </c>
      <c r="AG10" s="54">
        <v>0</v>
      </c>
      <c r="AH10" s="54">
        <v>56</v>
      </c>
      <c r="AI10" s="54">
        <v>0</v>
      </c>
    </row>
    <row r="11" spans="1:35" x14ac:dyDescent="0.3">
      <c r="A11" s="41" t="s">
        <v>25</v>
      </c>
      <c r="B11" s="42" t="s">
        <v>26</v>
      </c>
      <c r="C11" s="43">
        <v>36405</v>
      </c>
      <c r="D11" s="43">
        <v>13409</v>
      </c>
      <c r="E11" s="57">
        <v>11206</v>
      </c>
      <c r="F11" s="19">
        <f t="shared" si="1"/>
        <v>22.278330019880716</v>
      </c>
      <c r="G11" s="43">
        <v>2076</v>
      </c>
      <c r="H11" s="19">
        <f>IF(AA11,G11/AA11,0)</f>
        <v>415.2</v>
      </c>
      <c r="I11" s="43">
        <v>127</v>
      </c>
      <c r="J11" s="19">
        <f t="shared" si="3"/>
        <v>6.35</v>
      </c>
      <c r="K11" s="57">
        <v>5410</v>
      </c>
      <c r="L11" s="19">
        <f t="shared" si="4"/>
        <v>33.8125</v>
      </c>
      <c r="M11" s="43">
        <v>5064</v>
      </c>
      <c r="N11" s="19">
        <f t="shared" si="5"/>
        <v>52.206185567010309</v>
      </c>
      <c r="O11" s="43">
        <v>892</v>
      </c>
      <c r="P11" s="19">
        <f t="shared" si="6"/>
        <v>7.2520325203252032</v>
      </c>
      <c r="Q11" s="57">
        <v>2043</v>
      </c>
      <c r="R11" s="19">
        <f t="shared" si="7"/>
        <v>13.804054054054054</v>
      </c>
      <c r="S11" s="43">
        <v>0</v>
      </c>
      <c r="T11" s="19">
        <f t="shared" si="8"/>
        <v>0</v>
      </c>
      <c r="U11" s="43">
        <v>0</v>
      </c>
      <c r="V11" s="19">
        <f t="shared" si="9"/>
        <v>0</v>
      </c>
      <c r="W11" s="43">
        <v>0</v>
      </c>
      <c r="X11" s="38">
        <f t="shared" si="0"/>
        <v>0</v>
      </c>
      <c r="Y11" s="54">
        <v>528</v>
      </c>
      <c r="Z11" s="54">
        <v>503</v>
      </c>
      <c r="AA11" s="54">
        <v>5</v>
      </c>
      <c r="AB11" s="54">
        <v>20</v>
      </c>
      <c r="AC11" s="54">
        <v>160</v>
      </c>
      <c r="AD11" s="54">
        <v>97</v>
      </c>
      <c r="AE11" s="54">
        <v>123</v>
      </c>
      <c r="AF11" s="54">
        <v>148</v>
      </c>
      <c r="AG11" s="54">
        <v>0</v>
      </c>
      <c r="AH11" s="54">
        <v>0</v>
      </c>
      <c r="AI11" s="54">
        <v>0</v>
      </c>
    </row>
    <row r="12" spans="1:35" x14ac:dyDescent="0.3">
      <c r="A12" s="41" t="s">
        <v>27</v>
      </c>
      <c r="B12" s="42" t="s">
        <v>28</v>
      </c>
      <c r="C12" s="43">
        <v>14312</v>
      </c>
      <c r="D12" s="43">
        <v>4682</v>
      </c>
      <c r="E12" s="57">
        <v>4364</v>
      </c>
      <c r="F12" s="19">
        <f t="shared" si="1"/>
        <v>32.567164179104481</v>
      </c>
      <c r="G12" s="43">
        <v>318</v>
      </c>
      <c r="H12" s="19">
        <f>IF(AA12,G12/AA12,0)</f>
        <v>15.142857142857142</v>
      </c>
      <c r="I12" s="43">
        <v>0</v>
      </c>
      <c r="J12" s="19">
        <f t="shared" si="3"/>
        <v>0</v>
      </c>
      <c r="K12" s="57">
        <v>3607</v>
      </c>
      <c r="L12" s="19">
        <f t="shared" si="4"/>
        <v>35.019417475728154</v>
      </c>
      <c r="M12" s="43">
        <v>308</v>
      </c>
      <c r="N12" s="19">
        <f t="shared" si="5"/>
        <v>13.391304347826088</v>
      </c>
      <c r="O12" s="43">
        <v>0</v>
      </c>
      <c r="P12" s="19">
        <f t="shared" si="6"/>
        <v>0</v>
      </c>
      <c r="Q12" s="57">
        <v>143</v>
      </c>
      <c r="R12" s="19">
        <f t="shared" si="7"/>
        <v>13</v>
      </c>
      <c r="S12" s="43">
        <v>0</v>
      </c>
      <c r="T12" s="19">
        <f t="shared" si="8"/>
        <v>0</v>
      </c>
      <c r="U12" s="43">
        <v>608</v>
      </c>
      <c r="V12" s="19">
        <f t="shared" si="9"/>
        <v>35.764705882352942</v>
      </c>
      <c r="W12" s="43">
        <v>16</v>
      </c>
      <c r="X12" s="38">
        <f t="shared" si="0"/>
        <v>16</v>
      </c>
      <c r="Y12" s="54">
        <v>155</v>
      </c>
      <c r="Z12" s="54">
        <v>134</v>
      </c>
      <c r="AA12" s="54">
        <v>21</v>
      </c>
      <c r="AB12" s="54">
        <v>0</v>
      </c>
      <c r="AC12" s="54">
        <v>103</v>
      </c>
      <c r="AD12" s="54">
        <v>23</v>
      </c>
      <c r="AE12" s="54">
        <v>0</v>
      </c>
      <c r="AF12" s="54">
        <v>11</v>
      </c>
      <c r="AG12" s="54">
        <v>0</v>
      </c>
      <c r="AH12" s="54">
        <v>17</v>
      </c>
      <c r="AI12" s="54">
        <v>1</v>
      </c>
    </row>
    <row r="13" spans="1:35" x14ac:dyDescent="0.3">
      <c r="A13" s="41" t="s">
        <v>29</v>
      </c>
      <c r="B13" s="42" t="s">
        <v>30</v>
      </c>
      <c r="C13" s="43">
        <v>47139</v>
      </c>
      <c r="D13" s="43">
        <v>19443</v>
      </c>
      <c r="E13" s="57">
        <v>17892</v>
      </c>
      <c r="F13" s="19">
        <f t="shared" si="1"/>
        <v>22.253731343283583</v>
      </c>
      <c r="G13" s="43">
        <v>893</v>
      </c>
      <c r="H13" s="19">
        <f t="shared" ref="H13:H15" si="10">IF(AA13,G13/AA13,0)</f>
        <v>30.793103448275861</v>
      </c>
      <c r="I13" s="43">
        <v>658</v>
      </c>
      <c r="J13" s="19">
        <f t="shared" si="3"/>
        <v>6.1495327102803738</v>
      </c>
      <c r="K13" s="57">
        <v>4666</v>
      </c>
      <c r="L13" s="19">
        <f t="shared" si="4"/>
        <v>29.910256410256409</v>
      </c>
      <c r="M13" s="43">
        <v>2853</v>
      </c>
      <c r="N13" s="19">
        <f t="shared" si="5"/>
        <v>24.177966101694917</v>
      </c>
      <c r="O13" s="43">
        <v>526</v>
      </c>
      <c r="P13" s="19">
        <f t="shared" si="6"/>
        <v>7.7352941176470589</v>
      </c>
      <c r="Q13" s="57">
        <v>4265</v>
      </c>
      <c r="R13" s="19">
        <f t="shared" si="7"/>
        <v>8.4455445544554451</v>
      </c>
      <c r="S13" s="43">
        <v>4</v>
      </c>
      <c r="T13" s="19">
        <f t="shared" si="8"/>
        <v>4</v>
      </c>
      <c r="U13" s="43">
        <v>3655</v>
      </c>
      <c r="V13" s="19">
        <f t="shared" si="9"/>
        <v>77.765957446808514</v>
      </c>
      <c r="W13" s="43">
        <v>3474</v>
      </c>
      <c r="X13" s="38">
        <f t="shared" si="0"/>
        <v>77.2</v>
      </c>
      <c r="Y13" s="54">
        <v>940</v>
      </c>
      <c r="Z13" s="54">
        <v>804</v>
      </c>
      <c r="AA13" s="54">
        <v>29</v>
      </c>
      <c r="AB13" s="54">
        <v>107</v>
      </c>
      <c r="AC13" s="54">
        <v>156</v>
      </c>
      <c r="AD13" s="54">
        <v>118</v>
      </c>
      <c r="AE13" s="54">
        <v>68</v>
      </c>
      <c r="AF13" s="54">
        <v>505</v>
      </c>
      <c r="AG13" s="54">
        <v>1</v>
      </c>
      <c r="AH13" s="54">
        <v>47</v>
      </c>
      <c r="AI13" s="54">
        <v>45</v>
      </c>
    </row>
    <row r="14" spans="1:35" x14ac:dyDescent="0.3">
      <c r="A14" s="41" t="s">
        <v>31</v>
      </c>
      <c r="B14" s="42" t="s">
        <v>32</v>
      </c>
      <c r="C14" s="43">
        <v>6460</v>
      </c>
      <c r="D14" s="43">
        <v>3203</v>
      </c>
      <c r="E14" s="57">
        <v>3196</v>
      </c>
      <c r="F14" s="19">
        <f t="shared" si="1"/>
        <v>15.365384615384615</v>
      </c>
      <c r="G14" s="43">
        <v>0</v>
      </c>
      <c r="H14" s="19">
        <f t="shared" si="10"/>
        <v>0</v>
      </c>
      <c r="I14" s="43">
        <v>7</v>
      </c>
      <c r="J14" s="19">
        <f t="shared" si="3"/>
        <v>7</v>
      </c>
      <c r="K14" s="57">
        <v>1774</v>
      </c>
      <c r="L14" s="19">
        <f t="shared" si="4"/>
        <v>16.127272727272729</v>
      </c>
      <c r="M14" s="43">
        <v>363</v>
      </c>
      <c r="N14" s="19">
        <f t="shared" si="5"/>
        <v>7.408163265306122</v>
      </c>
      <c r="O14" s="43">
        <v>71</v>
      </c>
      <c r="P14" s="19">
        <f t="shared" si="6"/>
        <v>7.8888888888888893</v>
      </c>
      <c r="Q14" s="57">
        <v>131</v>
      </c>
      <c r="R14" s="19">
        <f t="shared" si="7"/>
        <v>5.9545454545454541</v>
      </c>
      <c r="S14" s="43">
        <v>10</v>
      </c>
      <c r="T14" s="19">
        <f t="shared" si="8"/>
        <v>5</v>
      </c>
      <c r="U14" s="43">
        <v>171</v>
      </c>
      <c r="V14" s="19">
        <f t="shared" si="9"/>
        <v>24.428571428571427</v>
      </c>
      <c r="W14" s="43">
        <v>683</v>
      </c>
      <c r="X14" s="38">
        <f t="shared" si="0"/>
        <v>68.3</v>
      </c>
      <c r="Y14" s="54">
        <v>209</v>
      </c>
      <c r="Z14" s="54">
        <v>208</v>
      </c>
      <c r="AA14" s="54">
        <v>0</v>
      </c>
      <c r="AB14" s="54">
        <v>1</v>
      </c>
      <c r="AC14" s="54">
        <v>110</v>
      </c>
      <c r="AD14" s="54">
        <v>49</v>
      </c>
      <c r="AE14" s="54">
        <v>9</v>
      </c>
      <c r="AF14" s="54">
        <v>22</v>
      </c>
      <c r="AG14" s="54">
        <v>2</v>
      </c>
      <c r="AH14" s="54">
        <v>7</v>
      </c>
      <c r="AI14" s="54">
        <v>10</v>
      </c>
    </row>
    <row r="15" spans="1:35" x14ac:dyDescent="0.3">
      <c r="A15" s="41" t="s">
        <v>33</v>
      </c>
      <c r="B15" s="42" t="s">
        <v>34</v>
      </c>
      <c r="C15" s="43">
        <v>4469</v>
      </c>
      <c r="D15" s="43">
        <v>2425</v>
      </c>
      <c r="E15" s="57">
        <v>1613</v>
      </c>
      <c r="F15" s="19">
        <f t="shared" si="1"/>
        <v>7.3990825688073398</v>
      </c>
      <c r="G15" s="43">
        <v>812</v>
      </c>
      <c r="H15" s="19">
        <f t="shared" si="10"/>
        <v>35.304347826086953</v>
      </c>
      <c r="I15" s="43">
        <v>0</v>
      </c>
      <c r="J15" s="19">
        <f t="shared" si="3"/>
        <v>0</v>
      </c>
      <c r="K15" s="57">
        <v>413</v>
      </c>
      <c r="L15" s="19">
        <f t="shared" si="4"/>
        <v>6.5555555555555554</v>
      </c>
      <c r="M15" s="43">
        <v>654</v>
      </c>
      <c r="N15" s="19">
        <f t="shared" si="5"/>
        <v>20.4375</v>
      </c>
      <c r="O15" s="43">
        <v>96</v>
      </c>
      <c r="P15" s="19">
        <f t="shared" si="6"/>
        <v>8.7272727272727266</v>
      </c>
      <c r="Q15" s="57">
        <v>443</v>
      </c>
      <c r="R15" s="19">
        <f t="shared" si="7"/>
        <v>6.921875</v>
      </c>
      <c r="S15" s="43">
        <v>301</v>
      </c>
      <c r="T15" s="19">
        <f t="shared" si="8"/>
        <v>5.2807017543859649</v>
      </c>
      <c r="U15" s="43">
        <v>402</v>
      </c>
      <c r="V15" s="19">
        <f>IF(AH15,U15/AH15,0)</f>
        <v>67</v>
      </c>
      <c r="W15" s="43">
        <v>116</v>
      </c>
      <c r="X15" s="38">
        <f t="shared" si="0"/>
        <v>14.5</v>
      </c>
      <c r="Y15" s="54">
        <v>241</v>
      </c>
      <c r="Z15" s="54">
        <v>218</v>
      </c>
      <c r="AA15" s="54">
        <v>23</v>
      </c>
      <c r="AB15" s="54">
        <v>0</v>
      </c>
      <c r="AC15" s="54">
        <v>63</v>
      </c>
      <c r="AD15" s="54">
        <v>32</v>
      </c>
      <c r="AE15" s="54">
        <v>11</v>
      </c>
      <c r="AF15" s="54">
        <v>64</v>
      </c>
      <c r="AG15" s="54">
        <v>57</v>
      </c>
      <c r="AH15" s="54">
        <v>6</v>
      </c>
      <c r="AI15" s="54">
        <v>8</v>
      </c>
    </row>
    <row r="16" spans="1:35" x14ac:dyDescent="0.3">
      <c r="A16" s="41" t="s">
        <v>35</v>
      </c>
      <c r="B16" s="42" t="s">
        <v>36</v>
      </c>
      <c r="C16" s="43">
        <v>4489</v>
      </c>
      <c r="D16" s="43">
        <v>1979</v>
      </c>
      <c r="E16" s="57">
        <v>1665</v>
      </c>
      <c r="F16" s="19">
        <f t="shared" si="1"/>
        <v>9.8520710059171606</v>
      </c>
      <c r="G16" s="43">
        <v>314</v>
      </c>
      <c r="H16" s="19">
        <f>IF(AA16,G16/AA16,0)</f>
        <v>62.8</v>
      </c>
      <c r="I16" s="43">
        <v>0</v>
      </c>
      <c r="J16" s="19">
        <f t="shared" si="3"/>
        <v>0</v>
      </c>
      <c r="K16" s="57">
        <v>192</v>
      </c>
      <c r="L16" s="19">
        <f t="shared" si="4"/>
        <v>3.6226415094339623</v>
      </c>
      <c r="M16" s="43">
        <v>905</v>
      </c>
      <c r="N16" s="19">
        <f t="shared" si="5"/>
        <v>23.815789473684209</v>
      </c>
      <c r="O16" s="43">
        <v>33</v>
      </c>
      <c r="P16" s="19">
        <f t="shared" si="6"/>
        <v>8.25</v>
      </c>
      <c r="Q16" s="57">
        <v>749</v>
      </c>
      <c r="R16" s="19">
        <f t="shared" si="7"/>
        <v>9.6025641025641022</v>
      </c>
      <c r="S16" s="43">
        <v>0</v>
      </c>
      <c r="T16" s="19">
        <f t="shared" si="8"/>
        <v>0</v>
      </c>
      <c r="U16" s="43">
        <v>100</v>
      </c>
      <c r="V16" s="19">
        <f t="shared" si="9"/>
        <v>100</v>
      </c>
      <c r="W16" s="43">
        <v>0</v>
      </c>
      <c r="X16" s="38">
        <f t="shared" si="0"/>
        <v>0</v>
      </c>
      <c r="Y16" s="54">
        <v>174</v>
      </c>
      <c r="Z16" s="54">
        <v>169</v>
      </c>
      <c r="AA16" s="54">
        <v>5</v>
      </c>
      <c r="AB16" s="54">
        <v>0</v>
      </c>
      <c r="AC16" s="54">
        <v>53</v>
      </c>
      <c r="AD16" s="54">
        <v>38</v>
      </c>
      <c r="AE16" s="54">
        <v>4</v>
      </c>
      <c r="AF16" s="54">
        <v>78</v>
      </c>
      <c r="AG16" s="54">
        <v>0</v>
      </c>
      <c r="AH16" s="54">
        <v>1</v>
      </c>
      <c r="AI16" s="54">
        <v>0</v>
      </c>
    </row>
    <row r="17" spans="1:35" x14ac:dyDescent="0.3">
      <c r="A17" s="41" t="s">
        <v>37</v>
      </c>
      <c r="B17" s="42" t="s">
        <v>36</v>
      </c>
      <c r="C17" s="43">
        <v>5485</v>
      </c>
      <c r="D17" s="43">
        <v>1729</v>
      </c>
      <c r="E17" s="57">
        <v>1653</v>
      </c>
      <c r="F17" s="19">
        <f t="shared" si="1"/>
        <v>8.1029411764705888</v>
      </c>
      <c r="G17" s="43">
        <v>42</v>
      </c>
      <c r="H17" s="19">
        <f>IF(AA17,G17/AA17,0)</f>
        <v>7</v>
      </c>
      <c r="I17" s="43">
        <v>34</v>
      </c>
      <c r="J17" s="19">
        <f t="shared" si="3"/>
        <v>34</v>
      </c>
      <c r="K17" s="57">
        <v>733</v>
      </c>
      <c r="L17" s="19">
        <f t="shared" si="4"/>
        <v>6.980952380952381</v>
      </c>
      <c r="M17" s="43">
        <v>362</v>
      </c>
      <c r="N17" s="19">
        <f t="shared" si="5"/>
        <v>17.238095238095237</v>
      </c>
      <c r="O17" s="43">
        <v>74</v>
      </c>
      <c r="P17" s="19">
        <f t="shared" si="6"/>
        <v>6.166666666666667</v>
      </c>
      <c r="Q17" s="57">
        <v>523</v>
      </c>
      <c r="R17" s="19">
        <f t="shared" si="7"/>
        <v>7.2638888888888893</v>
      </c>
      <c r="S17" s="43">
        <v>0</v>
      </c>
      <c r="T17" s="19">
        <f>IF(AG17,S17/AG17,0)</f>
        <v>0</v>
      </c>
      <c r="U17" s="43">
        <v>37</v>
      </c>
      <c r="V17" s="19">
        <f t="shared" si="9"/>
        <v>37</v>
      </c>
      <c r="W17" s="43">
        <v>0</v>
      </c>
      <c r="X17" s="38">
        <f t="shared" si="0"/>
        <v>0</v>
      </c>
      <c r="Y17" s="54">
        <v>211</v>
      </c>
      <c r="Z17" s="54">
        <v>204</v>
      </c>
      <c r="AA17" s="54">
        <v>6</v>
      </c>
      <c r="AB17" s="54">
        <v>1</v>
      </c>
      <c r="AC17" s="54">
        <v>105</v>
      </c>
      <c r="AD17" s="54">
        <v>21</v>
      </c>
      <c r="AE17" s="54">
        <v>12</v>
      </c>
      <c r="AF17" s="54">
        <v>72</v>
      </c>
      <c r="AG17" s="54">
        <v>0</v>
      </c>
      <c r="AH17" s="54">
        <v>1</v>
      </c>
      <c r="AI17" s="54">
        <v>0</v>
      </c>
    </row>
    <row r="18" spans="1:35" x14ac:dyDescent="0.3">
      <c r="A18" s="41" t="s">
        <v>38</v>
      </c>
      <c r="B18" s="42" t="s">
        <v>39</v>
      </c>
      <c r="C18" s="43">
        <v>3778</v>
      </c>
      <c r="D18" s="43">
        <v>673</v>
      </c>
      <c r="E18" s="57">
        <v>667</v>
      </c>
      <c r="F18" s="19">
        <f t="shared" si="1"/>
        <v>10.934426229508198</v>
      </c>
      <c r="G18" s="43">
        <v>0</v>
      </c>
      <c r="H18" s="19">
        <f t="shared" ref="H18:H23" si="11">IF(AA18,G18/AA18,0)</f>
        <v>0</v>
      </c>
      <c r="I18" s="43">
        <v>6</v>
      </c>
      <c r="J18" s="19">
        <f t="shared" si="3"/>
        <v>3</v>
      </c>
      <c r="K18" s="57">
        <v>146</v>
      </c>
      <c r="L18" s="19">
        <f t="shared" si="4"/>
        <v>4.8666666666666663</v>
      </c>
      <c r="M18" s="43">
        <v>21</v>
      </c>
      <c r="N18" s="19">
        <f t="shared" si="5"/>
        <v>10.5</v>
      </c>
      <c r="O18" s="43">
        <v>0</v>
      </c>
      <c r="P18" s="19">
        <f t="shared" si="6"/>
        <v>0</v>
      </c>
      <c r="Q18" s="57">
        <v>140</v>
      </c>
      <c r="R18" s="19">
        <f t="shared" si="7"/>
        <v>6.3636363636363633</v>
      </c>
      <c r="S18" s="43">
        <v>0</v>
      </c>
      <c r="T18" s="19">
        <f t="shared" si="8"/>
        <v>0</v>
      </c>
      <c r="U18" s="43">
        <v>245</v>
      </c>
      <c r="V18" s="19">
        <f t="shared" si="9"/>
        <v>30.625</v>
      </c>
      <c r="W18" s="43">
        <v>121</v>
      </c>
      <c r="X18" s="38">
        <f t="shared" si="0"/>
        <v>121</v>
      </c>
      <c r="Y18" s="54">
        <v>63</v>
      </c>
      <c r="Z18" s="54">
        <v>61</v>
      </c>
      <c r="AA18" s="54">
        <v>0</v>
      </c>
      <c r="AB18" s="54">
        <v>2</v>
      </c>
      <c r="AC18" s="54">
        <v>30</v>
      </c>
      <c r="AD18" s="54">
        <v>2</v>
      </c>
      <c r="AE18" s="54">
        <v>0</v>
      </c>
      <c r="AF18" s="54">
        <v>22</v>
      </c>
      <c r="AG18" s="54">
        <v>0</v>
      </c>
      <c r="AH18" s="54">
        <v>8</v>
      </c>
      <c r="AI18" s="54">
        <v>1</v>
      </c>
    </row>
    <row r="19" spans="1:35" x14ac:dyDescent="0.3">
      <c r="A19" s="41" t="s">
        <v>40</v>
      </c>
      <c r="B19" s="42" t="s">
        <v>39</v>
      </c>
      <c r="C19" s="43">
        <v>4620</v>
      </c>
      <c r="D19" s="43">
        <v>1303</v>
      </c>
      <c r="E19" s="57">
        <v>1007</v>
      </c>
      <c r="F19" s="19">
        <f t="shared" si="1"/>
        <v>5.0099502487562191</v>
      </c>
      <c r="G19" s="43">
        <v>296</v>
      </c>
      <c r="H19" s="19">
        <f t="shared" si="11"/>
        <v>8</v>
      </c>
      <c r="I19" s="43">
        <v>0</v>
      </c>
      <c r="J19" s="19">
        <f t="shared" si="3"/>
        <v>0</v>
      </c>
      <c r="K19" s="57">
        <v>362</v>
      </c>
      <c r="L19" s="19">
        <f t="shared" si="4"/>
        <v>7.541666666666667</v>
      </c>
      <c r="M19" s="43">
        <v>280</v>
      </c>
      <c r="N19" s="19">
        <f t="shared" si="5"/>
        <v>12.173913043478262</v>
      </c>
      <c r="O19" s="43">
        <v>15</v>
      </c>
      <c r="P19" s="19">
        <f t="shared" si="6"/>
        <v>3</v>
      </c>
      <c r="Q19" s="57">
        <v>445</v>
      </c>
      <c r="R19" s="19">
        <f t="shared" si="7"/>
        <v>3.1118881118881121</v>
      </c>
      <c r="S19" s="43">
        <v>3</v>
      </c>
      <c r="T19" s="19">
        <f t="shared" si="8"/>
        <v>3</v>
      </c>
      <c r="U19" s="43">
        <v>198</v>
      </c>
      <c r="V19" s="19">
        <f t="shared" si="9"/>
        <v>11</v>
      </c>
      <c r="W19" s="43">
        <v>0</v>
      </c>
      <c r="X19" s="38">
        <f>IF(AI19,W19/AI19,0)</f>
        <v>0</v>
      </c>
      <c r="Y19" s="54">
        <v>238</v>
      </c>
      <c r="Z19" s="54">
        <v>201</v>
      </c>
      <c r="AA19" s="54">
        <v>37</v>
      </c>
      <c r="AB19" s="54">
        <v>0</v>
      </c>
      <c r="AC19" s="54">
        <v>48</v>
      </c>
      <c r="AD19" s="54">
        <v>23</v>
      </c>
      <c r="AE19" s="54">
        <v>5</v>
      </c>
      <c r="AF19" s="54">
        <v>143</v>
      </c>
      <c r="AG19" s="54">
        <v>1</v>
      </c>
      <c r="AH19" s="54">
        <v>18</v>
      </c>
      <c r="AI19" s="54">
        <v>0</v>
      </c>
    </row>
    <row r="20" spans="1:35" x14ac:dyDescent="0.3">
      <c r="A20" s="41" t="s">
        <v>41</v>
      </c>
      <c r="B20" s="42" t="s">
        <v>42</v>
      </c>
      <c r="C20" s="43">
        <v>5559</v>
      </c>
      <c r="D20" s="43">
        <v>4066</v>
      </c>
      <c r="E20" s="57">
        <v>2448</v>
      </c>
      <c r="F20" s="19">
        <f t="shared" si="1"/>
        <v>12.683937823834198</v>
      </c>
      <c r="G20" s="43">
        <v>1618</v>
      </c>
      <c r="H20" s="19">
        <f t="shared" si="11"/>
        <v>13.048387096774194</v>
      </c>
      <c r="I20" s="43">
        <v>0</v>
      </c>
      <c r="J20" s="19">
        <f t="shared" si="3"/>
        <v>0</v>
      </c>
      <c r="K20" s="57">
        <v>1284</v>
      </c>
      <c r="L20" s="19">
        <f t="shared" si="4"/>
        <v>19.164179104477611</v>
      </c>
      <c r="M20" s="43">
        <v>294</v>
      </c>
      <c r="N20" s="19">
        <f t="shared" si="5"/>
        <v>10.137931034482758</v>
      </c>
      <c r="O20" s="43">
        <v>111</v>
      </c>
      <c r="P20" s="19">
        <f t="shared" si="6"/>
        <v>5.2857142857142856</v>
      </c>
      <c r="Q20" s="57">
        <v>1649</v>
      </c>
      <c r="R20" s="19">
        <f>IF(AF20,Q20/AF20,0)</f>
        <v>9.2640449438202239</v>
      </c>
      <c r="S20" s="43">
        <v>269</v>
      </c>
      <c r="T20" s="19">
        <f t="shared" si="8"/>
        <v>19.214285714285715</v>
      </c>
      <c r="U20" s="43">
        <v>0</v>
      </c>
      <c r="V20" s="19">
        <f t="shared" si="9"/>
        <v>0</v>
      </c>
      <c r="W20" s="43">
        <v>459</v>
      </c>
      <c r="X20" s="38">
        <f t="shared" si="0"/>
        <v>57.375</v>
      </c>
      <c r="Y20" s="54">
        <v>317</v>
      </c>
      <c r="Z20" s="54">
        <v>193</v>
      </c>
      <c r="AA20" s="54">
        <v>124</v>
      </c>
      <c r="AB20" s="54">
        <v>0</v>
      </c>
      <c r="AC20" s="54">
        <v>67</v>
      </c>
      <c r="AD20" s="54">
        <v>29</v>
      </c>
      <c r="AE20" s="54">
        <v>21</v>
      </c>
      <c r="AF20" s="54">
        <v>178</v>
      </c>
      <c r="AG20" s="54">
        <v>14</v>
      </c>
      <c r="AH20" s="54">
        <v>0</v>
      </c>
      <c r="AI20" s="54">
        <v>8</v>
      </c>
    </row>
    <row r="21" spans="1:35" x14ac:dyDescent="0.3">
      <c r="A21" s="41" t="s">
        <v>43</v>
      </c>
      <c r="B21" s="42" t="s">
        <v>44</v>
      </c>
      <c r="C21" s="43">
        <v>29568</v>
      </c>
      <c r="D21" s="43">
        <v>3217</v>
      </c>
      <c r="E21" s="57">
        <v>2917</v>
      </c>
      <c r="F21" s="19">
        <f t="shared" si="1"/>
        <v>9.7233333333333327</v>
      </c>
      <c r="G21" s="43">
        <v>300</v>
      </c>
      <c r="H21" s="19">
        <f>IF(AA21,G21/AA21,0)</f>
        <v>21.428571428571427</v>
      </c>
      <c r="I21" s="43">
        <v>0</v>
      </c>
      <c r="J21" s="19">
        <f t="shared" si="3"/>
        <v>0</v>
      </c>
      <c r="K21" s="57">
        <v>617</v>
      </c>
      <c r="L21" s="19">
        <f t="shared" si="4"/>
        <v>13.413043478260869</v>
      </c>
      <c r="M21" s="43">
        <v>1607</v>
      </c>
      <c r="N21" s="19">
        <f t="shared" si="5"/>
        <v>16.739583333333332</v>
      </c>
      <c r="O21" s="43">
        <v>781</v>
      </c>
      <c r="P21" s="19">
        <f t="shared" si="6"/>
        <v>4.9745222929936306</v>
      </c>
      <c r="Q21" s="57">
        <v>24</v>
      </c>
      <c r="R21" s="19">
        <f t="shared" si="7"/>
        <v>2</v>
      </c>
      <c r="S21" s="43">
        <v>0</v>
      </c>
      <c r="T21" s="19">
        <f t="shared" si="8"/>
        <v>0</v>
      </c>
      <c r="U21" s="43">
        <v>188</v>
      </c>
      <c r="V21" s="19">
        <f t="shared" si="9"/>
        <v>62.666666666666664</v>
      </c>
      <c r="W21" s="43">
        <v>0</v>
      </c>
      <c r="X21" s="38">
        <f t="shared" si="0"/>
        <v>0</v>
      </c>
      <c r="Y21" s="54">
        <v>314</v>
      </c>
      <c r="Z21" s="54">
        <v>300</v>
      </c>
      <c r="AA21" s="54">
        <v>14</v>
      </c>
      <c r="AB21" s="54">
        <v>0</v>
      </c>
      <c r="AC21" s="54">
        <v>46</v>
      </c>
      <c r="AD21" s="54">
        <v>96</v>
      </c>
      <c r="AE21" s="54">
        <v>157</v>
      </c>
      <c r="AF21" s="54">
        <v>12</v>
      </c>
      <c r="AG21" s="54">
        <v>0</v>
      </c>
      <c r="AH21" s="54">
        <v>3</v>
      </c>
      <c r="AI21" s="54">
        <v>0</v>
      </c>
    </row>
    <row r="22" spans="1:35" x14ac:dyDescent="0.3">
      <c r="A22" s="41" t="s">
        <v>45</v>
      </c>
      <c r="B22" s="42" t="s">
        <v>46</v>
      </c>
      <c r="C22" s="43">
        <v>22529</v>
      </c>
      <c r="D22" s="43">
        <v>5487</v>
      </c>
      <c r="E22" s="57">
        <v>5297</v>
      </c>
      <c r="F22" s="19">
        <f>IF(Z22,E22/Z22,0)</f>
        <v>15.533724340175953</v>
      </c>
      <c r="G22" s="43">
        <v>109</v>
      </c>
      <c r="H22" s="19">
        <f t="shared" si="11"/>
        <v>109</v>
      </c>
      <c r="I22" s="43">
        <v>81</v>
      </c>
      <c r="J22" s="19">
        <f t="shared" si="3"/>
        <v>6.75</v>
      </c>
      <c r="K22" s="57">
        <v>1549</v>
      </c>
      <c r="L22" s="19">
        <f t="shared" si="4"/>
        <v>12.801652892561984</v>
      </c>
      <c r="M22" s="43">
        <v>2414</v>
      </c>
      <c r="N22" s="19">
        <f t="shared" si="5"/>
        <v>36.575757575757578</v>
      </c>
      <c r="O22" s="43">
        <v>63</v>
      </c>
      <c r="P22" s="19">
        <f t="shared" si="6"/>
        <v>3.7058823529411766</v>
      </c>
      <c r="Q22" s="57">
        <v>705</v>
      </c>
      <c r="R22" s="19">
        <f t="shared" si="7"/>
        <v>6.9117647058823533</v>
      </c>
      <c r="S22" s="43">
        <v>371</v>
      </c>
      <c r="T22" s="19">
        <f t="shared" si="8"/>
        <v>12.793103448275861</v>
      </c>
      <c r="U22" s="43">
        <v>250</v>
      </c>
      <c r="V22" s="19">
        <f t="shared" si="9"/>
        <v>17.857142857142858</v>
      </c>
      <c r="W22" s="43">
        <v>135</v>
      </c>
      <c r="X22" s="38">
        <f t="shared" si="0"/>
        <v>27</v>
      </c>
      <c r="Y22" s="54">
        <v>354</v>
      </c>
      <c r="Z22" s="54">
        <v>341</v>
      </c>
      <c r="AA22" s="54">
        <v>1</v>
      </c>
      <c r="AB22" s="54">
        <v>12</v>
      </c>
      <c r="AC22" s="54">
        <v>121</v>
      </c>
      <c r="AD22" s="54">
        <v>66</v>
      </c>
      <c r="AE22" s="54">
        <v>17</v>
      </c>
      <c r="AF22" s="54">
        <v>102</v>
      </c>
      <c r="AG22" s="54">
        <v>29</v>
      </c>
      <c r="AH22" s="54">
        <v>14</v>
      </c>
      <c r="AI22" s="54">
        <v>5</v>
      </c>
    </row>
    <row r="23" spans="1:35" x14ac:dyDescent="0.3">
      <c r="A23" s="41" t="s">
        <v>47</v>
      </c>
      <c r="B23" s="42" t="s">
        <v>48</v>
      </c>
      <c r="C23" s="43">
        <v>3616</v>
      </c>
      <c r="D23" s="43">
        <v>686</v>
      </c>
      <c r="E23" s="57">
        <v>621</v>
      </c>
      <c r="F23" s="19">
        <f t="shared" si="1"/>
        <v>5.6972477064220186</v>
      </c>
      <c r="G23" s="43">
        <v>65</v>
      </c>
      <c r="H23" s="19">
        <f t="shared" si="11"/>
        <v>16.25</v>
      </c>
      <c r="I23" s="43">
        <v>0</v>
      </c>
      <c r="J23" s="19">
        <f>IF(AB23,I23/AB23,0)</f>
        <v>0</v>
      </c>
      <c r="K23" s="57">
        <v>71</v>
      </c>
      <c r="L23" s="19">
        <f t="shared" si="4"/>
        <v>1.42</v>
      </c>
      <c r="M23" s="43">
        <v>89</v>
      </c>
      <c r="N23" s="19">
        <f t="shared" si="5"/>
        <v>22.25</v>
      </c>
      <c r="O23" s="43">
        <v>0</v>
      </c>
      <c r="P23" s="19">
        <f t="shared" si="6"/>
        <v>0</v>
      </c>
      <c r="Q23" s="57">
        <v>322</v>
      </c>
      <c r="R23" s="19">
        <f t="shared" si="7"/>
        <v>7.3181818181818183</v>
      </c>
      <c r="S23" s="43">
        <v>0</v>
      </c>
      <c r="T23" s="19">
        <f t="shared" si="8"/>
        <v>0</v>
      </c>
      <c r="U23" s="43">
        <v>29</v>
      </c>
      <c r="V23" s="19">
        <f>IF(AH23,U23/AH23,0)</f>
        <v>7.25</v>
      </c>
      <c r="W23" s="43">
        <v>175</v>
      </c>
      <c r="X23" s="38">
        <f t="shared" si="0"/>
        <v>15.909090909090908</v>
      </c>
      <c r="Y23" s="54">
        <v>113</v>
      </c>
      <c r="Z23" s="54">
        <v>109</v>
      </c>
      <c r="AA23" s="54">
        <v>4</v>
      </c>
      <c r="AB23" s="54">
        <v>0</v>
      </c>
      <c r="AC23" s="54">
        <v>50</v>
      </c>
      <c r="AD23" s="54">
        <v>4</v>
      </c>
      <c r="AE23" s="54">
        <v>0</v>
      </c>
      <c r="AF23" s="54">
        <v>44</v>
      </c>
      <c r="AG23" s="54">
        <v>0</v>
      </c>
      <c r="AH23" s="54">
        <v>4</v>
      </c>
      <c r="AI23" s="54">
        <v>11</v>
      </c>
    </row>
    <row r="24" spans="1:35" x14ac:dyDescent="0.3">
      <c r="A24" s="41" t="s">
        <v>49</v>
      </c>
      <c r="B24" s="42" t="s">
        <v>50</v>
      </c>
      <c r="C24" s="43">
        <v>17075</v>
      </c>
      <c r="D24" s="43">
        <v>4761</v>
      </c>
      <c r="E24" s="57">
        <v>4761</v>
      </c>
      <c r="F24" s="19">
        <f t="shared" si="1"/>
        <v>12.729946524064172</v>
      </c>
      <c r="G24" s="43">
        <v>0</v>
      </c>
      <c r="H24" s="19">
        <f>IF(AA24,G24/AA24,0)</f>
        <v>0</v>
      </c>
      <c r="I24" s="43">
        <v>0</v>
      </c>
      <c r="J24" s="19">
        <f t="shared" si="3"/>
        <v>0</v>
      </c>
      <c r="K24" s="57">
        <v>1403</v>
      </c>
      <c r="L24" s="19">
        <f t="shared" si="4"/>
        <v>14.925531914893616</v>
      </c>
      <c r="M24" s="43">
        <v>1413</v>
      </c>
      <c r="N24" s="19">
        <f t="shared" si="5"/>
        <v>11.0390625</v>
      </c>
      <c r="O24" s="43">
        <v>634</v>
      </c>
      <c r="P24" s="19">
        <f t="shared" si="6"/>
        <v>14.088888888888889</v>
      </c>
      <c r="Q24" s="57">
        <v>572</v>
      </c>
      <c r="R24" s="19">
        <f t="shared" si="7"/>
        <v>9.6949152542372889</v>
      </c>
      <c r="S24" s="43">
        <v>0</v>
      </c>
      <c r="T24" s="19">
        <f>IF(AG24,S24/AG24,0)</f>
        <v>0</v>
      </c>
      <c r="U24" s="43">
        <v>739</v>
      </c>
      <c r="V24" s="19">
        <f t="shared" si="9"/>
        <v>15.395833333333334</v>
      </c>
      <c r="W24" s="43">
        <v>0</v>
      </c>
      <c r="X24" s="38">
        <f t="shared" si="0"/>
        <v>0</v>
      </c>
      <c r="Y24" s="54">
        <v>374</v>
      </c>
      <c r="Z24" s="54">
        <v>374</v>
      </c>
      <c r="AA24" s="54">
        <v>0</v>
      </c>
      <c r="AB24" s="54">
        <v>0</v>
      </c>
      <c r="AC24" s="54">
        <v>94</v>
      </c>
      <c r="AD24" s="54">
        <v>128</v>
      </c>
      <c r="AE24" s="54">
        <v>45</v>
      </c>
      <c r="AF24" s="54">
        <v>59</v>
      </c>
      <c r="AG24" s="54">
        <v>0</v>
      </c>
      <c r="AH24" s="54">
        <v>48</v>
      </c>
      <c r="AI24" s="54">
        <v>0</v>
      </c>
    </row>
    <row r="25" spans="1:35" x14ac:dyDescent="0.3">
      <c r="A25" s="41" t="s">
        <v>51</v>
      </c>
      <c r="B25" s="42" t="s">
        <v>52</v>
      </c>
      <c r="C25" s="43">
        <v>14532</v>
      </c>
      <c r="D25" s="43">
        <v>3245</v>
      </c>
      <c r="E25" s="57">
        <v>2599</v>
      </c>
      <c r="F25" s="19">
        <f t="shared" si="1"/>
        <v>10.522267206477732</v>
      </c>
      <c r="G25" s="43">
        <v>646</v>
      </c>
      <c r="H25" s="19">
        <f t="shared" ref="H25:H31" si="12">IF(AA25,G25/AA25,0)</f>
        <v>34</v>
      </c>
      <c r="I25" s="43">
        <v>0</v>
      </c>
      <c r="J25" s="19">
        <f t="shared" si="3"/>
        <v>0</v>
      </c>
      <c r="K25" s="57">
        <v>609</v>
      </c>
      <c r="L25" s="19">
        <f t="shared" si="4"/>
        <v>7.9090909090909092</v>
      </c>
      <c r="M25" s="43">
        <v>1014</v>
      </c>
      <c r="N25" s="19">
        <f t="shared" si="5"/>
        <v>23.581395348837209</v>
      </c>
      <c r="O25" s="43">
        <v>172</v>
      </c>
      <c r="P25" s="19">
        <f t="shared" si="6"/>
        <v>7.166666666666667</v>
      </c>
      <c r="Q25" s="57">
        <v>1298</v>
      </c>
      <c r="R25" s="19">
        <f t="shared" si="7"/>
        <v>11.385964912280702</v>
      </c>
      <c r="S25" s="43">
        <v>0</v>
      </c>
      <c r="T25" s="19">
        <f t="shared" si="8"/>
        <v>0</v>
      </c>
      <c r="U25" s="43">
        <v>20</v>
      </c>
      <c r="V25" s="19">
        <f t="shared" si="9"/>
        <v>10</v>
      </c>
      <c r="W25" s="43">
        <v>132</v>
      </c>
      <c r="X25" s="38">
        <f t="shared" si="0"/>
        <v>22</v>
      </c>
      <c r="Y25" s="54">
        <v>266</v>
      </c>
      <c r="Z25" s="54">
        <v>247</v>
      </c>
      <c r="AA25" s="54">
        <v>19</v>
      </c>
      <c r="AB25" s="54">
        <v>0</v>
      </c>
      <c r="AC25" s="54">
        <v>77</v>
      </c>
      <c r="AD25" s="54">
        <v>43</v>
      </c>
      <c r="AE25" s="54">
        <v>24</v>
      </c>
      <c r="AF25" s="54">
        <v>114</v>
      </c>
      <c r="AG25" s="54">
        <v>0</v>
      </c>
      <c r="AH25" s="54">
        <v>2</v>
      </c>
      <c r="AI25" s="54">
        <v>6</v>
      </c>
    </row>
    <row r="26" spans="1:35" x14ac:dyDescent="0.3">
      <c r="A26" s="41" t="s">
        <v>53</v>
      </c>
      <c r="B26" s="42" t="s">
        <v>54</v>
      </c>
      <c r="C26" s="43">
        <v>1410</v>
      </c>
      <c r="D26" s="43">
        <v>5786</v>
      </c>
      <c r="E26" s="57">
        <v>5248</v>
      </c>
      <c r="F26" s="19">
        <f t="shared" si="1"/>
        <v>11.237687366167023</v>
      </c>
      <c r="G26" s="43">
        <v>293</v>
      </c>
      <c r="H26" s="19">
        <f t="shared" si="12"/>
        <v>29.3</v>
      </c>
      <c r="I26" s="43">
        <v>245</v>
      </c>
      <c r="J26" s="19">
        <f t="shared" si="3"/>
        <v>5.5681818181818183</v>
      </c>
      <c r="K26" s="57">
        <v>1231</v>
      </c>
      <c r="L26" s="19">
        <f>IF(AC26,K26/AC26,0)</f>
        <v>9.6171875</v>
      </c>
      <c r="M26" s="43">
        <v>657</v>
      </c>
      <c r="N26" s="19">
        <f t="shared" si="5"/>
        <v>13.6875</v>
      </c>
      <c r="O26" s="43">
        <v>75</v>
      </c>
      <c r="P26" s="19">
        <f t="shared" si="6"/>
        <v>6.8181818181818183</v>
      </c>
      <c r="Q26" s="57">
        <v>913</v>
      </c>
      <c r="R26" s="19">
        <f t="shared" si="7"/>
        <v>9.6105263157894729</v>
      </c>
      <c r="S26" s="43">
        <v>980</v>
      </c>
      <c r="T26" s="19">
        <f>IF(AG26,S26/AG26,0)</f>
        <v>6.1635220125786168</v>
      </c>
      <c r="U26" s="43">
        <v>534</v>
      </c>
      <c r="V26" s="19">
        <f t="shared" si="9"/>
        <v>12.418604651162791</v>
      </c>
      <c r="W26" s="43">
        <v>1396</v>
      </c>
      <c r="X26" s="38">
        <f t="shared" si="0"/>
        <v>37.729729729729726</v>
      </c>
      <c r="Y26" s="54">
        <v>521</v>
      </c>
      <c r="Z26" s="54">
        <v>467</v>
      </c>
      <c r="AA26" s="54">
        <v>10</v>
      </c>
      <c r="AB26" s="54">
        <v>44</v>
      </c>
      <c r="AC26" s="54">
        <v>128</v>
      </c>
      <c r="AD26" s="54">
        <v>48</v>
      </c>
      <c r="AE26" s="54">
        <v>11</v>
      </c>
      <c r="AF26" s="54">
        <v>95</v>
      </c>
      <c r="AG26" s="54">
        <v>159</v>
      </c>
      <c r="AH26" s="54">
        <v>43</v>
      </c>
      <c r="AI26" s="54">
        <v>37</v>
      </c>
    </row>
    <row r="27" spans="1:35" x14ac:dyDescent="0.3">
      <c r="A27" s="41" t="s">
        <v>55</v>
      </c>
      <c r="B27" s="42" t="s">
        <v>56</v>
      </c>
      <c r="C27" s="43">
        <v>25163</v>
      </c>
      <c r="D27" s="43">
        <v>18317</v>
      </c>
      <c r="E27" s="57">
        <v>16863</v>
      </c>
      <c r="F27" s="19">
        <f t="shared" si="1"/>
        <v>28.436762225969645</v>
      </c>
      <c r="G27" s="43">
        <v>1454</v>
      </c>
      <c r="H27" s="19">
        <f t="shared" si="12"/>
        <v>15.634408602150538</v>
      </c>
      <c r="I27" s="43">
        <v>0</v>
      </c>
      <c r="J27" s="19">
        <f t="shared" si="3"/>
        <v>0</v>
      </c>
      <c r="K27" s="57">
        <v>6045</v>
      </c>
      <c r="L27" s="19">
        <f t="shared" si="4"/>
        <v>30.841836734693878</v>
      </c>
      <c r="M27" s="43">
        <v>1449</v>
      </c>
      <c r="N27" s="19">
        <f t="shared" si="5"/>
        <v>11.3203125</v>
      </c>
      <c r="O27" s="43">
        <v>399</v>
      </c>
      <c r="P27" s="19">
        <f t="shared" si="6"/>
        <v>4.1134020618556697</v>
      </c>
      <c r="Q27" s="57">
        <v>1200</v>
      </c>
      <c r="R27" s="19">
        <f t="shared" si="7"/>
        <v>9.3023255813953494</v>
      </c>
      <c r="S27" s="43">
        <v>187</v>
      </c>
      <c r="T27" s="19">
        <f t="shared" si="8"/>
        <v>8.1304347826086953</v>
      </c>
      <c r="U27" s="43">
        <v>9037</v>
      </c>
      <c r="V27" s="19">
        <f t="shared" si="9"/>
        <v>79.973451327433622</v>
      </c>
      <c r="W27" s="43">
        <v>0</v>
      </c>
      <c r="X27" s="38">
        <f t="shared" si="0"/>
        <v>0</v>
      </c>
      <c r="Y27" s="54">
        <v>686</v>
      </c>
      <c r="Z27" s="54">
        <v>593</v>
      </c>
      <c r="AA27" s="54">
        <v>93</v>
      </c>
      <c r="AB27" s="54">
        <v>0</v>
      </c>
      <c r="AC27" s="54">
        <v>196</v>
      </c>
      <c r="AD27" s="54">
        <v>128</v>
      </c>
      <c r="AE27" s="54">
        <v>97</v>
      </c>
      <c r="AF27" s="54">
        <v>129</v>
      </c>
      <c r="AG27" s="54">
        <v>23</v>
      </c>
      <c r="AH27" s="54">
        <v>113</v>
      </c>
      <c r="AI27" s="54">
        <v>0</v>
      </c>
    </row>
    <row r="28" spans="1:35" x14ac:dyDescent="0.3">
      <c r="A28" s="41" t="s">
        <v>57</v>
      </c>
      <c r="B28" s="42" t="s">
        <v>58</v>
      </c>
      <c r="C28" s="43">
        <v>5991</v>
      </c>
      <c r="D28" s="43">
        <v>1715</v>
      </c>
      <c r="E28" s="57">
        <v>1715</v>
      </c>
      <c r="F28" s="19">
        <f t="shared" si="1"/>
        <v>12.427536231884059</v>
      </c>
      <c r="G28" s="43">
        <v>0</v>
      </c>
      <c r="H28" s="19">
        <f>IF(AA28,G28/AA28,0)</f>
        <v>0</v>
      </c>
      <c r="I28" s="43">
        <v>0</v>
      </c>
      <c r="J28" s="19">
        <f t="shared" si="3"/>
        <v>0</v>
      </c>
      <c r="K28" s="57">
        <v>1503</v>
      </c>
      <c r="L28" s="19">
        <f t="shared" si="4"/>
        <v>14.179245283018869</v>
      </c>
      <c r="M28" s="43">
        <v>72</v>
      </c>
      <c r="N28" s="19">
        <f t="shared" si="5"/>
        <v>5.5384615384615383</v>
      </c>
      <c r="O28" s="43">
        <v>0</v>
      </c>
      <c r="P28" s="19">
        <f>IF(AE28,O28/AE28,0)</f>
        <v>0</v>
      </c>
      <c r="Q28" s="57">
        <v>102</v>
      </c>
      <c r="R28" s="19">
        <f t="shared" si="7"/>
        <v>6.375</v>
      </c>
      <c r="S28" s="43">
        <v>0</v>
      </c>
      <c r="T28" s="19">
        <f t="shared" si="8"/>
        <v>0</v>
      </c>
      <c r="U28" s="43">
        <v>38</v>
      </c>
      <c r="V28" s="19">
        <f t="shared" si="9"/>
        <v>12.666666666666666</v>
      </c>
      <c r="W28" s="43">
        <v>0</v>
      </c>
      <c r="X28" s="38">
        <f t="shared" si="0"/>
        <v>0</v>
      </c>
      <c r="Y28" s="54">
        <v>138</v>
      </c>
      <c r="Z28" s="54">
        <v>138</v>
      </c>
      <c r="AA28" s="54">
        <v>0</v>
      </c>
      <c r="AB28" s="54">
        <v>0</v>
      </c>
      <c r="AC28" s="54">
        <v>106</v>
      </c>
      <c r="AD28" s="54">
        <v>13</v>
      </c>
      <c r="AE28" s="54">
        <v>0</v>
      </c>
      <c r="AF28" s="54">
        <v>16</v>
      </c>
      <c r="AG28" s="54">
        <v>0</v>
      </c>
      <c r="AH28" s="54">
        <v>3</v>
      </c>
      <c r="AI28" s="54">
        <v>0</v>
      </c>
    </row>
    <row r="29" spans="1:35" x14ac:dyDescent="0.3">
      <c r="A29" s="41" t="s">
        <v>59</v>
      </c>
      <c r="B29" s="42" t="s">
        <v>58</v>
      </c>
      <c r="C29" s="43">
        <v>19821</v>
      </c>
      <c r="D29" s="43">
        <v>7253</v>
      </c>
      <c r="E29" s="57">
        <v>6913</v>
      </c>
      <c r="F29" s="19">
        <f t="shared" si="1"/>
        <v>19.096685082872927</v>
      </c>
      <c r="G29" s="43">
        <v>265</v>
      </c>
      <c r="H29" s="19">
        <f t="shared" si="12"/>
        <v>18.928571428571427</v>
      </c>
      <c r="I29" s="43">
        <v>75</v>
      </c>
      <c r="J29" s="19">
        <f t="shared" si="3"/>
        <v>4.166666666666667</v>
      </c>
      <c r="K29" s="57">
        <v>2169</v>
      </c>
      <c r="L29" s="19">
        <f t="shared" si="4"/>
        <v>15.948529411764707</v>
      </c>
      <c r="M29" s="43">
        <v>1667</v>
      </c>
      <c r="N29" s="19">
        <f t="shared" si="5"/>
        <v>53.774193548387096</v>
      </c>
      <c r="O29" s="43">
        <v>107</v>
      </c>
      <c r="P29" s="19">
        <f t="shared" si="6"/>
        <v>17.833333333333332</v>
      </c>
      <c r="Q29" s="57">
        <v>2630</v>
      </c>
      <c r="R29" s="19">
        <f t="shared" si="7"/>
        <v>14.530386740331492</v>
      </c>
      <c r="S29" s="43">
        <v>35</v>
      </c>
      <c r="T29" s="19">
        <f t="shared" si="8"/>
        <v>2.5</v>
      </c>
      <c r="U29" s="43">
        <v>574</v>
      </c>
      <c r="V29" s="19">
        <f>IF(AH29,U29/AH29,0)</f>
        <v>27.333333333333332</v>
      </c>
      <c r="W29" s="43">
        <v>71</v>
      </c>
      <c r="X29" s="38">
        <f t="shared" si="0"/>
        <v>14.2</v>
      </c>
      <c r="Y29" s="54">
        <v>394</v>
      </c>
      <c r="Z29" s="54">
        <v>362</v>
      </c>
      <c r="AA29" s="54">
        <v>14</v>
      </c>
      <c r="AB29" s="54">
        <v>18</v>
      </c>
      <c r="AC29" s="54">
        <v>136</v>
      </c>
      <c r="AD29" s="54">
        <v>31</v>
      </c>
      <c r="AE29" s="54">
        <v>6</v>
      </c>
      <c r="AF29" s="54">
        <v>181</v>
      </c>
      <c r="AG29" s="54">
        <v>14</v>
      </c>
      <c r="AH29" s="54">
        <v>21</v>
      </c>
      <c r="AI29" s="54">
        <v>5</v>
      </c>
    </row>
    <row r="30" spans="1:35" x14ac:dyDescent="0.3">
      <c r="A30" s="41" t="s">
        <v>60</v>
      </c>
      <c r="B30" s="42" t="s">
        <v>58</v>
      </c>
      <c r="C30" s="43">
        <v>1920</v>
      </c>
      <c r="D30" s="43">
        <v>3565</v>
      </c>
      <c r="E30" s="57">
        <v>3207</v>
      </c>
      <c r="F30" s="19">
        <f>IF(Z30,E30/Z30,0)</f>
        <v>8.644204851752022</v>
      </c>
      <c r="G30" s="43">
        <v>80</v>
      </c>
      <c r="H30" s="19">
        <f t="shared" si="12"/>
        <v>16</v>
      </c>
      <c r="I30" s="43">
        <v>278</v>
      </c>
      <c r="J30" s="19">
        <f t="shared" si="3"/>
        <v>4.557377049180328</v>
      </c>
      <c r="K30" s="57">
        <v>131</v>
      </c>
      <c r="L30" s="19">
        <f t="shared" si="4"/>
        <v>7.7058823529411766</v>
      </c>
      <c r="M30" s="43">
        <v>148</v>
      </c>
      <c r="N30" s="19">
        <f t="shared" si="5"/>
        <v>7.7894736842105265</v>
      </c>
      <c r="O30" s="43">
        <v>42</v>
      </c>
      <c r="P30" s="19">
        <f t="shared" si="6"/>
        <v>7</v>
      </c>
      <c r="Q30" s="57">
        <v>1923</v>
      </c>
      <c r="R30" s="19">
        <f t="shared" si="7"/>
        <v>6.7473684210526317</v>
      </c>
      <c r="S30" s="43">
        <v>0</v>
      </c>
      <c r="T30" s="19">
        <f t="shared" si="8"/>
        <v>0</v>
      </c>
      <c r="U30" s="43">
        <v>0</v>
      </c>
      <c r="V30" s="19">
        <f t="shared" si="9"/>
        <v>0</v>
      </c>
      <c r="W30" s="43">
        <v>1321</v>
      </c>
      <c r="X30" s="38">
        <f t="shared" si="0"/>
        <v>12.00909090909091</v>
      </c>
      <c r="Y30" s="54">
        <v>437</v>
      </c>
      <c r="Z30" s="54">
        <v>371</v>
      </c>
      <c r="AA30" s="54">
        <v>5</v>
      </c>
      <c r="AB30" s="54">
        <v>61</v>
      </c>
      <c r="AC30" s="54">
        <v>17</v>
      </c>
      <c r="AD30" s="54">
        <v>19</v>
      </c>
      <c r="AE30" s="54">
        <v>6</v>
      </c>
      <c r="AF30" s="54">
        <v>285</v>
      </c>
      <c r="AG30" s="54">
        <v>0</v>
      </c>
      <c r="AH30" s="54">
        <v>0</v>
      </c>
      <c r="AI30" s="54">
        <v>110</v>
      </c>
    </row>
    <row r="31" spans="1:35" x14ac:dyDescent="0.3">
      <c r="A31" s="41" t="s">
        <v>61</v>
      </c>
      <c r="B31" s="42" t="s">
        <v>62</v>
      </c>
      <c r="C31" s="43">
        <v>34114</v>
      </c>
      <c r="D31" s="43">
        <v>7482</v>
      </c>
      <c r="E31" s="57">
        <v>4787</v>
      </c>
      <c r="F31" s="19">
        <f t="shared" si="1"/>
        <v>14.162721893491124</v>
      </c>
      <c r="G31" s="43">
        <v>2695</v>
      </c>
      <c r="H31" s="19">
        <f t="shared" si="12"/>
        <v>47.280701754385966</v>
      </c>
      <c r="I31" s="43">
        <v>0</v>
      </c>
      <c r="J31" s="19">
        <f t="shared" si="3"/>
        <v>0</v>
      </c>
      <c r="K31" s="57">
        <v>2184</v>
      </c>
      <c r="L31" s="19">
        <f t="shared" si="4"/>
        <v>20.411214953271028</v>
      </c>
      <c r="M31" s="43">
        <v>2300</v>
      </c>
      <c r="N31" s="19">
        <f t="shared" si="5"/>
        <v>31.506849315068493</v>
      </c>
      <c r="O31" s="43">
        <v>654</v>
      </c>
      <c r="P31" s="19">
        <f t="shared" si="6"/>
        <v>9.617647058823529</v>
      </c>
      <c r="Q31" s="57">
        <v>1951</v>
      </c>
      <c r="R31" s="19">
        <f t="shared" si="7"/>
        <v>14.345588235294118</v>
      </c>
      <c r="S31" s="43">
        <v>0</v>
      </c>
      <c r="T31" s="19">
        <f t="shared" si="8"/>
        <v>0</v>
      </c>
      <c r="U31" s="43">
        <v>386</v>
      </c>
      <c r="V31" s="19">
        <f t="shared" si="9"/>
        <v>38.6</v>
      </c>
      <c r="W31" s="43">
        <v>7</v>
      </c>
      <c r="X31" s="38">
        <f t="shared" si="0"/>
        <v>7</v>
      </c>
      <c r="Y31" s="54">
        <v>395</v>
      </c>
      <c r="Z31" s="54">
        <v>338</v>
      </c>
      <c r="AA31" s="54">
        <v>57</v>
      </c>
      <c r="AB31" s="54">
        <v>0</v>
      </c>
      <c r="AC31" s="54">
        <v>107</v>
      </c>
      <c r="AD31" s="54">
        <v>73</v>
      </c>
      <c r="AE31" s="54">
        <v>68</v>
      </c>
      <c r="AF31" s="54">
        <v>136</v>
      </c>
      <c r="AG31" s="54">
        <v>0</v>
      </c>
      <c r="AH31" s="54">
        <v>10</v>
      </c>
      <c r="AI31" s="54">
        <v>1</v>
      </c>
    </row>
    <row r="32" spans="1:35" x14ac:dyDescent="0.3">
      <c r="A32" s="41" t="s">
        <v>63</v>
      </c>
      <c r="B32" s="42" t="s">
        <v>64</v>
      </c>
      <c r="C32" s="43">
        <v>12588</v>
      </c>
      <c r="D32" s="43">
        <v>3596</v>
      </c>
      <c r="E32" s="57">
        <v>3390</v>
      </c>
      <c r="F32" s="19">
        <f t="shared" si="1"/>
        <v>8.851174934725849</v>
      </c>
      <c r="G32" s="43">
        <v>189</v>
      </c>
      <c r="H32" s="19">
        <f>IF(AA32,G32/AA32,0)</f>
        <v>15.75</v>
      </c>
      <c r="I32" s="43">
        <v>17</v>
      </c>
      <c r="J32" s="19">
        <f>IF(AB32,I32/AB32,0)</f>
        <v>5.666666666666667</v>
      </c>
      <c r="K32" s="57">
        <v>1500</v>
      </c>
      <c r="L32" s="19">
        <f t="shared" si="4"/>
        <v>11.538461538461538</v>
      </c>
      <c r="M32" s="43">
        <v>639</v>
      </c>
      <c r="N32" s="19">
        <f t="shared" si="5"/>
        <v>6.1442307692307692</v>
      </c>
      <c r="O32" s="43">
        <v>55</v>
      </c>
      <c r="P32" s="19">
        <f t="shared" si="6"/>
        <v>1.9642857142857142</v>
      </c>
      <c r="Q32" s="57">
        <v>518</v>
      </c>
      <c r="R32" s="19">
        <f t="shared" si="7"/>
        <v>9.5925925925925934</v>
      </c>
      <c r="S32" s="43">
        <v>0</v>
      </c>
      <c r="T32" s="19">
        <f t="shared" si="8"/>
        <v>0</v>
      </c>
      <c r="U32" s="43">
        <v>884</v>
      </c>
      <c r="V32" s="19">
        <f t="shared" si="9"/>
        <v>10.780487804878049</v>
      </c>
      <c r="W32" s="43">
        <v>0</v>
      </c>
      <c r="X32" s="38">
        <f>IF(AI32,W32/AI32,0)</f>
        <v>0</v>
      </c>
      <c r="Y32" s="54">
        <v>398</v>
      </c>
      <c r="Z32" s="54">
        <v>383</v>
      </c>
      <c r="AA32" s="54">
        <v>12</v>
      </c>
      <c r="AB32" s="54">
        <v>3</v>
      </c>
      <c r="AC32" s="54">
        <v>130</v>
      </c>
      <c r="AD32" s="54">
        <v>104</v>
      </c>
      <c r="AE32" s="54">
        <v>28</v>
      </c>
      <c r="AF32" s="54">
        <v>54</v>
      </c>
      <c r="AG32" s="54">
        <v>0</v>
      </c>
      <c r="AH32" s="54">
        <v>82</v>
      </c>
      <c r="AI32" s="54">
        <v>0</v>
      </c>
    </row>
    <row r="33" spans="1:35" x14ac:dyDescent="0.3">
      <c r="A33" s="41" t="s">
        <v>65</v>
      </c>
      <c r="B33" s="42" t="s">
        <v>66</v>
      </c>
      <c r="C33" s="43">
        <v>75604</v>
      </c>
      <c r="D33" s="43">
        <v>11340</v>
      </c>
      <c r="E33" s="57">
        <v>9826</v>
      </c>
      <c r="F33" s="19">
        <f t="shared" si="1"/>
        <v>11.115384615384615</v>
      </c>
      <c r="G33" s="43">
        <v>1392</v>
      </c>
      <c r="H33" s="19">
        <f t="shared" ref="H33:H39" si="13">IF(AA33,G33/AA33,0)</f>
        <v>69.599999999999994</v>
      </c>
      <c r="I33" s="43">
        <v>122</v>
      </c>
      <c r="J33" s="19">
        <f t="shared" si="3"/>
        <v>7.625</v>
      </c>
      <c r="K33" s="57">
        <v>2014</v>
      </c>
      <c r="L33" s="19">
        <f t="shared" si="4"/>
        <v>17.362068965517242</v>
      </c>
      <c r="M33" s="43">
        <v>1814</v>
      </c>
      <c r="N33" s="19">
        <f t="shared" si="5"/>
        <v>34.226415094339622</v>
      </c>
      <c r="O33" s="43">
        <v>1424</v>
      </c>
      <c r="P33" s="19">
        <f t="shared" si="6"/>
        <v>16.752941176470589</v>
      </c>
      <c r="Q33" s="57">
        <v>5434</v>
      </c>
      <c r="R33" s="19">
        <f t="shared" si="7"/>
        <v>8.625396825396825</v>
      </c>
      <c r="S33" s="43">
        <v>0</v>
      </c>
      <c r="T33" s="19">
        <f>IF(AG33,S33/AG33,0)</f>
        <v>0</v>
      </c>
      <c r="U33" s="43">
        <v>385</v>
      </c>
      <c r="V33" s="19">
        <f t="shared" si="9"/>
        <v>18.333333333333332</v>
      </c>
      <c r="W33" s="43">
        <v>269</v>
      </c>
      <c r="X33" s="38">
        <f t="shared" si="0"/>
        <v>17.933333333333334</v>
      </c>
      <c r="Y33" s="54">
        <v>920</v>
      </c>
      <c r="Z33" s="54">
        <v>884</v>
      </c>
      <c r="AA33" s="54">
        <v>20</v>
      </c>
      <c r="AB33" s="54">
        <v>16</v>
      </c>
      <c r="AC33" s="54">
        <v>116</v>
      </c>
      <c r="AD33" s="54">
        <v>53</v>
      </c>
      <c r="AE33" s="54">
        <v>85</v>
      </c>
      <c r="AF33" s="54">
        <v>630</v>
      </c>
      <c r="AG33" s="54">
        <v>0</v>
      </c>
      <c r="AH33" s="54">
        <v>21</v>
      </c>
      <c r="AI33" s="54">
        <v>15</v>
      </c>
    </row>
    <row r="34" spans="1:35" x14ac:dyDescent="0.3">
      <c r="A34" s="41" t="s">
        <v>67</v>
      </c>
      <c r="B34" s="42" t="s">
        <v>68</v>
      </c>
      <c r="C34" s="43">
        <v>17871</v>
      </c>
      <c r="D34" s="43">
        <v>3956</v>
      </c>
      <c r="E34" s="57">
        <v>3859</v>
      </c>
      <c r="F34" s="19">
        <f t="shared" si="1"/>
        <v>11.05730659025788</v>
      </c>
      <c r="G34" s="43">
        <v>97</v>
      </c>
      <c r="H34" s="19">
        <f t="shared" si="13"/>
        <v>12.125</v>
      </c>
      <c r="I34" s="43">
        <v>0</v>
      </c>
      <c r="J34" s="19">
        <f t="shared" si="3"/>
        <v>0</v>
      </c>
      <c r="K34" s="57">
        <v>700</v>
      </c>
      <c r="L34" s="19">
        <f t="shared" si="4"/>
        <v>7.291666666666667</v>
      </c>
      <c r="M34" s="43">
        <v>565</v>
      </c>
      <c r="N34" s="19">
        <f t="shared" si="5"/>
        <v>10.865384615384615</v>
      </c>
      <c r="O34" s="43">
        <v>511</v>
      </c>
      <c r="P34" s="19">
        <f t="shared" si="6"/>
        <v>11.108695652173912</v>
      </c>
      <c r="Q34" s="57">
        <v>1638</v>
      </c>
      <c r="R34" s="19">
        <f t="shared" si="7"/>
        <v>12.409090909090908</v>
      </c>
      <c r="S34" s="43">
        <v>97</v>
      </c>
      <c r="T34" s="19">
        <f t="shared" si="8"/>
        <v>12.125</v>
      </c>
      <c r="U34" s="43">
        <v>306</v>
      </c>
      <c r="V34" s="19">
        <f t="shared" si="9"/>
        <v>61.2</v>
      </c>
      <c r="W34" s="43">
        <v>139</v>
      </c>
      <c r="X34" s="38">
        <f t="shared" si="0"/>
        <v>7.7222222222222223</v>
      </c>
      <c r="Y34" s="54">
        <v>357</v>
      </c>
      <c r="Z34" s="54">
        <v>349</v>
      </c>
      <c r="AA34" s="54">
        <v>8</v>
      </c>
      <c r="AB34" s="54">
        <v>0</v>
      </c>
      <c r="AC34" s="54">
        <v>96</v>
      </c>
      <c r="AD34" s="54">
        <v>52</v>
      </c>
      <c r="AE34" s="54">
        <v>46</v>
      </c>
      <c r="AF34" s="54">
        <v>132</v>
      </c>
      <c r="AG34" s="54">
        <v>8</v>
      </c>
      <c r="AH34" s="54">
        <v>5</v>
      </c>
      <c r="AI34" s="54">
        <v>18</v>
      </c>
    </row>
    <row r="35" spans="1:35" x14ac:dyDescent="0.3">
      <c r="A35" s="41" t="s">
        <v>69</v>
      </c>
      <c r="B35" s="42" t="s">
        <v>70</v>
      </c>
      <c r="C35" s="43">
        <v>131744</v>
      </c>
      <c r="D35" s="43">
        <v>50231</v>
      </c>
      <c r="E35" s="57">
        <v>45423</v>
      </c>
      <c r="F35" s="19">
        <f t="shared" si="1"/>
        <v>10.799572039942939</v>
      </c>
      <c r="G35" s="43">
        <v>3790</v>
      </c>
      <c r="H35" s="19">
        <f t="shared" si="13"/>
        <v>27.867647058823529</v>
      </c>
      <c r="I35" s="43">
        <v>1018</v>
      </c>
      <c r="J35" s="19">
        <f t="shared" si="3"/>
        <v>5.6871508379888267</v>
      </c>
      <c r="K35" s="57">
        <v>8592</v>
      </c>
      <c r="L35" s="19">
        <f t="shared" si="4"/>
        <v>17.899999999999999</v>
      </c>
      <c r="M35" s="43">
        <v>11525</v>
      </c>
      <c r="N35" s="19">
        <f t="shared" si="5"/>
        <v>8.3033141210374648</v>
      </c>
      <c r="O35" s="43">
        <v>3104</v>
      </c>
      <c r="P35" s="19">
        <f t="shared" si="6"/>
        <v>8.1256544502617807</v>
      </c>
      <c r="Q35" s="57">
        <v>12110</v>
      </c>
      <c r="R35" s="19">
        <f t="shared" si="7"/>
        <v>7.8229974160206721</v>
      </c>
      <c r="S35" s="43">
        <v>634</v>
      </c>
      <c r="T35" s="19">
        <f t="shared" si="8"/>
        <v>8.6849315068493151</v>
      </c>
      <c r="U35" s="43">
        <v>8945</v>
      </c>
      <c r="V35" s="19">
        <f t="shared" si="9"/>
        <v>18.991507430997878</v>
      </c>
      <c r="W35" s="43">
        <v>5321</v>
      </c>
      <c r="X35" s="38">
        <f t="shared" si="0"/>
        <v>29.726256983240223</v>
      </c>
      <c r="Y35" s="54">
        <v>4521</v>
      </c>
      <c r="Z35" s="54">
        <v>4206</v>
      </c>
      <c r="AA35" s="54">
        <v>136</v>
      </c>
      <c r="AB35" s="54">
        <v>179</v>
      </c>
      <c r="AC35" s="54">
        <v>480</v>
      </c>
      <c r="AD35" s="54">
        <v>1388</v>
      </c>
      <c r="AE35" s="54">
        <v>382</v>
      </c>
      <c r="AF35" s="54">
        <v>1548</v>
      </c>
      <c r="AG35" s="54">
        <v>73</v>
      </c>
      <c r="AH35" s="54">
        <v>471</v>
      </c>
      <c r="AI35" s="54">
        <v>179</v>
      </c>
    </row>
    <row r="36" spans="1:35" x14ac:dyDescent="0.3">
      <c r="A36" s="41" t="s">
        <v>71</v>
      </c>
      <c r="B36" s="42" t="s">
        <v>70</v>
      </c>
      <c r="C36" s="43">
        <v>59190</v>
      </c>
      <c r="D36" s="43">
        <v>17107</v>
      </c>
      <c r="E36" s="57">
        <v>6376</v>
      </c>
      <c r="F36" s="19">
        <f t="shared" si="1"/>
        <v>7.5188679245283021</v>
      </c>
      <c r="G36" s="43">
        <v>5765</v>
      </c>
      <c r="H36" s="19">
        <f>IF(AA36,G36/AA36,0)</f>
        <v>6.6801853997682503</v>
      </c>
      <c r="I36" s="43">
        <v>4966</v>
      </c>
      <c r="J36" s="19">
        <f t="shared" si="3"/>
        <v>7.6049004594180705</v>
      </c>
      <c r="K36" s="57">
        <v>1314</v>
      </c>
      <c r="L36" s="19">
        <f t="shared" si="4"/>
        <v>11.042016806722689</v>
      </c>
      <c r="M36" s="43">
        <v>478</v>
      </c>
      <c r="N36" s="19">
        <f t="shared" si="5"/>
        <v>3.5407407407407407</v>
      </c>
      <c r="O36" s="43">
        <v>1960</v>
      </c>
      <c r="P36" s="19">
        <f t="shared" si="6"/>
        <v>6.5116279069767442</v>
      </c>
      <c r="Q36" s="57">
        <v>12253</v>
      </c>
      <c r="R36" s="19">
        <f>IF(AF36,Q36/AF36,0)</f>
        <v>7.0908564814814818</v>
      </c>
      <c r="S36" s="43">
        <v>366</v>
      </c>
      <c r="T36" s="19">
        <f t="shared" si="8"/>
        <v>9.384615384615385</v>
      </c>
      <c r="U36" s="43">
        <v>61</v>
      </c>
      <c r="V36" s="19">
        <f t="shared" si="9"/>
        <v>20.333333333333332</v>
      </c>
      <c r="W36" s="43">
        <v>675</v>
      </c>
      <c r="X36" s="38">
        <f t="shared" si="0"/>
        <v>17.307692307692307</v>
      </c>
      <c r="Y36" s="54">
        <v>2364</v>
      </c>
      <c r="Z36" s="54">
        <v>848</v>
      </c>
      <c r="AA36" s="54">
        <v>863</v>
      </c>
      <c r="AB36" s="54">
        <v>653</v>
      </c>
      <c r="AC36" s="54">
        <v>119</v>
      </c>
      <c r="AD36" s="54">
        <v>135</v>
      </c>
      <c r="AE36" s="54">
        <v>301</v>
      </c>
      <c r="AF36" s="54">
        <v>1728</v>
      </c>
      <c r="AG36" s="54">
        <v>39</v>
      </c>
      <c r="AH36" s="54">
        <v>3</v>
      </c>
      <c r="AI36" s="54">
        <v>39</v>
      </c>
    </row>
    <row r="37" spans="1:35" x14ac:dyDescent="0.3">
      <c r="A37" s="41" t="s">
        <v>72</v>
      </c>
      <c r="B37" s="42" t="s">
        <v>73</v>
      </c>
      <c r="C37" s="43">
        <v>8020</v>
      </c>
      <c r="D37" s="43">
        <v>923</v>
      </c>
      <c r="E37" s="57">
        <v>699</v>
      </c>
      <c r="F37" s="19">
        <f t="shared" si="1"/>
        <v>5.5039370078740157</v>
      </c>
      <c r="G37" s="43">
        <v>0</v>
      </c>
      <c r="H37" s="19">
        <f t="shared" si="13"/>
        <v>0</v>
      </c>
      <c r="I37" s="43">
        <v>224</v>
      </c>
      <c r="J37" s="19">
        <f t="shared" si="3"/>
        <v>4.8695652173913047</v>
      </c>
      <c r="K37" s="57">
        <v>100</v>
      </c>
      <c r="L37" s="19">
        <f t="shared" si="4"/>
        <v>3.225806451612903</v>
      </c>
      <c r="M37" s="43">
        <v>0</v>
      </c>
      <c r="N37" s="19">
        <f t="shared" si="5"/>
        <v>0</v>
      </c>
      <c r="O37" s="43">
        <v>35</v>
      </c>
      <c r="P37" s="19">
        <f t="shared" si="6"/>
        <v>3.8888888888888888</v>
      </c>
      <c r="Q37" s="57">
        <v>537</v>
      </c>
      <c r="R37" s="19">
        <f t="shared" si="7"/>
        <v>4.3658536585365857</v>
      </c>
      <c r="S37" s="43">
        <v>0</v>
      </c>
      <c r="T37" s="19">
        <f t="shared" si="8"/>
        <v>0</v>
      </c>
      <c r="U37" s="43">
        <v>251</v>
      </c>
      <c r="V37" s="19">
        <f t="shared" si="9"/>
        <v>25.1</v>
      </c>
      <c r="W37" s="43">
        <v>0</v>
      </c>
      <c r="X37" s="38">
        <f t="shared" si="0"/>
        <v>0</v>
      </c>
      <c r="Y37" s="54">
        <v>173</v>
      </c>
      <c r="Z37" s="54">
        <v>127</v>
      </c>
      <c r="AA37" s="54">
        <v>0</v>
      </c>
      <c r="AB37" s="54">
        <v>46</v>
      </c>
      <c r="AC37" s="54">
        <v>31</v>
      </c>
      <c r="AD37" s="54">
        <v>0</v>
      </c>
      <c r="AE37" s="54">
        <v>9</v>
      </c>
      <c r="AF37" s="54">
        <v>123</v>
      </c>
      <c r="AG37" s="54">
        <v>0</v>
      </c>
      <c r="AH37" s="54">
        <v>10</v>
      </c>
      <c r="AI37" s="54">
        <v>0</v>
      </c>
    </row>
    <row r="38" spans="1:35" x14ac:dyDescent="0.3">
      <c r="A38" s="41" t="s">
        <v>74</v>
      </c>
      <c r="B38" s="42" t="s">
        <v>75</v>
      </c>
      <c r="C38" s="43">
        <v>4230</v>
      </c>
      <c r="D38" s="43">
        <v>5557</v>
      </c>
      <c r="E38" s="57">
        <v>3896</v>
      </c>
      <c r="F38" s="19">
        <f t="shared" si="1"/>
        <v>7.3787878787878789</v>
      </c>
      <c r="G38" s="43">
        <v>926</v>
      </c>
      <c r="H38" s="19">
        <f t="shared" si="13"/>
        <v>77.166666666666671</v>
      </c>
      <c r="I38" s="43">
        <v>735</v>
      </c>
      <c r="J38" s="19">
        <f t="shared" si="3"/>
        <v>4.375</v>
      </c>
      <c r="K38" s="57">
        <v>1411</v>
      </c>
      <c r="L38" s="19">
        <f t="shared" si="4"/>
        <v>11.471544715447154</v>
      </c>
      <c r="M38" s="43">
        <v>863</v>
      </c>
      <c r="N38" s="19">
        <f t="shared" si="5"/>
        <v>18.760869565217391</v>
      </c>
      <c r="O38" s="43">
        <v>651</v>
      </c>
      <c r="P38" s="19">
        <f t="shared" si="6"/>
        <v>3.5189189189189189</v>
      </c>
      <c r="Q38" s="57">
        <v>1557</v>
      </c>
      <c r="R38" s="19">
        <f t="shared" si="7"/>
        <v>4.7760736196319016</v>
      </c>
      <c r="S38" s="43">
        <v>33</v>
      </c>
      <c r="T38" s="19">
        <f>IF(AG38,S38/AG38,0)</f>
        <v>2.3571428571428572</v>
      </c>
      <c r="U38" s="43">
        <v>492</v>
      </c>
      <c r="V38" s="19">
        <f t="shared" si="9"/>
        <v>37.846153846153847</v>
      </c>
      <c r="W38" s="43">
        <v>550</v>
      </c>
      <c r="X38" s="38">
        <f>IF(AI38,W38/AI38,0)</f>
        <v>550</v>
      </c>
      <c r="Y38" s="54">
        <v>708</v>
      </c>
      <c r="Z38" s="54">
        <v>528</v>
      </c>
      <c r="AA38" s="54">
        <v>12</v>
      </c>
      <c r="AB38" s="54">
        <v>168</v>
      </c>
      <c r="AC38" s="54">
        <v>123</v>
      </c>
      <c r="AD38" s="54">
        <v>46</v>
      </c>
      <c r="AE38" s="54">
        <v>185</v>
      </c>
      <c r="AF38" s="54">
        <v>326</v>
      </c>
      <c r="AG38" s="54">
        <v>14</v>
      </c>
      <c r="AH38" s="54">
        <v>13</v>
      </c>
      <c r="AI38" s="54">
        <v>1</v>
      </c>
    </row>
    <row r="39" spans="1:35" x14ac:dyDescent="0.3">
      <c r="A39" s="41" t="s">
        <v>76</v>
      </c>
      <c r="B39" s="42" t="s">
        <v>75</v>
      </c>
      <c r="C39" s="43">
        <v>6154</v>
      </c>
      <c r="D39" s="43">
        <v>1108</v>
      </c>
      <c r="E39" s="57">
        <v>1108</v>
      </c>
      <c r="F39" s="19">
        <f t="shared" si="1"/>
        <v>4.5596707818930042</v>
      </c>
      <c r="G39" s="43">
        <v>0</v>
      </c>
      <c r="H39" s="19">
        <f t="shared" si="13"/>
        <v>0</v>
      </c>
      <c r="I39" s="43">
        <v>0</v>
      </c>
      <c r="J39" s="19">
        <f t="shared" si="3"/>
        <v>0</v>
      </c>
      <c r="K39" s="57">
        <v>266</v>
      </c>
      <c r="L39" s="19">
        <f>IF(AC39,K39/AC39,0)</f>
        <v>3.5945945945945947</v>
      </c>
      <c r="M39" s="43">
        <v>336</v>
      </c>
      <c r="N39" s="19">
        <f t="shared" si="5"/>
        <v>6</v>
      </c>
      <c r="O39" s="43">
        <v>58</v>
      </c>
      <c r="P39" s="19">
        <f t="shared" si="6"/>
        <v>2.2307692307692308</v>
      </c>
      <c r="Q39" s="57">
        <v>361</v>
      </c>
      <c r="R39" s="19">
        <f t="shared" si="7"/>
        <v>5.5538461538461537</v>
      </c>
      <c r="S39" s="43">
        <v>0</v>
      </c>
      <c r="T39" s="19">
        <f t="shared" si="8"/>
        <v>0</v>
      </c>
      <c r="U39" s="43">
        <v>70</v>
      </c>
      <c r="V39" s="19">
        <f t="shared" si="9"/>
        <v>3.6842105263157894</v>
      </c>
      <c r="W39" s="43">
        <v>17</v>
      </c>
      <c r="X39" s="38">
        <f t="shared" si="0"/>
        <v>5.666666666666667</v>
      </c>
      <c r="Y39" s="54">
        <v>243</v>
      </c>
      <c r="Z39" s="54">
        <v>243</v>
      </c>
      <c r="AA39" s="54">
        <v>0</v>
      </c>
      <c r="AB39" s="54">
        <v>0</v>
      </c>
      <c r="AC39" s="54">
        <v>74</v>
      </c>
      <c r="AD39" s="54">
        <v>56</v>
      </c>
      <c r="AE39" s="54">
        <v>26</v>
      </c>
      <c r="AF39" s="54">
        <v>65</v>
      </c>
      <c r="AG39" s="54">
        <v>0</v>
      </c>
      <c r="AH39" s="54">
        <v>19</v>
      </c>
      <c r="AI39" s="54">
        <v>3</v>
      </c>
    </row>
    <row r="40" spans="1:35" x14ac:dyDescent="0.3">
      <c r="A40" s="41" t="s">
        <v>77</v>
      </c>
      <c r="B40" s="42" t="s">
        <v>78</v>
      </c>
      <c r="C40" s="43">
        <v>9476</v>
      </c>
      <c r="D40" s="43">
        <v>5017</v>
      </c>
      <c r="E40" s="57">
        <v>4296</v>
      </c>
      <c r="F40" s="19">
        <f>IF(Z40,E40/Z40,0)</f>
        <v>9.5044247787610612</v>
      </c>
      <c r="G40" s="43">
        <v>467</v>
      </c>
      <c r="H40" s="19">
        <f>IF(AA40,G40/AA40,0)</f>
        <v>25.944444444444443</v>
      </c>
      <c r="I40" s="43">
        <v>254</v>
      </c>
      <c r="J40" s="19">
        <f t="shared" si="3"/>
        <v>5.5217391304347823</v>
      </c>
      <c r="K40" s="57">
        <v>2029</v>
      </c>
      <c r="L40" s="19">
        <f t="shared" si="4"/>
        <v>17.341880341880341</v>
      </c>
      <c r="M40" s="43">
        <v>899</v>
      </c>
      <c r="N40" s="19">
        <f t="shared" si="5"/>
        <v>15.771929824561404</v>
      </c>
      <c r="O40" s="43">
        <v>161</v>
      </c>
      <c r="P40" s="19">
        <f t="shared" si="6"/>
        <v>2.2054794520547945</v>
      </c>
      <c r="Q40" s="57">
        <v>962</v>
      </c>
      <c r="R40" s="19">
        <f t="shared" si="7"/>
        <v>5.9382716049382713</v>
      </c>
      <c r="S40" s="43">
        <v>0</v>
      </c>
      <c r="T40" s="19">
        <f t="shared" si="8"/>
        <v>0</v>
      </c>
      <c r="U40" s="43">
        <v>551</v>
      </c>
      <c r="V40" s="19">
        <f>IF(AH40,U40/AH40,0)</f>
        <v>20.407407407407408</v>
      </c>
      <c r="W40" s="43">
        <v>415</v>
      </c>
      <c r="X40" s="38">
        <f t="shared" si="0"/>
        <v>5.1875</v>
      </c>
      <c r="Y40" s="54">
        <v>516</v>
      </c>
      <c r="Z40" s="54">
        <v>452</v>
      </c>
      <c r="AA40" s="54">
        <v>18</v>
      </c>
      <c r="AB40" s="54">
        <v>46</v>
      </c>
      <c r="AC40" s="54">
        <v>117</v>
      </c>
      <c r="AD40" s="54">
        <v>57</v>
      </c>
      <c r="AE40" s="54">
        <v>73</v>
      </c>
      <c r="AF40" s="54">
        <v>162</v>
      </c>
      <c r="AG40" s="54">
        <v>0</v>
      </c>
      <c r="AH40" s="54">
        <v>27</v>
      </c>
      <c r="AI40" s="54">
        <v>80</v>
      </c>
    </row>
    <row r="41" spans="1:35" x14ac:dyDescent="0.3">
      <c r="A41" s="41" t="s">
        <v>79</v>
      </c>
      <c r="B41" s="42" t="s">
        <v>78</v>
      </c>
      <c r="C41" s="43">
        <v>12642</v>
      </c>
      <c r="D41" s="43">
        <v>4394</v>
      </c>
      <c r="E41" s="57">
        <v>3622</v>
      </c>
      <c r="F41" s="19">
        <f t="shared" si="1"/>
        <v>8.6858513189448434</v>
      </c>
      <c r="G41" s="43">
        <v>521</v>
      </c>
      <c r="H41" s="19">
        <f>IF(AA41,G41/AA41,0)</f>
        <v>30.647058823529413</v>
      </c>
      <c r="I41" s="43">
        <v>251</v>
      </c>
      <c r="J41" s="19">
        <f t="shared" si="3"/>
        <v>3.8615384615384616</v>
      </c>
      <c r="K41" s="57">
        <v>1271</v>
      </c>
      <c r="L41" s="19">
        <f t="shared" si="4"/>
        <v>14.280898876404494</v>
      </c>
      <c r="M41" s="43">
        <v>601</v>
      </c>
      <c r="N41" s="19">
        <f t="shared" si="5"/>
        <v>6.5326086956521738</v>
      </c>
      <c r="O41" s="43">
        <v>668</v>
      </c>
      <c r="P41" s="19">
        <f t="shared" si="6"/>
        <v>5.0992366412213741</v>
      </c>
      <c r="Q41" s="57">
        <v>1235</v>
      </c>
      <c r="R41" s="19">
        <f t="shared" si="7"/>
        <v>8.6363636363636367</v>
      </c>
      <c r="S41" s="43">
        <v>0</v>
      </c>
      <c r="T41" s="19">
        <f t="shared" si="8"/>
        <v>0</v>
      </c>
      <c r="U41" s="43">
        <v>619</v>
      </c>
      <c r="V41" s="19">
        <f t="shared" si="9"/>
        <v>14.068181818181818</v>
      </c>
      <c r="W41" s="43">
        <v>0</v>
      </c>
      <c r="X41" s="38">
        <f t="shared" si="0"/>
        <v>0</v>
      </c>
      <c r="Y41" s="54">
        <v>499</v>
      </c>
      <c r="Z41" s="54">
        <v>417</v>
      </c>
      <c r="AA41" s="54">
        <v>17</v>
      </c>
      <c r="AB41" s="54">
        <v>65</v>
      </c>
      <c r="AC41" s="54">
        <v>89</v>
      </c>
      <c r="AD41" s="54">
        <v>92</v>
      </c>
      <c r="AE41" s="54">
        <v>131</v>
      </c>
      <c r="AF41" s="54">
        <v>143</v>
      </c>
      <c r="AG41" s="54">
        <v>0</v>
      </c>
      <c r="AH41" s="54">
        <v>44</v>
      </c>
      <c r="AI41" s="54">
        <v>0</v>
      </c>
    </row>
    <row r="42" spans="1:35" x14ac:dyDescent="0.3">
      <c r="A42" s="41" t="s">
        <v>80</v>
      </c>
      <c r="B42" s="42" t="s">
        <v>81</v>
      </c>
      <c r="C42" s="43">
        <v>31931</v>
      </c>
      <c r="D42" s="43">
        <v>8602</v>
      </c>
      <c r="E42" s="57">
        <v>6535</v>
      </c>
      <c r="F42" s="19">
        <f t="shared" si="1"/>
        <v>13.816067653276956</v>
      </c>
      <c r="G42" s="43">
        <v>1965</v>
      </c>
      <c r="H42" s="19">
        <f t="shared" ref="H42:H44" si="14">IF(AA42,G42/AA42,0)</f>
        <v>47.926829268292686</v>
      </c>
      <c r="I42" s="43">
        <v>102</v>
      </c>
      <c r="J42" s="19">
        <f t="shared" si="3"/>
        <v>2.9142857142857141</v>
      </c>
      <c r="K42" s="57">
        <v>3342</v>
      </c>
      <c r="L42" s="19">
        <f t="shared" si="4"/>
        <v>15.690140845070422</v>
      </c>
      <c r="M42" s="43">
        <v>1700</v>
      </c>
      <c r="N42" s="19">
        <f t="shared" si="5"/>
        <v>31.481481481481481</v>
      </c>
      <c r="O42" s="43">
        <v>58</v>
      </c>
      <c r="P42" s="19">
        <f t="shared" si="6"/>
        <v>4.1428571428571432</v>
      </c>
      <c r="Q42" s="57">
        <v>1338</v>
      </c>
      <c r="R42" s="19">
        <f t="shared" si="7"/>
        <v>9.0405405405405403</v>
      </c>
      <c r="S42" s="43">
        <v>173</v>
      </c>
      <c r="T42" s="19">
        <f t="shared" si="8"/>
        <v>10.8125</v>
      </c>
      <c r="U42" s="43">
        <v>1950</v>
      </c>
      <c r="V42" s="19">
        <f t="shared" si="9"/>
        <v>19.897959183673468</v>
      </c>
      <c r="W42" s="43">
        <v>41</v>
      </c>
      <c r="X42" s="38">
        <f t="shared" si="0"/>
        <v>6.833333333333333</v>
      </c>
      <c r="Y42" s="54">
        <v>549</v>
      </c>
      <c r="Z42" s="54">
        <v>473</v>
      </c>
      <c r="AA42" s="54">
        <v>41</v>
      </c>
      <c r="AB42" s="54">
        <v>35</v>
      </c>
      <c r="AC42" s="54">
        <v>213</v>
      </c>
      <c r="AD42" s="54">
        <v>54</v>
      </c>
      <c r="AE42" s="54">
        <v>14</v>
      </c>
      <c r="AF42" s="54">
        <v>148</v>
      </c>
      <c r="AG42" s="54">
        <v>16</v>
      </c>
      <c r="AH42" s="54">
        <v>98</v>
      </c>
      <c r="AI42" s="54">
        <v>6</v>
      </c>
    </row>
    <row r="43" spans="1:35" x14ac:dyDescent="0.3">
      <c r="A43" s="41" t="s">
        <v>82</v>
      </c>
      <c r="B43" s="42" t="s">
        <v>83</v>
      </c>
      <c r="C43" s="43">
        <v>16359</v>
      </c>
      <c r="D43" s="43">
        <v>5206</v>
      </c>
      <c r="E43" s="57">
        <v>4814</v>
      </c>
      <c r="F43" s="19">
        <f t="shared" si="1"/>
        <v>13.010810810810812</v>
      </c>
      <c r="G43" s="43">
        <v>392</v>
      </c>
      <c r="H43" s="19">
        <f t="shared" si="14"/>
        <v>6.125</v>
      </c>
      <c r="I43" s="43">
        <v>0</v>
      </c>
      <c r="J43" s="19">
        <f>IF(AB43,I43/AB43,0)</f>
        <v>0</v>
      </c>
      <c r="K43" s="57">
        <v>1314</v>
      </c>
      <c r="L43" s="19">
        <f t="shared" si="4"/>
        <v>23.464285714285715</v>
      </c>
      <c r="M43" s="43">
        <v>484</v>
      </c>
      <c r="N43" s="19">
        <f t="shared" si="5"/>
        <v>25.473684210526315</v>
      </c>
      <c r="O43" s="43">
        <v>76</v>
      </c>
      <c r="P43" s="19">
        <f>IF(AE43,O43/AE43,0)</f>
        <v>2.1111111111111112</v>
      </c>
      <c r="Q43" s="57">
        <v>1828</v>
      </c>
      <c r="R43" s="19">
        <f t="shared" si="7"/>
        <v>6.7955390334572492</v>
      </c>
      <c r="S43" s="43">
        <v>0</v>
      </c>
      <c r="T43" s="19">
        <f t="shared" si="8"/>
        <v>0</v>
      </c>
      <c r="U43" s="43">
        <v>780</v>
      </c>
      <c r="V43" s="19">
        <f t="shared" si="9"/>
        <v>17.333333333333332</v>
      </c>
      <c r="W43" s="43">
        <v>724</v>
      </c>
      <c r="X43" s="38">
        <f t="shared" si="0"/>
        <v>80.444444444444443</v>
      </c>
      <c r="Y43" s="54">
        <v>434</v>
      </c>
      <c r="Z43" s="54">
        <v>370</v>
      </c>
      <c r="AA43" s="54">
        <v>64</v>
      </c>
      <c r="AB43" s="54">
        <v>0</v>
      </c>
      <c r="AC43" s="54">
        <v>56</v>
      </c>
      <c r="AD43" s="54">
        <v>19</v>
      </c>
      <c r="AE43" s="54">
        <v>36</v>
      </c>
      <c r="AF43" s="54">
        <v>269</v>
      </c>
      <c r="AG43" s="54">
        <v>0</v>
      </c>
      <c r="AH43" s="54">
        <v>45</v>
      </c>
      <c r="AI43" s="54">
        <v>9</v>
      </c>
    </row>
    <row r="44" spans="1:35" x14ac:dyDescent="0.3">
      <c r="A44" s="41" t="s">
        <v>84</v>
      </c>
      <c r="B44" s="42" t="s">
        <v>85</v>
      </c>
      <c r="C44" s="43">
        <v>11147</v>
      </c>
      <c r="D44" s="43">
        <v>2987</v>
      </c>
      <c r="E44" s="57">
        <v>2395</v>
      </c>
      <c r="F44" s="19">
        <f t="shared" si="1"/>
        <v>9.3190661478599228</v>
      </c>
      <c r="G44" s="43">
        <v>577</v>
      </c>
      <c r="H44" s="19">
        <f t="shared" si="14"/>
        <v>32.055555555555557</v>
      </c>
      <c r="I44" s="43">
        <v>15</v>
      </c>
      <c r="J44" s="19">
        <f t="shared" si="3"/>
        <v>7.5</v>
      </c>
      <c r="K44" s="57">
        <v>1522</v>
      </c>
      <c r="L44" s="19">
        <f t="shared" si="4"/>
        <v>13.589285714285714</v>
      </c>
      <c r="M44" s="43">
        <v>385</v>
      </c>
      <c r="N44" s="19">
        <f t="shared" si="5"/>
        <v>9.625</v>
      </c>
      <c r="O44" s="43">
        <v>310</v>
      </c>
      <c r="P44" s="19">
        <f t="shared" si="6"/>
        <v>8.1578947368421044</v>
      </c>
      <c r="Q44" s="57">
        <v>467</v>
      </c>
      <c r="R44" s="19">
        <f t="shared" si="7"/>
        <v>6.1447368421052628</v>
      </c>
      <c r="S44" s="43">
        <v>0</v>
      </c>
      <c r="T44" s="19">
        <f t="shared" si="8"/>
        <v>0</v>
      </c>
      <c r="U44" s="43">
        <v>148</v>
      </c>
      <c r="V44" s="19">
        <f t="shared" si="9"/>
        <v>21.142857142857142</v>
      </c>
      <c r="W44" s="43">
        <v>155</v>
      </c>
      <c r="X44" s="38">
        <f t="shared" si="0"/>
        <v>38.75</v>
      </c>
      <c r="Y44" s="54">
        <v>277</v>
      </c>
      <c r="Z44" s="54">
        <v>257</v>
      </c>
      <c r="AA44" s="54">
        <v>18</v>
      </c>
      <c r="AB44" s="54">
        <v>2</v>
      </c>
      <c r="AC44" s="54">
        <v>112</v>
      </c>
      <c r="AD44" s="54">
        <v>40</v>
      </c>
      <c r="AE44" s="54">
        <v>38</v>
      </c>
      <c r="AF44" s="54">
        <v>76</v>
      </c>
      <c r="AG44" s="54">
        <v>0</v>
      </c>
      <c r="AH44" s="54">
        <v>7</v>
      </c>
      <c r="AI44" s="54">
        <v>4</v>
      </c>
    </row>
    <row r="45" spans="1:35" x14ac:dyDescent="0.3">
      <c r="A45" s="41" t="s">
        <v>86</v>
      </c>
      <c r="B45" s="42" t="s">
        <v>87</v>
      </c>
      <c r="C45" s="43">
        <v>9631</v>
      </c>
      <c r="D45" s="43">
        <v>584</v>
      </c>
      <c r="E45" s="57">
        <v>362</v>
      </c>
      <c r="F45" s="19">
        <f t="shared" si="1"/>
        <v>6.7037037037037033</v>
      </c>
      <c r="G45" s="43">
        <v>0</v>
      </c>
      <c r="H45" s="19">
        <f>IF(AA45,G45/AA45,0)</f>
        <v>0</v>
      </c>
      <c r="I45" s="43">
        <v>222</v>
      </c>
      <c r="J45" s="19">
        <f t="shared" si="3"/>
        <v>37</v>
      </c>
      <c r="K45" s="57">
        <v>6</v>
      </c>
      <c r="L45" s="19">
        <f t="shared" si="4"/>
        <v>3</v>
      </c>
      <c r="M45" s="43">
        <v>170</v>
      </c>
      <c r="N45" s="19">
        <f t="shared" si="5"/>
        <v>24.285714285714285</v>
      </c>
      <c r="O45" s="43">
        <v>0</v>
      </c>
      <c r="P45" s="19">
        <f t="shared" si="6"/>
        <v>0</v>
      </c>
      <c r="Q45" s="57">
        <v>67</v>
      </c>
      <c r="R45" s="19">
        <f t="shared" si="7"/>
        <v>5.1538461538461542</v>
      </c>
      <c r="S45" s="43">
        <v>35</v>
      </c>
      <c r="T45" s="19">
        <f>IF(AG45,S45/AG45,0)</f>
        <v>5</v>
      </c>
      <c r="U45" s="43">
        <v>14</v>
      </c>
      <c r="V45" s="19">
        <f t="shared" si="9"/>
        <v>14</v>
      </c>
      <c r="W45" s="43">
        <v>292</v>
      </c>
      <c r="X45" s="38">
        <f t="shared" si="0"/>
        <v>9.7333333333333325</v>
      </c>
      <c r="Y45" s="54">
        <v>60</v>
      </c>
      <c r="Z45" s="54">
        <v>54</v>
      </c>
      <c r="AA45" s="54">
        <v>0</v>
      </c>
      <c r="AB45" s="54">
        <v>6</v>
      </c>
      <c r="AC45" s="54">
        <v>2</v>
      </c>
      <c r="AD45" s="54">
        <v>7</v>
      </c>
      <c r="AE45" s="54">
        <v>0</v>
      </c>
      <c r="AF45" s="54">
        <v>13</v>
      </c>
      <c r="AG45" s="54">
        <v>7</v>
      </c>
      <c r="AH45" s="54">
        <v>1</v>
      </c>
      <c r="AI45" s="54">
        <v>30</v>
      </c>
    </row>
    <row r="46" spans="1:35" x14ac:dyDescent="0.3">
      <c r="A46" s="41" t="s">
        <v>88</v>
      </c>
      <c r="B46" s="42" t="s">
        <v>87</v>
      </c>
      <c r="C46" s="43">
        <v>73192</v>
      </c>
      <c r="D46" s="43">
        <v>23759</v>
      </c>
      <c r="E46" s="57">
        <v>15887</v>
      </c>
      <c r="F46" s="19">
        <f t="shared" si="1"/>
        <v>17.515986769570009</v>
      </c>
      <c r="G46" s="43">
        <v>7581</v>
      </c>
      <c r="H46" s="19">
        <f t="shared" ref="H46:H50" si="15">IF(AA46,G46/AA46,0)</f>
        <v>82.402173913043484</v>
      </c>
      <c r="I46" s="43">
        <v>291</v>
      </c>
      <c r="J46" s="19">
        <f t="shared" si="3"/>
        <v>24.25</v>
      </c>
      <c r="K46" s="57">
        <v>6906</v>
      </c>
      <c r="L46" s="19">
        <f t="shared" si="4"/>
        <v>21.24923076923077</v>
      </c>
      <c r="M46" s="43">
        <v>4763</v>
      </c>
      <c r="N46" s="19">
        <f t="shared" si="5"/>
        <v>25.201058201058203</v>
      </c>
      <c r="O46" s="43">
        <v>1896</v>
      </c>
      <c r="P46" s="19">
        <f t="shared" si="6"/>
        <v>13.258741258741258</v>
      </c>
      <c r="Q46" s="57">
        <v>5070</v>
      </c>
      <c r="R46" s="19">
        <f t="shared" si="7"/>
        <v>18.107142857142858</v>
      </c>
      <c r="S46" s="43">
        <v>42</v>
      </c>
      <c r="T46" s="19">
        <f t="shared" si="8"/>
        <v>4.666666666666667</v>
      </c>
      <c r="U46" s="43">
        <v>1754</v>
      </c>
      <c r="V46" s="19">
        <f t="shared" si="9"/>
        <v>54.8125</v>
      </c>
      <c r="W46" s="43">
        <v>3328</v>
      </c>
      <c r="X46" s="38">
        <f t="shared" si="0"/>
        <v>100.84848484848484</v>
      </c>
      <c r="Y46" s="54">
        <v>1011</v>
      </c>
      <c r="Z46" s="54">
        <v>907</v>
      </c>
      <c r="AA46" s="54">
        <v>92</v>
      </c>
      <c r="AB46" s="54">
        <v>12</v>
      </c>
      <c r="AC46" s="54">
        <v>325</v>
      </c>
      <c r="AD46" s="54">
        <v>189</v>
      </c>
      <c r="AE46" s="54">
        <v>143</v>
      </c>
      <c r="AF46" s="54">
        <v>280</v>
      </c>
      <c r="AG46" s="54">
        <v>9</v>
      </c>
      <c r="AH46" s="54">
        <v>32</v>
      </c>
      <c r="AI46" s="54">
        <v>33</v>
      </c>
    </row>
    <row r="47" spans="1:35" x14ac:dyDescent="0.3">
      <c r="A47" s="41" t="s">
        <v>89</v>
      </c>
      <c r="B47" s="42" t="s">
        <v>90</v>
      </c>
      <c r="C47" s="43">
        <v>6528</v>
      </c>
      <c r="D47" s="43">
        <v>5036</v>
      </c>
      <c r="E47" s="57">
        <v>4814</v>
      </c>
      <c r="F47" s="19">
        <f t="shared" si="1"/>
        <v>18.952755905511811</v>
      </c>
      <c r="G47" s="43">
        <v>185</v>
      </c>
      <c r="H47" s="19">
        <f t="shared" si="15"/>
        <v>20.555555555555557</v>
      </c>
      <c r="I47" s="43">
        <v>37</v>
      </c>
      <c r="J47" s="19">
        <f t="shared" si="3"/>
        <v>0</v>
      </c>
      <c r="K47" s="57">
        <v>36</v>
      </c>
      <c r="L47" s="19">
        <f t="shared" si="4"/>
        <v>36</v>
      </c>
      <c r="M47" s="43">
        <v>985</v>
      </c>
      <c r="N47" s="19">
        <f t="shared" si="5"/>
        <v>18.942307692307693</v>
      </c>
      <c r="O47" s="43">
        <v>67</v>
      </c>
      <c r="P47" s="19">
        <f t="shared" si="6"/>
        <v>5.1538461538461542</v>
      </c>
      <c r="Q47" s="57">
        <v>551</v>
      </c>
      <c r="R47" s="19">
        <f t="shared" si="7"/>
        <v>9.3389830508474585</v>
      </c>
      <c r="S47" s="43">
        <v>791</v>
      </c>
      <c r="T47" s="19">
        <f t="shared" si="8"/>
        <v>10.689189189189189</v>
      </c>
      <c r="U47" s="43">
        <v>2270</v>
      </c>
      <c r="V47" s="19">
        <f>IF(AH47,U47/AH47,0)</f>
        <v>37.213114754098363</v>
      </c>
      <c r="W47" s="43">
        <v>336</v>
      </c>
      <c r="X47" s="38">
        <f t="shared" si="0"/>
        <v>112</v>
      </c>
      <c r="Y47" s="54">
        <v>263</v>
      </c>
      <c r="Z47" s="54">
        <v>254</v>
      </c>
      <c r="AA47" s="54">
        <v>9</v>
      </c>
      <c r="AB47" s="54">
        <v>0</v>
      </c>
      <c r="AC47" s="54">
        <v>1</v>
      </c>
      <c r="AD47" s="54">
        <v>52</v>
      </c>
      <c r="AE47" s="54">
        <v>13</v>
      </c>
      <c r="AF47" s="54">
        <v>59</v>
      </c>
      <c r="AG47" s="54">
        <v>74</v>
      </c>
      <c r="AH47" s="54">
        <v>61</v>
      </c>
      <c r="AI47" s="54">
        <v>3</v>
      </c>
    </row>
    <row r="48" spans="1:35" x14ac:dyDescent="0.3">
      <c r="A48" s="41" t="s">
        <v>91</v>
      </c>
      <c r="B48" s="42" t="s">
        <v>92</v>
      </c>
      <c r="C48" s="43">
        <v>31012</v>
      </c>
      <c r="D48" s="43">
        <v>9047</v>
      </c>
      <c r="E48" s="57">
        <v>8585</v>
      </c>
      <c r="F48" s="19">
        <f t="shared" si="1"/>
        <v>14.23714759535655</v>
      </c>
      <c r="G48" s="43">
        <v>0</v>
      </c>
      <c r="H48" s="19">
        <f t="shared" si="15"/>
        <v>0</v>
      </c>
      <c r="I48" s="43">
        <v>462</v>
      </c>
      <c r="J48" s="19">
        <f t="shared" si="3"/>
        <v>4.7142857142857144</v>
      </c>
      <c r="K48" s="57">
        <v>1834</v>
      </c>
      <c r="L48" s="19">
        <f t="shared" si="4"/>
        <v>17.30188679245283</v>
      </c>
      <c r="M48" s="43">
        <v>983</v>
      </c>
      <c r="N48" s="19">
        <f t="shared" si="5"/>
        <v>12.135802469135802</v>
      </c>
      <c r="O48" s="43">
        <v>1465</v>
      </c>
      <c r="P48" s="19">
        <f t="shared" si="6"/>
        <v>24.416666666666668</v>
      </c>
      <c r="Q48" s="57">
        <v>2643</v>
      </c>
      <c r="R48" s="19">
        <f t="shared" si="7"/>
        <v>8.2852664576802511</v>
      </c>
      <c r="S48" s="43">
        <v>339</v>
      </c>
      <c r="T48" s="19">
        <f t="shared" si="8"/>
        <v>6.78</v>
      </c>
      <c r="U48" s="43">
        <v>1783</v>
      </c>
      <c r="V48" s="19">
        <f t="shared" si="9"/>
        <v>20.976470588235294</v>
      </c>
      <c r="W48" s="43">
        <v>0</v>
      </c>
      <c r="X48" s="38">
        <f t="shared" si="0"/>
        <v>0</v>
      </c>
      <c r="Y48" s="54">
        <v>701</v>
      </c>
      <c r="Z48" s="54">
        <v>603</v>
      </c>
      <c r="AA48" s="54">
        <v>0</v>
      </c>
      <c r="AB48" s="54">
        <v>98</v>
      </c>
      <c r="AC48" s="54">
        <v>106</v>
      </c>
      <c r="AD48" s="54">
        <v>81</v>
      </c>
      <c r="AE48" s="54">
        <v>60</v>
      </c>
      <c r="AF48" s="54">
        <v>319</v>
      </c>
      <c r="AG48" s="54">
        <v>50</v>
      </c>
      <c r="AH48" s="54">
        <v>85</v>
      </c>
      <c r="AI48" s="54">
        <v>0</v>
      </c>
    </row>
    <row r="49" spans="1:35" x14ac:dyDescent="0.3">
      <c r="A49" s="41" t="s">
        <v>93</v>
      </c>
      <c r="B49" s="42" t="s">
        <v>94</v>
      </c>
      <c r="C49" s="43">
        <v>23359</v>
      </c>
      <c r="D49" s="43">
        <v>34605</v>
      </c>
      <c r="E49" s="57">
        <v>33713</v>
      </c>
      <c r="F49" s="19">
        <f>IF(Z49,E49/Z49,0)</f>
        <v>42.674683544303797</v>
      </c>
      <c r="G49" s="43">
        <v>324</v>
      </c>
      <c r="H49" s="19">
        <f>IF(AA49,G49/AA49,0)</f>
        <v>32.4</v>
      </c>
      <c r="I49" s="43">
        <v>568</v>
      </c>
      <c r="J49" s="19">
        <f t="shared" si="3"/>
        <v>9.6271186440677958</v>
      </c>
      <c r="K49" s="57">
        <v>784</v>
      </c>
      <c r="L49" s="19">
        <f t="shared" si="4"/>
        <v>20.102564102564102</v>
      </c>
      <c r="M49" s="43">
        <v>2667</v>
      </c>
      <c r="N49" s="19">
        <f t="shared" si="5"/>
        <v>18.393103448275863</v>
      </c>
      <c r="O49" s="43">
        <v>979</v>
      </c>
      <c r="P49" s="19">
        <f t="shared" si="6"/>
        <v>5.0463917525773194</v>
      </c>
      <c r="Q49" s="57">
        <v>3720</v>
      </c>
      <c r="R49" s="19">
        <f t="shared" si="7"/>
        <v>15.76271186440678</v>
      </c>
      <c r="S49" s="43">
        <v>189</v>
      </c>
      <c r="T49" s="19">
        <f t="shared" si="8"/>
        <v>6.096774193548387</v>
      </c>
      <c r="U49" s="43">
        <v>8320</v>
      </c>
      <c r="V49" s="19">
        <f t="shared" si="9"/>
        <v>163.13725490196077</v>
      </c>
      <c r="W49" s="43">
        <v>17946</v>
      </c>
      <c r="X49" s="38">
        <f t="shared" si="0"/>
        <v>110.09815950920246</v>
      </c>
      <c r="Y49" s="54">
        <v>859</v>
      </c>
      <c r="Z49" s="54">
        <v>790</v>
      </c>
      <c r="AA49" s="54">
        <v>10</v>
      </c>
      <c r="AB49" s="54">
        <v>59</v>
      </c>
      <c r="AC49" s="54">
        <v>39</v>
      </c>
      <c r="AD49" s="54">
        <v>145</v>
      </c>
      <c r="AE49" s="54">
        <v>194</v>
      </c>
      <c r="AF49" s="54">
        <v>236</v>
      </c>
      <c r="AG49" s="54">
        <v>31</v>
      </c>
      <c r="AH49" s="54">
        <v>51</v>
      </c>
      <c r="AI49" s="54">
        <v>163</v>
      </c>
    </row>
    <row r="50" spans="1:35" x14ac:dyDescent="0.3">
      <c r="A50" s="41" t="s">
        <v>95</v>
      </c>
      <c r="B50" s="42" t="s">
        <v>96</v>
      </c>
      <c r="C50" s="43">
        <v>43240</v>
      </c>
      <c r="D50" s="43">
        <v>5338</v>
      </c>
      <c r="E50" s="57">
        <v>4286</v>
      </c>
      <c r="F50" s="19">
        <f t="shared" si="1"/>
        <v>10.132387706855791</v>
      </c>
      <c r="G50" s="43">
        <v>912</v>
      </c>
      <c r="H50" s="19">
        <f t="shared" si="15"/>
        <v>114</v>
      </c>
      <c r="I50" s="43">
        <v>140</v>
      </c>
      <c r="J50" s="19">
        <f>IF(AB50,I50/AB50,0)</f>
        <v>5.833333333333333</v>
      </c>
      <c r="K50" s="57">
        <v>978</v>
      </c>
      <c r="L50" s="19">
        <f t="shared" si="4"/>
        <v>8.2881355932203391</v>
      </c>
      <c r="M50" s="43">
        <v>2497</v>
      </c>
      <c r="N50" s="19">
        <f t="shared" si="5"/>
        <v>15.133333333333333</v>
      </c>
      <c r="O50" s="43">
        <v>1330</v>
      </c>
      <c r="P50" s="19">
        <f t="shared" si="6"/>
        <v>10.64</v>
      </c>
      <c r="Q50" s="57">
        <v>533</v>
      </c>
      <c r="R50" s="19">
        <f t="shared" si="7"/>
        <v>11.340425531914894</v>
      </c>
      <c r="S50" s="43">
        <v>0</v>
      </c>
      <c r="T50" s="19">
        <f t="shared" si="8"/>
        <v>0</v>
      </c>
      <c r="U50" s="43">
        <v>0</v>
      </c>
      <c r="V50" s="19">
        <f t="shared" si="9"/>
        <v>0</v>
      </c>
      <c r="W50" s="43">
        <v>0</v>
      </c>
      <c r="X50" s="38">
        <f t="shared" si="0"/>
        <v>0</v>
      </c>
      <c r="Y50" s="54">
        <v>455</v>
      </c>
      <c r="Z50" s="54">
        <v>423</v>
      </c>
      <c r="AA50" s="54">
        <v>8</v>
      </c>
      <c r="AB50" s="54">
        <v>24</v>
      </c>
      <c r="AC50" s="54">
        <v>118</v>
      </c>
      <c r="AD50" s="54">
        <v>165</v>
      </c>
      <c r="AE50" s="54">
        <v>125</v>
      </c>
      <c r="AF50" s="54">
        <v>47</v>
      </c>
      <c r="AG50" s="54">
        <v>0</v>
      </c>
      <c r="AH50" s="54">
        <v>0</v>
      </c>
      <c r="AI50" s="54">
        <v>0</v>
      </c>
    </row>
    <row r="51" spans="1:35" x14ac:dyDescent="0.3">
      <c r="A51" s="48"/>
      <c r="B51" s="49"/>
      <c r="C51" s="50"/>
      <c r="D51" s="49"/>
      <c r="E51" s="49"/>
      <c r="F51" s="36"/>
      <c r="G51" s="49"/>
      <c r="H51" s="37"/>
      <c r="I51" s="49"/>
      <c r="J51" s="36"/>
      <c r="K51" s="49"/>
      <c r="L51" s="36"/>
      <c r="M51" s="49"/>
      <c r="N51" s="36"/>
      <c r="O51" s="49"/>
      <c r="P51" s="36"/>
      <c r="Q51" s="49"/>
      <c r="R51" s="36"/>
      <c r="S51" s="49"/>
      <c r="T51" s="36"/>
      <c r="U51" s="49"/>
      <c r="V51" s="36"/>
      <c r="W51" s="49"/>
      <c r="X51" s="39"/>
      <c r="Y51" s="40"/>
      <c r="Z51" s="40"/>
      <c r="AA51" s="40"/>
      <c r="AB51" s="40"/>
      <c r="AC51" s="40"/>
      <c r="AD51" s="40"/>
      <c r="AE51" s="40"/>
      <c r="AF51" s="40"/>
      <c r="AG51" s="40"/>
      <c r="AH51" s="40"/>
      <c r="AI51" s="40"/>
    </row>
    <row r="52" spans="1:35" x14ac:dyDescent="0.3">
      <c r="A52" s="3" t="s">
        <v>97</v>
      </c>
      <c r="B52" s="3"/>
      <c r="C52" s="4"/>
      <c r="D52" s="5">
        <f>SUM(D3:D50)</f>
        <v>394445</v>
      </c>
      <c r="E52" s="5">
        <f t="shared" ref="E52:W52" si="16">SUM(E3:E50)</f>
        <v>332023</v>
      </c>
      <c r="F52" s="20">
        <f t="shared" ref="F52" si="17">E52/Z52</f>
        <v>14.586723486512609</v>
      </c>
      <c r="G52" s="5">
        <f t="shared" si="16"/>
        <v>48718</v>
      </c>
      <c r="H52" s="20">
        <f t="shared" ref="H52" si="18">G52/AA52</f>
        <v>23.154942965779469</v>
      </c>
      <c r="I52" s="5">
        <f t="shared" si="16"/>
        <v>13704</v>
      </c>
      <c r="J52" s="20">
        <f t="shared" ref="J52" si="19">I52/AB52</f>
        <v>6.9847094801223237</v>
      </c>
      <c r="K52" s="5">
        <f t="shared" si="16"/>
        <v>99352</v>
      </c>
      <c r="L52" s="20">
        <f t="shared" ref="L52" si="20">K52/AC52</f>
        <v>18.103498542274053</v>
      </c>
      <c r="M52" s="5">
        <f t="shared" si="16"/>
        <v>66921</v>
      </c>
      <c r="N52" s="20">
        <f t="shared" ref="N52" si="21">M52/AD52</f>
        <v>15.355897200550711</v>
      </c>
      <c r="O52" s="5">
        <f t="shared" si="16"/>
        <v>25531</v>
      </c>
      <c r="P52" s="20">
        <f t="shared" ref="P52" si="22">O52/AE52</f>
        <v>8.5302372201804211</v>
      </c>
      <c r="Q52" s="5">
        <f t="shared" si="16"/>
        <v>96616</v>
      </c>
      <c r="R52" s="20">
        <f t="shared" ref="R52" si="23">Q52/AF52</f>
        <v>8.9666821345707657</v>
      </c>
      <c r="S52" s="5">
        <f t="shared" si="16"/>
        <v>6170</v>
      </c>
      <c r="T52" s="20">
        <f t="shared" ref="T52" si="24">S52/AG52</f>
        <v>8.8776978417266186</v>
      </c>
      <c r="U52" s="5">
        <f t="shared" si="16"/>
        <v>54347</v>
      </c>
      <c r="V52" s="20">
        <f t="shared" ref="V52" si="25">U52/AH52</f>
        <v>34.593889242520689</v>
      </c>
      <c r="W52" s="5">
        <f t="shared" si="16"/>
        <v>45508</v>
      </c>
      <c r="X52" s="20">
        <f t="shared" ref="X52" si="26">W52/AI52</f>
        <v>48.004219409282697</v>
      </c>
      <c r="Y52" s="14">
        <f>SUM(Y3:Y50)</f>
        <v>26828</v>
      </c>
      <c r="Z52" s="14">
        <f t="shared" ref="Z52:AI52" si="27">SUM(Z3:Z50)</f>
        <v>22762</v>
      </c>
      <c r="AA52" s="14">
        <f t="shared" si="27"/>
        <v>2104</v>
      </c>
      <c r="AB52" s="14">
        <f t="shared" si="27"/>
        <v>1962</v>
      </c>
      <c r="AC52" s="14">
        <f t="shared" si="27"/>
        <v>5488</v>
      </c>
      <c r="AD52" s="14">
        <f t="shared" si="27"/>
        <v>4358</v>
      </c>
      <c r="AE52" s="14">
        <f t="shared" si="27"/>
        <v>2993</v>
      </c>
      <c r="AF52" s="14">
        <f t="shared" si="27"/>
        <v>10775</v>
      </c>
      <c r="AG52" s="14">
        <f t="shared" si="27"/>
        <v>695</v>
      </c>
      <c r="AH52" s="14">
        <f t="shared" si="27"/>
        <v>1571</v>
      </c>
      <c r="AI52" s="14">
        <f t="shared" si="27"/>
        <v>948</v>
      </c>
    </row>
    <row r="53" spans="1:35" x14ac:dyDescent="0.3">
      <c r="A53" s="3" t="s">
        <v>98</v>
      </c>
      <c r="B53" s="3"/>
      <c r="C53" s="4"/>
      <c r="D53" s="5">
        <f>AVERAGE(D3:D50)</f>
        <v>8217.6041666666661</v>
      </c>
      <c r="E53" s="5">
        <f t="shared" ref="E53:S53" si="28">AVERAGE(E3:E50)</f>
        <v>6917.145833333333</v>
      </c>
      <c r="F53" s="5">
        <f t="shared" ref="F53" si="29">AVERAGE(F3:F50)</f>
        <v>13.446976525790602</v>
      </c>
      <c r="G53" s="5">
        <f t="shared" si="28"/>
        <v>1014.9583333333334</v>
      </c>
      <c r="H53" s="5">
        <f t="shared" ref="H53:I53" si="30">AVERAGE(H3:H50)</f>
        <v>40.255489076453408</v>
      </c>
      <c r="I53" s="5">
        <f t="shared" si="30"/>
        <v>285.5</v>
      </c>
      <c r="J53" s="5">
        <f t="shared" ref="J53" si="31">AVERAGE(J3:J50)</f>
        <v>5.683449130617892</v>
      </c>
      <c r="K53" s="5">
        <f t="shared" si="28"/>
        <v>2069.8333333333335</v>
      </c>
      <c r="L53" s="5">
        <f t="shared" ref="L53" si="32">AVERAGE(L3:L50)</f>
        <v>15.660757796971167</v>
      </c>
      <c r="M53" s="5">
        <f t="shared" si="28"/>
        <v>1394.1875</v>
      </c>
      <c r="N53" s="5">
        <f t="shared" ref="N53" si="33">AVERAGE(N3:N50)</f>
        <v>17.901067161195133</v>
      </c>
      <c r="O53" s="5">
        <f t="shared" si="28"/>
        <v>531.89583333333337</v>
      </c>
      <c r="P53" s="5">
        <f t="shared" ref="P53:R53" si="34">AVERAGE(P3:P50)</f>
        <v>7.1417867097419219</v>
      </c>
      <c r="Q53" s="5">
        <f t="shared" si="34"/>
        <v>2012.8333333333333</v>
      </c>
      <c r="R53" s="5">
        <f t="shared" si="34"/>
        <v>8.7755867792629552</v>
      </c>
      <c r="S53" s="5">
        <f t="shared" si="28"/>
        <v>128.54166666666666</v>
      </c>
      <c r="T53" s="5">
        <f t="shared" ref="T53:W53" si="35">AVERAGE(T3:T50)</f>
        <v>4.8615188580038406</v>
      </c>
      <c r="U53" s="5">
        <f t="shared" si="35"/>
        <v>1132.2291666666667</v>
      </c>
      <c r="V53" s="5">
        <f t="shared" si="35"/>
        <v>31.157808366020713</v>
      </c>
      <c r="W53" s="5">
        <f t="shared" si="35"/>
        <v>948.08333333333337</v>
      </c>
      <c r="X53" s="5">
        <f t="shared" ref="X53" si="36">AVERAGE(X3:X50)</f>
        <v>43.508064850511154</v>
      </c>
      <c r="Y53" s="21"/>
      <c r="Z53" s="21"/>
      <c r="AA53" s="21"/>
      <c r="AB53" s="21"/>
      <c r="AC53" s="21"/>
      <c r="AD53" s="21"/>
      <c r="AE53" s="21"/>
      <c r="AF53" s="21"/>
      <c r="AG53" s="21"/>
      <c r="AH53" s="21"/>
      <c r="AI53" s="21"/>
    </row>
    <row r="54" spans="1:35" x14ac:dyDescent="0.3">
      <c r="A54" s="3" t="s">
        <v>99</v>
      </c>
      <c r="B54" s="3"/>
      <c r="C54" s="4"/>
      <c r="D54" s="5">
        <f>MEDIAN(D3:D50)</f>
        <v>5026.5</v>
      </c>
      <c r="E54" s="5">
        <f t="shared" ref="E54:S54" si="37">MEDIAN(E3:E50)</f>
        <v>4330</v>
      </c>
      <c r="F54" s="5">
        <f t="shared" ref="F54" si="38">MEDIAN(F3:F50)</f>
        <v>11.176535990775818</v>
      </c>
      <c r="G54" s="5">
        <f t="shared" si="37"/>
        <v>358</v>
      </c>
      <c r="H54" s="5">
        <f t="shared" ref="H54:I54" si="39">MEDIAN(H3:H50)</f>
        <v>20.992063492063494</v>
      </c>
      <c r="I54" s="5">
        <f t="shared" si="39"/>
        <v>56</v>
      </c>
      <c r="J54" s="5">
        <f t="shared" ref="J54" si="40">MEDIAN(J3:J50)</f>
        <v>4.466188524590164</v>
      </c>
      <c r="K54" s="5">
        <f t="shared" si="37"/>
        <v>1407</v>
      </c>
      <c r="L54" s="5">
        <f t="shared" ref="L54" si="41">MEDIAN(L3:L50)</f>
        <v>14.230072079711682</v>
      </c>
      <c r="M54" s="5">
        <f t="shared" si="37"/>
        <v>881</v>
      </c>
      <c r="N54" s="5">
        <f t="shared" ref="N54" si="42">MEDIAN(N3:N50)</f>
        <v>15.452631578947368</v>
      </c>
      <c r="O54" s="5">
        <f t="shared" si="37"/>
        <v>136</v>
      </c>
      <c r="P54" s="5">
        <f t="shared" ref="P54:R54" si="43">MEDIAN(P3:P50)</f>
        <v>5.897619047619048</v>
      </c>
      <c r="Q54" s="5">
        <f t="shared" si="43"/>
        <v>1209</v>
      </c>
      <c r="R54" s="5">
        <f t="shared" si="43"/>
        <v>8.444994499449944</v>
      </c>
      <c r="S54" s="5">
        <f t="shared" si="37"/>
        <v>0</v>
      </c>
      <c r="T54" s="5">
        <f t="shared" ref="T54:W54" si="44">MEDIAN(T3:T50)</f>
        <v>0</v>
      </c>
      <c r="U54" s="5">
        <f t="shared" si="44"/>
        <v>278.5</v>
      </c>
      <c r="V54" s="5">
        <f t="shared" si="44"/>
        <v>20.37037037037037</v>
      </c>
      <c r="W54" s="5">
        <f t="shared" si="44"/>
        <v>126.5</v>
      </c>
      <c r="X54" s="5">
        <f t="shared" ref="X54" si="45">MEDIAN(X3:X50)</f>
        <v>13.5375</v>
      </c>
      <c r="Y54" s="21"/>
      <c r="Z54" s="21"/>
      <c r="AA54" s="21"/>
      <c r="AB54" s="21"/>
      <c r="AC54" s="21"/>
      <c r="AD54" s="21"/>
      <c r="AE54" s="21"/>
      <c r="AF54" s="21"/>
      <c r="AG54" s="21"/>
      <c r="AH54" s="21"/>
      <c r="AI54" s="21"/>
    </row>
  </sheetData>
  <autoFilter ref="A2:X2" xr:uid="{49991D80-9E35-4822-A2DF-62BCFA52FE94}"/>
  <sortState xmlns:xlrd2="http://schemas.microsoft.com/office/spreadsheetml/2017/richdata2" ref="A4:AI50">
    <sortCondition ref="B3:B50"/>
  </sortState>
  <mergeCells count="7">
    <mergeCell ref="K1:P1"/>
    <mergeCell ref="Q1:X1"/>
    <mergeCell ref="A1:A2"/>
    <mergeCell ref="B1:B2"/>
    <mergeCell ref="C1:C2"/>
    <mergeCell ref="D1:D2"/>
    <mergeCell ref="E1:J1"/>
  </mergeCells>
  <conditionalFormatting sqref="A3:X50">
    <cfRule type="expression" dxfId="1" priority="1">
      <formula>MOD(ROW(),2)=0</formula>
    </cfRule>
  </conditionalFormatting>
  <pageMargins left="0.7" right="0.7" top="0.75" bottom="0.75" header="0.3" footer="0.3"/>
  <pageSetup orientation="portrait" r:id="rId1"/>
  <ignoredErrors>
    <ignoredError sqref="F52 H52 J52 L52 N52 P52 R52 T52 V52 X5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E75C-6779-472A-9660-9EE4B0025F1A}">
  <sheetPr>
    <tabColor theme="7" tint="0.39997558519241921"/>
  </sheetPr>
  <dimension ref="A1:W53"/>
  <sheetViews>
    <sheetView showGridLines="0" workbookViewId="0">
      <pane xSplit="1" ySplit="1" topLeftCell="B2" activePane="bottomRight" state="frozen"/>
      <selection pane="topRight" activeCell="B1" sqref="B1"/>
      <selection pane="bottomLeft" activeCell="A3" sqref="A3"/>
      <selection pane="bottomRight"/>
    </sheetView>
  </sheetViews>
  <sheetFormatPr defaultColWidth="9.1796875" defaultRowHeight="13" x14ac:dyDescent="0.3"/>
  <cols>
    <col min="1" max="1" width="36.7265625" style="7" bestFit="1" customWidth="1"/>
    <col min="2" max="2" width="15.26953125" style="7" customWidth="1"/>
    <col min="3" max="3" width="13.1796875" style="2" customWidth="1"/>
    <col min="4" max="4" width="17.81640625" style="7" customWidth="1"/>
    <col min="5" max="5" width="19.453125" style="7" customWidth="1"/>
    <col min="6" max="6" width="20.1796875" style="7" customWidth="1"/>
    <col min="7" max="7" width="19.54296875" style="7" customWidth="1"/>
    <col min="8" max="8" width="21" style="7" customWidth="1"/>
    <col min="9" max="10" width="18.81640625" style="7" customWidth="1"/>
    <col min="11" max="12" width="19.7265625" style="7" customWidth="1"/>
    <col min="13" max="13" width="19.453125" style="7" customWidth="1"/>
    <col min="14" max="17" width="20.81640625" style="7" customWidth="1"/>
    <col min="18" max="18" width="17.1796875" style="7" customWidth="1"/>
    <col min="19" max="19" width="16.7265625" style="7" customWidth="1"/>
    <col min="20" max="20" width="20" style="7" customWidth="1"/>
    <col min="21" max="21" width="14.54296875" style="7" customWidth="1"/>
    <col min="22" max="22" width="15.1796875" style="7" customWidth="1"/>
    <col min="23" max="23" width="19.1796875" style="7" customWidth="1"/>
    <col min="24" max="16384" width="9.1796875" style="7"/>
  </cols>
  <sheetData>
    <row r="1" spans="1:23" ht="49.5" customHeight="1" x14ac:dyDescent="0.3">
      <c r="A1" s="70" t="s">
        <v>0</v>
      </c>
      <c r="B1" s="68" t="s">
        <v>259</v>
      </c>
      <c r="C1" s="71" t="s">
        <v>1</v>
      </c>
      <c r="D1" s="17" t="s">
        <v>123</v>
      </c>
      <c r="E1" s="17" t="s">
        <v>124</v>
      </c>
      <c r="F1" s="27" t="s">
        <v>125</v>
      </c>
      <c r="G1" s="17" t="s">
        <v>126</v>
      </c>
      <c r="H1" s="28" t="s">
        <v>127</v>
      </c>
      <c r="I1" s="15" t="s">
        <v>128</v>
      </c>
      <c r="J1" s="28" t="s">
        <v>129</v>
      </c>
      <c r="K1" s="29" t="s">
        <v>130</v>
      </c>
      <c r="L1" s="69" t="s">
        <v>260</v>
      </c>
      <c r="M1" s="29" t="s">
        <v>131</v>
      </c>
      <c r="N1" s="30" t="s">
        <v>261</v>
      </c>
      <c r="O1" s="29" t="s">
        <v>133</v>
      </c>
      <c r="P1" s="31" t="s">
        <v>134</v>
      </c>
      <c r="Q1" s="30" t="s">
        <v>135</v>
      </c>
      <c r="R1" s="32" t="s">
        <v>136</v>
      </c>
      <c r="S1" s="32" t="s">
        <v>138</v>
      </c>
      <c r="T1" s="33" t="s">
        <v>262</v>
      </c>
      <c r="U1" s="32" t="s">
        <v>140</v>
      </c>
      <c r="V1" s="32" t="s">
        <v>142</v>
      </c>
      <c r="W1" s="34" t="s">
        <v>263</v>
      </c>
    </row>
    <row r="2" spans="1:23" x14ac:dyDescent="0.3">
      <c r="A2" s="41" t="s">
        <v>10</v>
      </c>
      <c r="B2" s="42" t="s">
        <v>11</v>
      </c>
      <c r="C2" s="43">
        <v>17153</v>
      </c>
      <c r="D2" s="43">
        <v>558</v>
      </c>
      <c r="E2" s="43">
        <v>507</v>
      </c>
      <c r="F2" s="44">
        <f t="shared" ref="F2:F49" si="0">E2/D2</f>
        <v>0.90860215053763438</v>
      </c>
      <c r="G2" s="43">
        <v>7</v>
      </c>
      <c r="H2" s="44">
        <f t="shared" ref="H2:H49" si="1">G2/D2</f>
        <v>1.2544802867383513E-2</v>
      </c>
      <c r="I2" s="43">
        <v>44</v>
      </c>
      <c r="J2" s="44">
        <f t="shared" ref="J2:J49" si="2">I2/D2</f>
        <v>7.8853046594982074E-2</v>
      </c>
      <c r="K2" s="57">
        <v>141</v>
      </c>
      <c r="L2" s="44">
        <f>K2/D2</f>
        <v>0.25268817204301075</v>
      </c>
      <c r="M2" s="43">
        <v>51</v>
      </c>
      <c r="N2" s="44">
        <f>M2/D2</f>
        <v>9.1397849462365593E-2</v>
      </c>
      <c r="O2" s="43">
        <v>59</v>
      </c>
      <c r="P2" s="44">
        <f t="shared" ref="P2:P49" si="3">O2/D2</f>
        <v>0.1057347670250896</v>
      </c>
      <c r="Q2" s="43">
        <f t="shared" ref="Q2:Q49" si="4">K2+M2+O2</f>
        <v>251</v>
      </c>
      <c r="R2" s="57">
        <v>252</v>
      </c>
      <c r="S2" s="43">
        <v>0</v>
      </c>
      <c r="T2" s="44">
        <f>(R2+S2)/D2</f>
        <v>0.45161290322580644</v>
      </c>
      <c r="U2" s="43">
        <v>22</v>
      </c>
      <c r="V2" s="43">
        <v>11</v>
      </c>
      <c r="W2" s="58">
        <f>(U2+V2)/D2</f>
        <v>5.9139784946236562E-2</v>
      </c>
    </row>
    <row r="3" spans="1:23" x14ac:dyDescent="0.3">
      <c r="A3" s="41" t="s">
        <v>12</v>
      </c>
      <c r="B3" s="42" t="s">
        <v>13</v>
      </c>
      <c r="C3" s="43">
        <v>22493</v>
      </c>
      <c r="D3" s="43">
        <v>614</v>
      </c>
      <c r="E3" s="43">
        <v>557</v>
      </c>
      <c r="F3" s="44">
        <f t="shared" si="0"/>
        <v>0.90716612377850159</v>
      </c>
      <c r="G3" s="43">
        <v>15</v>
      </c>
      <c r="H3" s="44">
        <f t="shared" si="1"/>
        <v>2.4429967426710098E-2</v>
      </c>
      <c r="I3" s="43">
        <v>42</v>
      </c>
      <c r="J3" s="44">
        <f t="shared" si="2"/>
        <v>6.8403908794788276E-2</v>
      </c>
      <c r="K3" s="57">
        <v>182</v>
      </c>
      <c r="L3" s="44">
        <f t="shared" ref="L3:L49" si="5">K3/D3</f>
        <v>0.29641693811074921</v>
      </c>
      <c r="M3" s="43">
        <v>111</v>
      </c>
      <c r="N3" s="44">
        <f t="shared" ref="N3:N49" si="6">M3/D3</f>
        <v>0.18078175895765472</v>
      </c>
      <c r="O3" s="43">
        <v>29</v>
      </c>
      <c r="P3" s="44">
        <f t="shared" si="3"/>
        <v>4.7231270358306189E-2</v>
      </c>
      <c r="Q3" s="43">
        <f t="shared" si="4"/>
        <v>322</v>
      </c>
      <c r="R3" s="57">
        <v>238</v>
      </c>
      <c r="S3" s="43">
        <v>159</v>
      </c>
      <c r="T3" s="44">
        <f t="shared" ref="T3:T49" si="7">(R3+S3)/D3</f>
        <v>0.64657980456026054</v>
      </c>
      <c r="U3" s="43">
        <v>0</v>
      </c>
      <c r="V3" s="43">
        <v>48</v>
      </c>
      <c r="W3" s="58">
        <f t="shared" ref="W3:W49" si="8">(U3+V3)/D3</f>
        <v>7.8175895765472306E-2</v>
      </c>
    </row>
    <row r="4" spans="1:23" x14ac:dyDescent="0.3">
      <c r="A4" s="41" t="s">
        <v>14</v>
      </c>
      <c r="B4" s="42" t="s">
        <v>15</v>
      </c>
      <c r="C4" s="43">
        <v>12330</v>
      </c>
      <c r="D4" s="43">
        <v>595</v>
      </c>
      <c r="E4" s="43">
        <v>585</v>
      </c>
      <c r="F4" s="44">
        <f t="shared" si="0"/>
        <v>0.98319327731092432</v>
      </c>
      <c r="G4" s="43">
        <v>10</v>
      </c>
      <c r="H4" s="44">
        <f t="shared" si="1"/>
        <v>1.680672268907563E-2</v>
      </c>
      <c r="I4" s="43">
        <v>0</v>
      </c>
      <c r="J4" s="44">
        <f t="shared" si="2"/>
        <v>0</v>
      </c>
      <c r="K4" s="57">
        <v>103</v>
      </c>
      <c r="L4" s="44">
        <f t="shared" si="5"/>
        <v>0.17310924369747899</v>
      </c>
      <c r="M4" s="43">
        <v>72</v>
      </c>
      <c r="N4" s="44">
        <f t="shared" si="6"/>
        <v>0.12100840336134454</v>
      </c>
      <c r="O4" s="43">
        <v>198</v>
      </c>
      <c r="P4" s="44">
        <f t="shared" si="3"/>
        <v>0.33277310924369746</v>
      </c>
      <c r="Q4" s="43">
        <f t="shared" si="4"/>
        <v>373</v>
      </c>
      <c r="R4" s="57">
        <v>163</v>
      </c>
      <c r="S4" s="43">
        <v>23</v>
      </c>
      <c r="T4" s="44">
        <f t="shared" si="7"/>
        <v>0.31260504201680672</v>
      </c>
      <c r="U4" s="43">
        <v>39</v>
      </c>
      <c r="V4" s="43">
        <v>11</v>
      </c>
      <c r="W4" s="58">
        <f t="shared" si="8"/>
        <v>8.4033613445378158E-2</v>
      </c>
    </row>
    <row r="5" spans="1:23" x14ac:dyDescent="0.3">
      <c r="A5" s="41" t="s">
        <v>16</v>
      </c>
      <c r="B5" s="42" t="s">
        <v>15</v>
      </c>
      <c r="C5" s="43">
        <v>3828</v>
      </c>
      <c r="D5" s="43">
        <v>67</v>
      </c>
      <c r="E5" s="43">
        <v>62</v>
      </c>
      <c r="F5" s="44">
        <f t="shared" si="0"/>
        <v>0.92537313432835822</v>
      </c>
      <c r="G5" s="43">
        <v>5</v>
      </c>
      <c r="H5" s="44">
        <f t="shared" si="1"/>
        <v>7.4626865671641784E-2</v>
      </c>
      <c r="I5" s="43">
        <v>0</v>
      </c>
      <c r="J5" s="44">
        <f t="shared" si="2"/>
        <v>0</v>
      </c>
      <c r="K5" s="57">
        <v>11</v>
      </c>
      <c r="L5" s="44">
        <f t="shared" si="5"/>
        <v>0.16417910447761194</v>
      </c>
      <c r="M5" s="43">
        <v>31</v>
      </c>
      <c r="N5" s="44">
        <f t="shared" si="6"/>
        <v>0.46268656716417911</v>
      </c>
      <c r="O5" s="43">
        <v>2</v>
      </c>
      <c r="P5" s="44">
        <f t="shared" si="3"/>
        <v>2.9850746268656716E-2</v>
      </c>
      <c r="Q5" s="43">
        <f t="shared" si="4"/>
        <v>44</v>
      </c>
      <c r="R5" s="57">
        <v>9</v>
      </c>
      <c r="S5" s="43">
        <v>0</v>
      </c>
      <c r="T5" s="44">
        <f t="shared" si="7"/>
        <v>0.13432835820895522</v>
      </c>
      <c r="U5" s="43">
        <v>4</v>
      </c>
      <c r="V5" s="43">
        <v>10</v>
      </c>
      <c r="W5" s="58">
        <f t="shared" si="8"/>
        <v>0.20895522388059701</v>
      </c>
    </row>
    <row r="6" spans="1:23" x14ac:dyDescent="0.3">
      <c r="A6" s="41" t="s">
        <v>17</v>
      </c>
      <c r="B6" s="42" t="s">
        <v>18</v>
      </c>
      <c r="C6" s="43">
        <v>22583</v>
      </c>
      <c r="D6" s="43">
        <v>15</v>
      </c>
      <c r="E6" s="43">
        <v>15</v>
      </c>
      <c r="F6" s="44">
        <f t="shared" si="0"/>
        <v>1</v>
      </c>
      <c r="G6" s="43">
        <v>0</v>
      </c>
      <c r="H6" s="44">
        <f t="shared" si="1"/>
        <v>0</v>
      </c>
      <c r="I6" s="43">
        <v>0</v>
      </c>
      <c r="J6" s="44">
        <f t="shared" si="2"/>
        <v>0</v>
      </c>
      <c r="K6" s="57">
        <v>4</v>
      </c>
      <c r="L6" s="44">
        <f t="shared" si="5"/>
        <v>0.26666666666666666</v>
      </c>
      <c r="M6" s="43">
        <v>4</v>
      </c>
      <c r="N6" s="44">
        <f t="shared" si="6"/>
        <v>0.26666666666666666</v>
      </c>
      <c r="O6" s="43">
        <v>5</v>
      </c>
      <c r="P6" s="44">
        <f t="shared" si="3"/>
        <v>0.33333333333333331</v>
      </c>
      <c r="Q6" s="43">
        <f t="shared" si="4"/>
        <v>13</v>
      </c>
      <c r="R6" s="57">
        <v>2</v>
      </c>
      <c r="S6" s="43">
        <v>14</v>
      </c>
      <c r="T6" s="44">
        <f t="shared" si="7"/>
        <v>1.0666666666666667</v>
      </c>
      <c r="U6" s="43">
        <v>0</v>
      </c>
      <c r="V6" s="43">
        <v>0</v>
      </c>
      <c r="W6" s="58">
        <f t="shared" si="8"/>
        <v>0</v>
      </c>
    </row>
    <row r="7" spans="1:23" x14ac:dyDescent="0.3">
      <c r="A7" s="41" t="s">
        <v>19</v>
      </c>
      <c r="B7" s="42" t="s">
        <v>20</v>
      </c>
      <c r="C7" s="43">
        <v>7997</v>
      </c>
      <c r="D7" s="43">
        <v>855</v>
      </c>
      <c r="E7" s="43">
        <v>729</v>
      </c>
      <c r="F7" s="44">
        <f t="shared" si="0"/>
        <v>0.85263157894736841</v>
      </c>
      <c r="G7" s="43">
        <v>12</v>
      </c>
      <c r="H7" s="44">
        <f t="shared" si="1"/>
        <v>1.4035087719298246E-2</v>
      </c>
      <c r="I7" s="43">
        <v>114</v>
      </c>
      <c r="J7" s="44">
        <f t="shared" si="2"/>
        <v>0.13333333333333333</v>
      </c>
      <c r="K7" s="57">
        <v>160</v>
      </c>
      <c r="L7" s="44">
        <f t="shared" si="5"/>
        <v>0.1871345029239766</v>
      </c>
      <c r="M7" s="43">
        <v>71</v>
      </c>
      <c r="N7" s="44">
        <f t="shared" si="6"/>
        <v>8.3040935672514624E-2</v>
      </c>
      <c r="O7" s="43">
        <v>0</v>
      </c>
      <c r="P7" s="44">
        <f t="shared" si="3"/>
        <v>0</v>
      </c>
      <c r="Q7" s="43">
        <f t="shared" si="4"/>
        <v>231</v>
      </c>
      <c r="R7" s="57">
        <v>595</v>
      </c>
      <c r="S7" s="43">
        <v>0</v>
      </c>
      <c r="T7" s="44">
        <f t="shared" si="7"/>
        <v>0.69590643274853803</v>
      </c>
      <c r="U7" s="43">
        <v>0</v>
      </c>
      <c r="V7" s="43">
        <v>29</v>
      </c>
      <c r="W7" s="58">
        <f t="shared" si="8"/>
        <v>3.3918128654970757E-2</v>
      </c>
    </row>
    <row r="8" spans="1:23" x14ac:dyDescent="0.3">
      <c r="A8" s="41" t="s">
        <v>21</v>
      </c>
      <c r="B8" s="42" t="s">
        <v>22</v>
      </c>
      <c r="C8" s="43">
        <v>35688</v>
      </c>
      <c r="D8" s="43">
        <v>696</v>
      </c>
      <c r="E8" s="43">
        <v>442</v>
      </c>
      <c r="F8" s="44">
        <f t="shared" si="0"/>
        <v>0.63505747126436785</v>
      </c>
      <c r="G8" s="43">
        <v>208</v>
      </c>
      <c r="H8" s="44">
        <f t="shared" si="1"/>
        <v>0.2988505747126437</v>
      </c>
      <c r="I8" s="43">
        <v>46</v>
      </c>
      <c r="J8" s="44">
        <f t="shared" si="2"/>
        <v>6.6091954022988508E-2</v>
      </c>
      <c r="K8" s="57">
        <v>298</v>
      </c>
      <c r="L8" s="44">
        <f t="shared" si="5"/>
        <v>0.42816091954022989</v>
      </c>
      <c r="M8" s="43">
        <v>67</v>
      </c>
      <c r="N8" s="44">
        <f t="shared" si="6"/>
        <v>9.6264367816091947E-2</v>
      </c>
      <c r="O8" s="43">
        <v>35</v>
      </c>
      <c r="P8" s="44">
        <f t="shared" si="3"/>
        <v>5.0287356321839081E-2</v>
      </c>
      <c r="Q8" s="43">
        <f t="shared" si="4"/>
        <v>400</v>
      </c>
      <c r="R8" s="57">
        <v>242</v>
      </c>
      <c r="S8" s="43">
        <v>0</v>
      </c>
      <c r="T8" s="44">
        <f t="shared" si="7"/>
        <v>0.34770114942528735</v>
      </c>
      <c r="U8" s="43">
        <v>9</v>
      </c>
      <c r="V8" s="43">
        <v>8</v>
      </c>
      <c r="W8" s="58">
        <f t="shared" si="8"/>
        <v>2.442528735632184E-2</v>
      </c>
    </row>
    <row r="9" spans="1:23" x14ac:dyDescent="0.3">
      <c r="A9" s="41" t="s">
        <v>23</v>
      </c>
      <c r="B9" s="42" t="s">
        <v>24</v>
      </c>
      <c r="C9" s="43">
        <v>82934</v>
      </c>
      <c r="D9" s="43">
        <v>1052</v>
      </c>
      <c r="E9" s="43">
        <v>962</v>
      </c>
      <c r="F9" s="44">
        <f t="shared" si="0"/>
        <v>0.9144486692015209</v>
      </c>
      <c r="G9" s="43">
        <v>52</v>
      </c>
      <c r="H9" s="44">
        <f t="shared" si="1"/>
        <v>4.9429657794676805E-2</v>
      </c>
      <c r="I9" s="43">
        <v>38</v>
      </c>
      <c r="J9" s="44">
        <f t="shared" si="2"/>
        <v>3.6121673003802278E-2</v>
      </c>
      <c r="K9" s="57">
        <v>269</v>
      </c>
      <c r="L9" s="44">
        <f t="shared" si="5"/>
        <v>0.25570342205323193</v>
      </c>
      <c r="M9" s="43">
        <v>135</v>
      </c>
      <c r="N9" s="44">
        <f t="shared" si="6"/>
        <v>0.12832699619771862</v>
      </c>
      <c r="O9" s="43">
        <v>92</v>
      </c>
      <c r="P9" s="44">
        <f t="shared" si="3"/>
        <v>8.7452471482889732E-2</v>
      </c>
      <c r="Q9" s="43">
        <f t="shared" si="4"/>
        <v>496</v>
      </c>
      <c r="R9" s="57">
        <v>500</v>
      </c>
      <c r="S9" s="43">
        <v>0</v>
      </c>
      <c r="T9" s="44">
        <f t="shared" si="7"/>
        <v>0.47528517110266161</v>
      </c>
      <c r="U9" s="43">
        <v>56</v>
      </c>
      <c r="V9" s="43">
        <v>0</v>
      </c>
      <c r="W9" s="58">
        <f t="shared" si="8"/>
        <v>5.3231939163498096E-2</v>
      </c>
    </row>
    <row r="10" spans="1:23" x14ac:dyDescent="0.3">
      <c r="A10" s="41" t="s">
        <v>25</v>
      </c>
      <c r="B10" s="42" t="s">
        <v>26</v>
      </c>
      <c r="C10" s="43">
        <v>36405</v>
      </c>
      <c r="D10" s="43">
        <v>528</v>
      </c>
      <c r="E10" s="43">
        <v>503</v>
      </c>
      <c r="F10" s="44">
        <f t="shared" si="0"/>
        <v>0.95265151515151514</v>
      </c>
      <c r="G10" s="43">
        <v>5</v>
      </c>
      <c r="H10" s="44">
        <f t="shared" si="1"/>
        <v>9.46969696969697E-3</v>
      </c>
      <c r="I10" s="43">
        <v>20</v>
      </c>
      <c r="J10" s="44">
        <f t="shared" si="2"/>
        <v>3.787878787878788E-2</v>
      </c>
      <c r="K10" s="57">
        <v>160</v>
      </c>
      <c r="L10" s="44">
        <f t="shared" si="5"/>
        <v>0.30303030303030304</v>
      </c>
      <c r="M10" s="43">
        <v>97</v>
      </c>
      <c r="N10" s="44">
        <f t="shared" si="6"/>
        <v>0.18371212121212122</v>
      </c>
      <c r="O10" s="43">
        <v>123</v>
      </c>
      <c r="P10" s="44">
        <f t="shared" si="3"/>
        <v>0.23295454545454544</v>
      </c>
      <c r="Q10" s="43">
        <f t="shared" si="4"/>
        <v>380</v>
      </c>
      <c r="R10" s="57">
        <v>148</v>
      </c>
      <c r="S10" s="43">
        <v>0</v>
      </c>
      <c r="T10" s="44">
        <f t="shared" si="7"/>
        <v>0.28030303030303028</v>
      </c>
      <c r="U10" s="43">
        <v>0</v>
      </c>
      <c r="V10" s="43">
        <v>0</v>
      </c>
      <c r="W10" s="58">
        <f t="shared" si="8"/>
        <v>0</v>
      </c>
    </row>
    <row r="11" spans="1:23" x14ac:dyDescent="0.3">
      <c r="A11" s="41" t="s">
        <v>27</v>
      </c>
      <c r="B11" s="42" t="s">
        <v>28</v>
      </c>
      <c r="C11" s="43">
        <v>14312</v>
      </c>
      <c r="D11" s="43">
        <v>155</v>
      </c>
      <c r="E11" s="43">
        <v>134</v>
      </c>
      <c r="F11" s="44">
        <f t="shared" si="0"/>
        <v>0.86451612903225805</v>
      </c>
      <c r="G11" s="43">
        <v>21</v>
      </c>
      <c r="H11" s="44">
        <f t="shared" si="1"/>
        <v>0.13548387096774195</v>
      </c>
      <c r="I11" s="43">
        <v>0</v>
      </c>
      <c r="J11" s="44">
        <f t="shared" si="2"/>
        <v>0</v>
      </c>
      <c r="K11" s="57">
        <v>103</v>
      </c>
      <c r="L11" s="44">
        <f t="shared" si="5"/>
        <v>0.6645161290322581</v>
      </c>
      <c r="M11" s="43">
        <v>23</v>
      </c>
      <c r="N11" s="44">
        <f t="shared" si="6"/>
        <v>0.14838709677419354</v>
      </c>
      <c r="O11" s="43">
        <v>0</v>
      </c>
      <c r="P11" s="44">
        <f t="shared" si="3"/>
        <v>0</v>
      </c>
      <c r="Q11" s="43">
        <f t="shared" si="4"/>
        <v>126</v>
      </c>
      <c r="R11" s="57">
        <v>11</v>
      </c>
      <c r="S11" s="43">
        <v>8</v>
      </c>
      <c r="T11" s="44">
        <f t="shared" si="7"/>
        <v>0.12258064516129032</v>
      </c>
      <c r="U11" s="43">
        <v>17</v>
      </c>
      <c r="V11" s="43">
        <v>1</v>
      </c>
      <c r="W11" s="58">
        <f t="shared" si="8"/>
        <v>0.11612903225806452</v>
      </c>
    </row>
    <row r="12" spans="1:23" x14ac:dyDescent="0.3">
      <c r="A12" s="41" t="s">
        <v>29</v>
      </c>
      <c r="B12" s="42" t="s">
        <v>30</v>
      </c>
      <c r="C12" s="43">
        <v>47139</v>
      </c>
      <c r="D12" s="43">
        <v>940</v>
      </c>
      <c r="E12" s="43">
        <v>804</v>
      </c>
      <c r="F12" s="44">
        <f t="shared" si="0"/>
        <v>0.85531914893617023</v>
      </c>
      <c r="G12" s="43">
        <v>29</v>
      </c>
      <c r="H12" s="44">
        <f t="shared" si="1"/>
        <v>3.0851063829787233E-2</v>
      </c>
      <c r="I12" s="43">
        <v>107</v>
      </c>
      <c r="J12" s="44">
        <f t="shared" si="2"/>
        <v>0.11382978723404255</v>
      </c>
      <c r="K12" s="57">
        <v>156</v>
      </c>
      <c r="L12" s="44">
        <f t="shared" si="5"/>
        <v>0.16595744680851063</v>
      </c>
      <c r="M12" s="43">
        <v>118</v>
      </c>
      <c r="N12" s="44">
        <f t="shared" si="6"/>
        <v>0.12553191489361701</v>
      </c>
      <c r="O12" s="43">
        <v>68</v>
      </c>
      <c r="P12" s="44">
        <f t="shared" si="3"/>
        <v>7.2340425531914887E-2</v>
      </c>
      <c r="Q12" s="43">
        <f t="shared" si="4"/>
        <v>342</v>
      </c>
      <c r="R12" s="57">
        <v>505</v>
      </c>
      <c r="S12" s="43">
        <v>73</v>
      </c>
      <c r="T12" s="44">
        <f t="shared" si="7"/>
        <v>0.61489361702127665</v>
      </c>
      <c r="U12" s="43">
        <v>47</v>
      </c>
      <c r="V12" s="43">
        <v>45</v>
      </c>
      <c r="W12" s="58">
        <f t="shared" si="8"/>
        <v>9.7872340425531917E-2</v>
      </c>
    </row>
    <row r="13" spans="1:23" x14ac:dyDescent="0.3">
      <c r="A13" s="41" t="s">
        <v>31</v>
      </c>
      <c r="B13" s="42" t="s">
        <v>32</v>
      </c>
      <c r="C13" s="43">
        <v>6460</v>
      </c>
      <c r="D13" s="43">
        <v>209</v>
      </c>
      <c r="E13" s="43">
        <v>208</v>
      </c>
      <c r="F13" s="44">
        <f t="shared" si="0"/>
        <v>0.99521531100478466</v>
      </c>
      <c r="G13" s="43">
        <v>0</v>
      </c>
      <c r="H13" s="44">
        <f t="shared" si="1"/>
        <v>0</v>
      </c>
      <c r="I13" s="43">
        <v>1</v>
      </c>
      <c r="J13" s="44">
        <f t="shared" si="2"/>
        <v>4.7846889952153108E-3</v>
      </c>
      <c r="K13" s="57">
        <v>110</v>
      </c>
      <c r="L13" s="44">
        <f t="shared" si="5"/>
        <v>0.52631578947368418</v>
      </c>
      <c r="M13" s="43">
        <v>49</v>
      </c>
      <c r="N13" s="44">
        <f t="shared" si="6"/>
        <v>0.23444976076555024</v>
      </c>
      <c r="O13" s="43">
        <v>9</v>
      </c>
      <c r="P13" s="44">
        <f t="shared" si="3"/>
        <v>4.3062200956937802E-2</v>
      </c>
      <c r="Q13" s="43">
        <f t="shared" si="4"/>
        <v>168</v>
      </c>
      <c r="R13" s="57">
        <v>22</v>
      </c>
      <c r="S13" s="43">
        <v>39</v>
      </c>
      <c r="T13" s="44">
        <f t="shared" si="7"/>
        <v>0.291866028708134</v>
      </c>
      <c r="U13" s="43">
        <v>7</v>
      </c>
      <c r="V13" s="43">
        <v>10</v>
      </c>
      <c r="W13" s="58">
        <f t="shared" si="8"/>
        <v>8.1339712918660281E-2</v>
      </c>
    </row>
    <row r="14" spans="1:23" x14ac:dyDescent="0.3">
      <c r="A14" s="41" t="s">
        <v>33</v>
      </c>
      <c r="B14" s="42" t="s">
        <v>34</v>
      </c>
      <c r="C14" s="43">
        <v>4469</v>
      </c>
      <c r="D14" s="43">
        <v>241</v>
      </c>
      <c r="E14" s="43">
        <v>218</v>
      </c>
      <c r="F14" s="44">
        <f t="shared" si="0"/>
        <v>0.9045643153526971</v>
      </c>
      <c r="G14" s="43">
        <v>23</v>
      </c>
      <c r="H14" s="44">
        <f t="shared" si="1"/>
        <v>9.5435684647302899E-2</v>
      </c>
      <c r="I14" s="43">
        <v>0</v>
      </c>
      <c r="J14" s="44">
        <f t="shared" si="2"/>
        <v>0</v>
      </c>
      <c r="K14" s="57">
        <v>63</v>
      </c>
      <c r="L14" s="44">
        <f t="shared" si="5"/>
        <v>0.26141078838174275</v>
      </c>
      <c r="M14" s="43">
        <v>32</v>
      </c>
      <c r="N14" s="44">
        <f t="shared" si="6"/>
        <v>0.13278008298755187</v>
      </c>
      <c r="O14" s="43">
        <v>11</v>
      </c>
      <c r="P14" s="44">
        <f t="shared" si="3"/>
        <v>4.5643153526970952E-2</v>
      </c>
      <c r="Q14" s="43">
        <f t="shared" si="4"/>
        <v>106</v>
      </c>
      <c r="R14" s="57">
        <v>64</v>
      </c>
      <c r="S14" s="43">
        <v>0</v>
      </c>
      <c r="T14" s="44">
        <f t="shared" si="7"/>
        <v>0.26556016597510373</v>
      </c>
      <c r="U14" s="43">
        <v>6</v>
      </c>
      <c r="V14" s="43">
        <v>8</v>
      </c>
      <c r="W14" s="58">
        <f t="shared" si="8"/>
        <v>5.8091286307053944E-2</v>
      </c>
    </row>
    <row r="15" spans="1:23" x14ac:dyDescent="0.3">
      <c r="A15" s="41" t="s">
        <v>35</v>
      </c>
      <c r="B15" s="42" t="s">
        <v>36</v>
      </c>
      <c r="C15" s="43">
        <v>4489</v>
      </c>
      <c r="D15" s="43">
        <v>174</v>
      </c>
      <c r="E15" s="43">
        <v>169</v>
      </c>
      <c r="F15" s="44">
        <f t="shared" si="0"/>
        <v>0.97126436781609193</v>
      </c>
      <c r="G15" s="43">
        <v>5</v>
      </c>
      <c r="H15" s="44">
        <f t="shared" si="1"/>
        <v>2.8735632183908046E-2</v>
      </c>
      <c r="I15" s="43">
        <v>0</v>
      </c>
      <c r="J15" s="44">
        <f t="shared" si="2"/>
        <v>0</v>
      </c>
      <c r="K15" s="57">
        <v>53</v>
      </c>
      <c r="L15" s="44">
        <f t="shared" si="5"/>
        <v>0.3045977011494253</v>
      </c>
      <c r="M15" s="43">
        <v>38</v>
      </c>
      <c r="N15" s="44">
        <f t="shared" si="6"/>
        <v>0.21839080459770116</v>
      </c>
      <c r="O15" s="43">
        <v>4</v>
      </c>
      <c r="P15" s="44">
        <f t="shared" si="3"/>
        <v>2.2988505747126436E-2</v>
      </c>
      <c r="Q15" s="43">
        <f t="shared" si="4"/>
        <v>95</v>
      </c>
      <c r="R15" s="57">
        <v>78</v>
      </c>
      <c r="S15" s="43">
        <v>14</v>
      </c>
      <c r="T15" s="44">
        <f t="shared" si="7"/>
        <v>0.52873563218390807</v>
      </c>
      <c r="U15" s="43">
        <v>1</v>
      </c>
      <c r="V15" s="43">
        <v>0</v>
      </c>
      <c r="W15" s="58">
        <f t="shared" si="8"/>
        <v>5.7471264367816091E-3</v>
      </c>
    </row>
    <row r="16" spans="1:23" x14ac:dyDescent="0.3">
      <c r="A16" s="41" t="s">
        <v>37</v>
      </c>
      <c r="B16" s="42" t="s">
        <v>36</v>
      </c>
      <c r="C16" s="43">
        <v>5485</v>
      </c>
      <c r="D16" s="43">
        <v>211</v>
      </c>
      <c r="E16" s="43">
        <v>204</v>
      </c>
      <c r="F16" s="44">
        <f t="shared" si="0"/>
        <v>0.96682464454976302</v>
      </c>
      <c r="G16" s="43">
        <v>6</v>
      </c>
      <c r="H16" s="44">
        <f t="shared" si="1"/>
        <v>2.843601895734597E-2</v>
      </c>
      <c r="I16" s="43">
        <v>1</v>
      </c>
      <c r="J16" s="44">
        <f t="shared" si="2"/>
        <v>4.7393364928909956E-3</v>
      </c>
      <c r="K16" s="57">
        <v>105</v>
      </c>
      <c r="L16" s="44">
        <f t="shared" si="5"/>
        <v>0.49763033175355448</v>
      </c>
      <c r="M16" s="43">
        <v>21</v>
      </c>
      <c r="N16" s="44">
        <f t="shared" si="6"/>
        <v>9.9526066350710901E-2</v>
      </c>
      <c r="O16" s="43">
        <v>12</v>
      </c>
      <c r="P16" s="44">
        <f t="shared" si="3"/>
        <v>5.6872037914691941E-2</v>
      </c>
      <c r="Q16" s="43">
        <f t="shared" si="4"/>
        <v>138</v>
      </c>
      <c r="R16" s="57">
        <v>72</v>
      </c>
      <c r="S16" s="43">
        <v>0</v>
      </c>
      <c r="T16" s="44">
        <f t="shared" si="7"/>
        <v>0.34123222748815168</v>
      </c>
      <c r="U16" s="43">
        <v>1</v>
      </c>
      <c r="V16" s="43">
        <v>0</v>
      </c>
      <c r="W16" s="58">
        <f t="shared" si="8"/>
        <v>4.7393364928909956E-3</v>
      </c>
    </row>
    <row r="17" spans="1:23" x14ac:dyDescent="0.3">
      <c r="A17" s="41" t="s">
        <v>38</v>
      </c>
      <c r="B17" s="42" t="s">
        <v>39</v>
      </c>
      <c r="C17" s="43">
        <v>3778</v>
      </c>
      <c r="D17" s="43">
        <v>63</v>
      </c>
      <c r="E17" s="43">
        <v>61</v>
      </c>
      <c r="F17" s="44">
        <f t="shared" si="0"/>
        <v>0.96825396825396826</v>
      </c>
      <c r="G17" s="43">
        <v>0</v>
      </c>
      <c r="H17" s="44">
        <f t="shared" si="1"/>
        <v>0</v>
      </c>
      <c r="I17" s="43">
        <v>2</v>
      </c>
      <c r="J17" s="44">
        <f t="shared" si="2"/>
        <v>3.1746031746031744E-2</v>
      </c>
      <c r="K17" s="57">
        <v>30</v>
      </c>
      <c r="L17" s="44">
        <f t="shared" si="5"/>
        <v>0.47619047619047616</v>
      </c>
      <c r="M17" s="43">
        <v>2</v>
      </c>
      <c r="N17" s="44">
        <f t="shared" si="6"/>
        <v>3.1746031746031744E-2</v>
      </c>
      <c r="O17" s="43">
        <v>0</v>
      </c>
      <c r="P17" s="44">
        <f t="shared" si="3"/>
        <v>0</v>
      </c>
      <c r="Q17" s="43">
        <f t="shared" si="4"/>
        <v>32</v>
      </c>
      <c r="R17" s="57">
        <v>22</v>
      </c>
      <c r="S17" s="43">
        <v>0</v>
      </c>
      <c r="T17" s="44">
        <f t="shared" si="7"/>
        <v>0.34920634920634919</v>
      </c>
      <c r="U17" s="43">
        <v>8</v>
      </c>
      <c r="V17" s="43">
        <v>1</v>
      </c>
      <c r="W17" s="58">
        <f t="shared" si="8"/>
        <v>0.14285714285714285</v>
      </c>
    </row>
    <row r="18" spans="1:23" x14ac:dyDescent="0.3">
      <c r="A18" s="41" t="s">
        <v>40</v>
      </c>
      <c r="B18" s="42" t="s">
        <v>39</v>
      </c>
      <c r="C18" s="43">
        <v>4620</v>
      </c>
      <c r="D18" s="43">
        <v>238</v>
      </c>
      <c r="E18" s="43">
        <v>201</v>
      </c>
      <c r="F18" s="44">
        <f t="shared" si="0"/>
        <v>0.84453781512605042</v>
      </c>
      <c r="G18" s="43">
        <v>37</v>
      </c>
      <c r="H18" s="44">
        <f t="shared" si="1"/>
        <v>0.15546218487394958</v>
      </c>
      <c r="I18" s="43">
        <v>0</v>
      </c>
      <c r="J18" s="44">
        <f t="shared" si="2"/>
        <v>0</v>
      </c>
      <c r="K18" s="57">
        <v>48</v>
      </c>
      <c r="L18" s="44">
        <f t="shared" si="5"/>
        <v>0.20168067226890757</v>
      </c>
      <c r="M18" s="43">
        <v>23</v>
      </c>
      <c r="N18" s="44">
        <f t="shared" si="6"/>
        <v>9.6638655462184878E-2</v>
      </c>
      <c r="O18" s="43">
        <v>5</v>
      </c>
      <c r="P18" s="44">
        <f t="shared" si="3"/>
        <v>2.100840336134454E-2</v>
      </c>
      <c r="Q18" s="43">
        <f t="shared" si="4"/>
        <v>76</v>
      </c>
      <c r="R18" s="57">
        <v>143</v>
      </c>
      <c r="S18" s="43">
        <v>0</v>
      </c>
      <c r="T18" s="44">
        <f t="shared" si="7"/>
        <v>0.60084033613445376</v>
      </c>
      <c r="U18" s="43">
        <v>18</v>
      </c>
      <c r="V18" s="43">
        <v>0</v>
      </c>
      <c r="W18" s="58">
        <f t="shared" si="8"/>
        <v>7.5630252100840331E-2</v>
      </c>
    </row>
    <row r="19" spans="1:23" x14ac:dyDescent="0.3">
      <c r="A19" s="41" t="s">
        <v>41</v>
      </c>
      <c r="B19" s="42" t="s">
        <v>42</v>
      </c>
      <c r="C19" s="43">
        <v>5559</v>
      </c>
      <c r="D19" s="43">
        <v>317</v>
      </c>
      <c r="E19" s="43">
        <v>193</v>
      </c>
      <c r="F19" s="44">
        <f t="shared" si="0"/>
        <v>0.60883280757097791</v>
      </c>
      <c r="G19" s="43">
        <v>124</v>
      </c>
      <c r="H19" s="44">
        <f t="shared" si="1"/>
        <v>0.39116719242902209</v>
      </c>
      <c r="I19" s="43">
        <v>0</v>
      </c>
      <c r="J19" s="44">
        <f t="shared" si="2"/>
        <v>0</v>
      </c>
      <c r="K19" s="57">
        <v>67</v>
      </c>
      <c r="L19" s="44">
        <f t="shared" si="5"/>
        <v>0.2113564668769716</v>
      </c>
      <c r="M19" s="43">
        <v>29</v>
      </c>
      <c r="N19" s="44">
        <f t="shared" si="6"/>
        <v>9.1482649842271294E-2</v>
      </c>
      <c r="O19" s="43">
        <v>21</v>
      </c>
      <c r="P19" s="44">
        <f t="shared" si="3"/>
        <v>6.6246056782334389E-2</v>
      </c>
      <c r="Q19" s="43">
        <f t="shared" si="4"/>
        <v>117</v>
      </c>
      <c r="R19" s="57">
        <v>178</v>
      </c>
      <c r="S19" s="43">
        <v>16</v>
      </c>
      <c r="T19" s="44">
        <f t="shared" si="7"/>
        <v>0.61198738170347</v>
      </c>
      <c r="U19" s="43">
        <v>0</v>
      </c>
      <c r="V19" s="43">
        <v>8</v>
      </c>
      <c r="W19" s="58">
        <f t="shared" si="8"/>
        <v>2.5236593059936908E-2</v>
      </c>
    </row>
    <row r="20" spans="1:23" x14ac:dyDescent="0.3">
      <c r="A20" s="41" t="s">
        <v>43</v>
      </c>
      <c r="B20" s="42" t="s">
        <v>44</v>
      </c>
      <c r="C20" s="43">
        <v>29568</v>
      </c>
      <c r="D20" s="43">
        <v>314</v>
      </c>
      <c r="E20" s="43">
        <v>300</v>
      </c>
      <c r="F20" s="44">
        <f t="shared" si="0"/>
        <v>0.95541401273885351</v>
      </c>
      <c r="G20" s="43">
        <v>14</v>
      </c>
      <c r="H20" s="44">
        <f t="shared" si="1"/>
        <v>4.4585987261146494E-2</v>
      </c>
      <c r="I20" s="43">
        <v>0</v>
      </c>
      <c r="J20" s="44">
        <f t="shared" si="2"/>
        <v>0</v>
      </c>
      <c r="K20" s="57">
        <v>46</v>
      </c>
      <c r="L20" s="44">
        <f t="shared" si="5"/>
        <v>0.1464968152866242</v>
      </c>
      <c r="M20" s="43">
        <v>96</v>
      </c>
      <c r="N20" s="44">
        <f t="shared" si="6"/>
        <v>0.30573248407643311</v>
      </c>
      <c r="O20" s="43">
        <v>157</v>
      </c>
      <c r="P20" s="44">
        <f t="shared" si="3"/>
        <v>0.5</v>
      </c>
      <c r="Q20" s="43">
        <f t="shared" si="4"/>
        <v>299</v>
      </c>
      <c r="R20" s="57">
        <v>12</v>
      </c>
      <c r="S20" s="43">
        <v>0</v>
      </c>
      <c r="T20" s="44">
        <f t="shared" si="7"/>
        <v>3.8216560509554139E-2</v>
      </c>
      <c r="U20" s="43">
        <v>3</v>
      </c>
      <c r="V20" s="43">
        <v>0</v>
      </c>
      <c r="W20" s="58">
        <f t="shared" si="8"/>
        <v>9.5541401273885346E-3</v>
      </c>
    </row>
    <row r="21" spans="1:23" x14ac:dyDescent="0.3">
      <c r="A21" s="41" t="s">
        <v>45</v>
      </c>
      <c r="B21" s="42" t="s">
        <v>46</v>
      </c>
      <c r="C21" s="43">
        <v>22529</v>
      </c>
      <c r="D21" s="43">
        <v>354</v>
      </c>
      <c r="E21" s="43">
        <v>341</v>
      </c>
      <c r="F21" s="44">
        <f t="shared" si="0"/>
        <v>0.96327683615819204</v>
      </c>
      <c r="G21" s="43">
        <v>1</v>
      </c>
      <c r="H21" s="44">
        <f t="shared" si="1"/>
        <v>2.8248587570621469E-3</v>
      </c>
      <c r="I21" s="43">
        <v>12</v>
      </c>
      <c r="J21" s="44">
        <f t="shared" si="2"/>
        <v>3.3898305084745763E-2</v>
      </c>
      <c r="K21" s="57">
        <v>121</v>
      </c>
      <c r="L21" s="44">
        <f t="shared" si="5"/>
        <v>0.34180790960451979</v>
      </c>
      <c r="M21" s="43">
        <v>66</v>
      </c>
      <c r="N21" s="44">
        <f t="shared" si="6"/>
        <v>0.1864406779661017</v>
      </c>
      <c r="O21" s="43">
        <v>17</v>
      </c>
      <c r="P21" s="44">
        <f t="shared" si="3"/>
        <v>4.8022598870056499E-2</v>
      </c>
      <c r="Q21" s="43">
        <f t="shared" si="4"/>
        <v>204</v>
      </c>
      <c r="R21" s="57">
        <v>102</v>
      </c>
      <c r="S21" s="43">
        <v>0</v>
      </c>
      <c r="T21" s="44">
        <f t="shared" si="7"/>
        <v>0.28813559322033899</v>
      </c>
      <c r="U21" s="43">
        <v>14</v>
      </c>
      <c r="V21" s="43">
        <v>5</v>
      </c>
      <c r="W21" s="58">
        <f t="shared" si="8"/>
        <v>5.3672316384180789E-2</v>
      </c>
    </row>
    <row r="22" spans="1:23" x14ac:dyDescent="0.3">
      <c r="A22" s="41" t="s">
        <v>47</v>
      </c>
      <c r="B22" s="42" t="s">
        <v>48</v>
      </c>
      <c r="C22" s="43">
        <v>3616</v>
      </c>
      <c r="D22" s="43">
        <v>113</v>
      </c>
      <c r="E22" s="43">
        <v>109</v>
      </c>
      <c r="F22" s="44">
        <f t="shared" si="0"/>
        <v>0.96460176991150437</v>
      </c>
      <c r="G22" s="43">
        <v>4</v>
      </c>
      <c r="H22" s="44">
        <f t="shared" si="1"/>
        <v>3.5398230088495575E-2</v>
      </c>
      <c r="I22" s="43">
        <v>0</v>
      </c>
      <c r="J22" s="44">
        <f t="shared" si="2"/>
        <v>0</v>
      </c>
      <c r="K22" s="57">
        <v>50</v>
      </c>
      <c r="L22" s="44">
        <f t="shared" si="5"/>
        <v>0.44247787610619471</v>
      </c>
      <c r="M22" s="43">
        <v>4</v>
      </c>
      <c r="N22" s="44">
        <f t="shared" si="6"/>
        <v>3.5398230088495575E-2</v>
      </c>
      <c r="O22" s="43">
        <v>0</v>
      </c>
      <c r="P22" s="44">
        <f t="shared" si="3"/>
        <v>0</v>
      </c>
      <c r="Q22" s="43">
        <f t="shared" si="4"/>
        <v>54</v>
      </c>
      <c r="R22" s="57">
        <v>44</v>
      </c>
      <c r="S22" s="43">
        <v>7</v>
      </c>
      <c r="T22" s="44">
        <f t="shared" si="7"/>
        <v>0.45132743362831856</v>
      </c>
      <c r="U22" s="43">
        <v>4</v>
      </c>
      <c r="V22" s="43">
        <v>11</v>
      </c>
      <c r="W22" s="58">
        <f t="shared" si="8"/>
        <v>0.13274336283185842</v>
      </c>
    </row>
    <row r="23" spans="1:23" x14ac:dyDescent="0.3">
      <c r="A23" s="41" t="s">
        <v>49</v>
      </c>
      <c r="B23" s="42" t="s">
        <v>50</v>
      </c>
      <c r="C23" s="43">
        <v>17075</v>
      </c>
      <c r="D23" s="43">
        <v>374</v>
      </c>
      <c r="E23" s="43">
        <v>374</v>
      </c>
      <c r="F23" s="44">
        <f t="shared" si="0"/>
        <v>1</v>
      </c>
      <c r="G23" s="43">
        <v>0</v>
      </c>
      <c r="H23" s="44">
        <f t="shared" si="1"/>
        <v>0</v>
      </c>
      <c r="I23" s="43">
        <v>0</v>
      </c>
      <c r="J23" s="44">
        <f t="shared" si="2"/>
        <v>0</v>
      </c>
      <c r="K23" s="57">
        <v>94</v>
      </c>
      <c r="L23" s="44">
        <f t="shared" si="5"/>
        <v>0.25133689839572193</v>
      </c>
      <c r="M23" s="43">
        <v>128</v>
      </c>
      <c r="N23" s="44">
        <f t="shared" si="6"/>
        <v>0.34224598930481281</v>
      </c>
      <c r="O23" s="43">
        <v>45</v>
      </c>
      <c r="P23" s="44">
        <f t="shared" si="3"/>
        <v>0.12032085561497326</v>
      </c>
      <c r="Q23" s="43">
        <f t="shared" si="4"/>
        <v>267</v>
      </c>
      <c r="R23" s="57">
        <v>59</v>
      </c>
      <c r="S23" s="43">
        <v>9</v>
      </c>
      <c r="T23" s="44">
        <f t="shared" si="7"/>
        <v>0.18181818181818182</v>
      </c>
      <c r="U23" s="43">
        <v>48</v>
      </c>
      <c r="V23" s="43">
        <v>0</v>
      </c>
      <c r="W23" s="58">
        <f t="shared" si="8"/>
        <v>0.12834224598930483</v>
      </c>
    </row>
    <row r="24" spans="1:23" x14ac:dyDescent="0.3">
      <c r="A24" s="41" t="s">
        <v>51</v>
      </c>
      <c r="B24" s="42" t="s">
        <v>52</v>
      </c>
      <c r="C24" s="43">
        <v>14532</v>
      </c>
      <c r="D24" s="43">
        <v>266</v>
      </c>
      <c r="E24" s="43">
        <v>247</v>
      </c>
      <c r="F24" s="44">
        <f t="shared" si="0"/>
        <v>0.9285714285714286</v>
      </c>
      <c r="G24" s="43">
        <v>19</v>
      </c>
      <c r="H24" s="44">
        <f t="shared" si="1"/>
        <v>7.1428571428571425E-2</v>
      </c>
      <c r="I24" s="43">
        <v>0</v>
      </c>
      <c r="J24" s="44">
        <f t="shared" si="2"/>
        <v>0</v>
      </c>
      <c r="K24" s="57">
        <v>77</v>
      </c>
      <c r="L24" s="44">
        <f t="shared" si="5"/>
        <v>0.28947368421052633</v>
      </c>
      <c r="M24" s="43">
        <v>43</v>
      </c>
      <c r="N24" s="44">
        <f t="shared" si="6"/>
        <v>0.16165413533834586</v>
      </c>
      <c r="O24" s="43">
        <v>24</v>
      </c>
      <c r="P24" s="44">
        <f t="shared" si="3"/>
        <v>9.0225563909774431E-2</v>
      </c>
      <c r="Q24" s="43">
        <f t="shared" si="4"/>
        <v>144</v>
      </c>
      <c r="R24" s="57">
        <v>114</v>
      </c>
      <c r="S24" s="43">
        <v>74</v>
      </c>
      <c r="T24" s="44">
        <f t="shared" si="7"/>
        <v>0.70676691729323304</v>
      </c>
      <c r="U24" s="43">
        <v>2</v>
      </c>
      <c r="V24" s="43">
        <v>6</v>
      </c>
      <c r="W24" s="58">
        <f t="shared" si="8"/>
        <v>3.007518796992481E-2</v>
      </c>
    </row>
    <row r="25" spans="1:23" x14ac:dyDescent="0.3">
      <c r="A25" s="41" t="s">
        <v>53</v>
      </c>
      <c r="B25" s="42" t="s">
        <v>54</v>
      </c>
      <c r="C25" s="43">
        <v>1410</v>
      </c>
      <c r="D25" s="43">
        <v>521</v>
      </c>
      <c r="E25" s="43">
        <v>467</v>
      </c>
      <c r="F25" s="44">
        <f t="shared" si="0"/>
        <v>0.89635316698656431</v>
      </c>
      <c r="G25" s="43">
        <v>10</v>
      </c>
      <c r="H25" s="44">
        <f t="shared" si="1"/>
        <v>1.9193857965451054E-2</v>
      </c>
      <c r="I25" s="43">
        <v>44</v>
      </c>
      <c r="J25" s="44">
        <f t="shared" si="2"/>
        <v>8.4452975047984644E-2</v>
      </c>
      <c r="K25" s="57">
        <v>128</v>
      </c>
      <c r="L25" s="44">
        <f t="shared" si="5"/>
        <v>0.2456813819577735</v>
      </c>
      <c r="M25" s="43">
        <v>48</v>
      </c>
      <c r="N25" s="44">
        <f t="shared" si="6"/>
        <v>9.2130518234165071E-2</v>
      </c>
      <c r="O25" s="43">
        <v>11</v>
      </c>
      <c r="P25" s="44">
        <f t="shared" si="3"/>
        <v>2.1113243761996161E-2</v>
      </c>
      <c r="Q25" s="43">
        <f t="shared" si="4"/>
        <v>187</v>
      </c>
      <c r="R25" s="57">
        <v>95</v>
      </c>
      <c r="S25" s="43">
        <v>50</v>
      </c>
      <c r="T25" s="44">
        <f t="shared" si="7"/>
        <v>0.27831094049904032</v>
      </c>
      <c r="U25" s="43">
        <v>43</v>
      </c>
      <c r="V25" s="43">
        <v>37</v>
      </c>
      <c r="W25" s="58">
        <f t="shared" si="8"/>
        <v>0.15355086372360843</v>
      </c>
    </row>
    <row r="26" spans="1:23" x14ac:dyDescent="0.3">
      <c r="A26" s="41" t="s">
        <v>55</v>
      </c>
      <c r="B26" s="42" t="s">
        <v>56</v>
      </c>
      <c r="C26" s="43">
        <v>25163</v>
      </c>
      <c r="D26" s="43">
        <v>686</v>
      </c>
      <c r="E26" s="43">
        <v>593</v>
      </c>
      <c r="F26" s="44">
        <f t="shared" si="0"/>
        <v>0.86443148688046645</v>
      </c>
      <c r="G26" s="43">
        <v>93</v>
      </c>
      <c r="H26" s="44">
        <f t="shared" si="1"/>
        <v>0.13556851311953352</v>
      </c>
      <c r="I26" s="43">
        <v>0</v>
      </c>
      <c r="J26" s="44">
        <f t="shared" si="2"/>
        <v>0</v>
      </c>
      <c r="K26" s="57">
        <v>196</v>
      </c>
      <c r="L26" s="44">
        <f t="shared" si="5"/>
        <v>0.2857142857142857</v>
      </c>
      <c r="M26" s="43">
        <v>128</v>
      </c>
      <c r="N26" s="44">
        <f t="shared" si="6"/>
        <v>0.18658892128279883</v>
      </c>
      <c r="O26" s="43">
        <v>97</v>
      </c>
      <c r="P26" s="44">
        <f t="shared" si="3"/>
        <v>0.14139941690962099</v>
      </c>
      <c r="Q26" s="43">
        <f t="shared" si="4"/>
        <v>421</v>
      </c>
      <c r="R26" s="57">
        <v>129</v>
      </c>
      <c r="S26" s="43">
        <v>31</v>
      </c>
      <c r="T26" s="44">
        <f t="shared" si="7"/>
        <v>0.23323615160349853</v>
      </c>
      <c r="U26" s="43">
        <v>113</v>
      </c>
      <c r="V26" s="43">
        <v>0</v>
      </c>
      <c r="W26" s="58">
        <f t="shared" si="8"/>
        <v>0.16472303206997085</v>
      </c>
    </row>
    <row r="27" spans="1:23" x14ac:dyDescent="0.3">
      <c r="A27" s="41" t="s">
        <v>57</v>
      </c>
      <c r="B27" s="42" t="s">
        <v>58</v>
      </c>
      <c r="C27" s="43">
        <v>5991</v>
      </c>
      <c r="D27" s="43">
        <v>138</v>
      </c>
      <c r="E27" s="43">
        <v>138</v>
      </c>
      <c r="F27" s="44">
        <f t="shared" si="0"/>
        <v>1</v>
      </c>
      <c r="G27" s="43">
        <v>0</v>
      </c>
      <c r="H27" s="44">
        <f t="shared" si="1"/>
        <v>0</v>
      </c>
      <c r="I27" s="43">
        <v>0</v>
      </c>
      <c r="J27" s="44">
        <f t="shared" si="2"/>
        <v>0</v>
      </c>
      <c r="K27" s="57">
        <v>106</v>
      </c>
      <c r="L27" s="44">
        <f t="shared" si="5"/>
        <v>0.76811594202898548</v>
      </c>
      <c r="M27" s="43">
        <v>13</v>
      </c>
      <c r="N27" s="44">
        <f t="shared" si="6"/>
        <v>9.420289855072464E-2</v>
      </c>
      <c r="O27" s="43">
        <v>0</v>
      </c>
      <c r="P27" s="44">
        <f t="shared" si="3"/>
        <v>0</v>
      </c>
      <c r="Q27" s="43">
        <f t="shared" si="4"/>
        <v>119</v>
      </c>
      <c r="R27" s="57">
        <v>16</v>
      </c>
      <c r="S27" s="43">
        <v>0</v>
      </c>
      <c r="T27" s="44">
        <f t="shared" si="7"/>
        <v>0.11594202898550725</v>
      </c>
      <c r="U27" s="43">
        <v>3</v>
      </c>
      <c r="V27" s="43">
        <v>0</v>
      </c>
      <c r="W27" s="58">
        <f t="shared" si="8"/>
        <v>2.1739130434782608E-2</v>
      </c>
    </row>
    <row r="28" spans="1:23" x14ac:dyDescent="0.3">
      <c r="A28" s="41" t="s">
        <v>59</v>
      </c>
      <c r="B28" s="42" t="s">
        <v>58</v>
      </c>
      <c r="C28" s="43">
        <v>19821</v>
      </c>
      <c r="D28" s="43">
        <v>394</v>
      </c>
      <c r="E28" s="43">
        <v>362</v>
      </c>
      <c r="F28" s="44">
        <f t="shared" si="0"/>
        <v>0.91878172588832485</v>
      </c>
      <c r="G28" s="43">
        <v>14</v>
      </c>
      <c r="H28" s="44">
        <f t="shared" si="1"/>
        <v>3.553299492385787E-2</v>
      </c>
      <c r="I28" s="43">
        <v>18</v>
      </c>
      <c r="J28" s="44">
        <f t="shared" si="2"/>
        <v>4.5685279187817257E-2</v>
      </c>
      <c r="K28" s="57">
        <v>136</v>
      </c>
      <c r="L28" s="44">
        <f t="shared" si="5"/>
        <v>0.34517766497461927</v>
      </c>
      <c r="M28" s="43">
        <v>31</v>
      </c>
      <c r="N28" s="44">
        <f t="shared" si="6"/>
        <v>7.8680203045685279E-2</v>
      </c>
      <c r="O28" s="43">
        <v>6</v>
      </c>
      <c r="P28" s="44">
        <f t="shared" si="3"/>
        <v>1.5228426395939087E-2</v>
      </c>
      <c r="Q28" s="43">
        <f t="shared" si="4"/>
        <v>173</v>
      </c>
      <c r="R28" s="57">
        <v>181</v>
      </c>
      <c r="S28" s="43">
        <v>0</v>
      </c>
      <c r="T28" s="44">
        <f t="shared" si="7"/>
        <v>0.45939086294416243</v>
      </c>
      <c r="U28" s="43">
        <v>21</v>
      </c>
      <c r="V28" s="43">
        <v>5</v>
      </c>
      <c r="W28" s="58">
        <f t="shared" si="8"/>
        <v>6.5989847715736044E-2</v>
      </c>
    </row>
    <row r="29" spans="1:23" x14ac:dyDescent="0.3">
      <c r="A29" s="41" t="s">
        <v>60</v>
      </c>
      <c r="B29" s="42" t="s">
        <v>58</v>
      </c>
      <c r="C29" s="43">
        <v>1920</v>
      </c>
      <c r="D29" s="43">
        <v>437</v>
      </c>
      <c r="E29" s="43">
        <v>371</v>
      </c>
      <c r="F29" s="44">
        <f t="shared" si="0"/>
        <v>0.84897025171624718</v>
      </c>
      <c r="G29" s="43">
        <v>5</v>
      </c>
      <c r="H29" s="44">
        <f t="shared" si="1"/>
        <v>1.1441647597254004E-2</v>
      </c>
      <c r="I29" s="43">
        <v>61</v>
      </c>
      <c r="J29" s="44">
        <f t="shared" si="2"/>
        <v>0.13958810068649885</v>
      </c>
      <c r="K29" s="57">
        <v>17</v>
      </c>
      <c r="L29" s="44">
        <f t="shared" si="5"/>
        <v>3.8901601830663615E-2</v>
      </c>
      <c r="M29" s="43">
        <v>19</v>
      </c>
      <c r="N29" s="44">
        <f t="shared" si="6"/>
        <v>4.3478260869565216E-2</v>
      </c>
      <c r="O29" s="43">
        <v>6</v>
      </c>
      <c r="P29" s="44">
        <f t="shared" si="3"/>
        <v>1.3729977116704805E-2</v>
      </c>
      <c r="Q29" s="43">
        <f t="shared" si="4"/>
        <v>42</v>
      </c>
      <c r="R29" s="57">
        <v>285</v>
      </c>
      <c r="S29" s="43">
        <v>0</v>
      </c>
      <c r="T29" s="44">
        <f t="shared" si="7"/>
        <v>0.65217391304347827</v>
      </c>
      <c r="U29" s="43">
        <v>0</v>
      </c>
      <c r="V29" s="43">
        <v>110</v>
      </c>
      <c r="W29" s="58">
        <f t="shared" si="8"/>
        <v>0.25171624713958812</v>
      </c>
    </row>
    <row r="30" spans="1:23" x14ac:dyDescent="0.3">
      <c r="A30" s="41" t="s">
        <v>61</v>
      </c>
      <c r="B30" s="42" t="s">
        <v>62</v>
      </c>
      <c r="C30" s="43">
        <v>34114</v>
      </c>
      <c r="D30" s="43">
        <v>395</v>
      </c>
      <c r="E30" s="43">
        <v>338</v>
      </c>
      <c r="F30" s="44">
        <f t="shared" si="0"/>
        <v>0.85569620253164558</v>
      </c>
      <c r="G30" s="43">
        <v>57</v>
      </c>
      <c r="H30" s="44">
        <f t="shared" si="1"/>
        <v>0.14430379746835442</v>
      </c>
      <c r="I30" s="43">
        <v>0</v>
      </c>
      <c r="J30" s="44">
        <f t="shared" si="2"/>
        <v>0</v>
      </c>
      <c r="K30" s="57">
        <v>107</v>
      </c>
      <c r="L30" s="44">
        <f t="shared" si="5"/>
        <v>0.27088607594936709</v>
      </c>
      <c r="M30" s="43">
        <v>73</v>
      </c>
      <c r="N30" s="44">
        <f t="shared" si="6"/>
        <v>0.18481012658227849</v>
      </c>
      <c r="O30" s="43">
        <v>68</v>
      </c>
      <c r="P30" s="44">
        <f t="shared" si="3"/>
        <v>0.17215189873417722</v>
      </c>
      <c r="Q30" s="43">
        <f t="shared" si="4"/>
        <v>248</v>
      </c>
      <c r="R30" s="57">
        <v>136</v>
      </c>
      <c r="S30" s="43">
        <v>0</v>
      </c>
      <c r="T30" s="44">
        <f t="shared" si="7"/>
        <v>0.34430379746835443</v>
      </c>
      <c r="U30" s="43">
        <v>10</v>
      </c>
      <c r="V30" s="43">
        <v>1</v>
      </c>
      <c r="W30" s="58">
        <f t="shared" si="8"/>
        <v>2.7848101265822784E-2</v>
      </c>
    </row>
    <row r="31" spans="1:23" x14ac:dyDescent="0.3">
      <c r="A31" s="41" t="s">
        <v>63</v>
      </c>
      <c r="B31" s="42" t="s">
        <v>64</v>
      </c>
      <c r="C31" s="43">
        <v>12588</v>
      </c>
      <c r="D31" s="43">
        <v>398</v>
      </c>
      <c r="E31" s="43">
        <v>383</v>
      </c>
      <c r="F31" s="44">
        <f t="shared" si="0"/>
        <v>0.96231155778894473</v>
      </c>
      <c r="G31" s="43">
        <v>12</v>
      </c>
      <c r="H31" s="44">
        <f t="shared" si="1"/>
        <v>3.015075376884422E-2</v>
      </c>
      <c r="I31" s="43">
        <v>3</v>
      </c>
      <c r="J31" s="44">
        <f t="shared" si="2"/>
        <v>7.537688442211055E-3</v>
      </c>
      <c r="K31" s="57">
        <v>130</v>
      </c>
      <c r="L31" s="44">
        <f t="shared" si="5"/>
        <v>0.32663316582914576</v>
      </c>
      <c r="M31" s="43">
        <v>104</v>
      </c>
      <c r="N31" s="44">
        <f t="shared" si="6"/>
        <v>0.2613065326633166</v>
      </c>
      <c r="O31" s="43">
        <v>28</v>
      </c>
      <c r="P31" s="44">
        <f t="shared" si="3"/>
        <v>7.0351758793969849E-2</v>
      </c>
      <c r="Q31" s="43">
        <f t="shared" si="4"/>
        <v>262</v>
      </c>
      <c r="R31" s="57">
        <v>54</v>
      </c>
      <c r="S31" s="43">
        <v>0</v>
      </c>
      <c r="T31" s="44">
        <f t="shared" si="7"/>
        <v>0.135678391959799</v>
      </c>
      <c r="U31" s="43">
        <v>82</v>
      </c>
      <c r="V31" s="43">
        <v>0</v>
      </c>
      <c r="W31" s="58">
        <f t="shared" si="8"/>
        <v>0.20603015075376885</v>
      </c>
    </row>
    <row r="32" spans="1:23" x14ac:dyDescent="0.3">
      <c r="A32" s="41" t="s">
        <v>65</v>
      </c>
      <c r="B32" s="42" t="s">
        <v>66</v>
      </c>
      <c r="C32" s="43">
        <v>75604</v>
      </c>
      <c r="D32" s="43">
        <v>920</v>
      </c>
      <c r="E32" s="43">
        <v>884</v>
      </c>
      <c r="F32" s="44">
        <f t="shared" si="0"/>
        <v>0.96086956521739131</v>
      </c>
      <c r="G32" s="43">
        <v>20</v>
      </c>
      <c r="H32" s="44">
        <f t="shared" si="1"/>
        <v>2.1739130434782608E-2</v>
      </c>
      <c r="I32" s="43">
        <v>16</v>
      </c>
      <c r="J32" s="44">
        <f t="shared" si="2"/>
        <v>1.7391304347826087E-2</v>
      </c>
      <c r="K32" s="57">
        <v>116</v>
      </c>
      <c r="L32" s="44">
        <f t="shared" si="5"/>
        <v>0.12608695652173912</v>
      </c>
      <c r="M32" s="43">
        <v>53</v>
      </c>
      <c r="N32" s="44">
        <f t="shared" si="6"/>
        <v>5.7608695652173914E-2</v>
      </c>
      <c r="O32" s="43">
        <v>85</v>
      </c>
      <c r="P32" s="44">
        <f t="shared" si="3"/>
        <v>9.2391304347826081E-2</v>
      </c>
      <c r="Q32" s="43">
        <f t="shared" si="4"/>
        <v>254</v>
      </c>
      <c r="R32" s="57">
        <v>630</v>
      </c>
      <c r="S32" s="43">
        <v>0</v>
      </c>
      <c r="T32" s="44">
        <f t="shared" si="7"/>
        <v>0.68478260869565222</v>
      </c>
      <c r="U32" s="43">
        <v>21</v>
      </c>
      <c r="V32" s="43">
        <v>15</v>
      </c>
      <c r="W32" s="58">
        <f t="shared" si="8"/>
        <v>3.9130434782608699E-2</v>
      </c>
    </row>
    <row r="33" spans="1:23" x14ac:dyDescent="0.3">
      <c r="A33" s="41" t="s">
        <v>67</v>
      </c>
      <c r="B33" s="42" t="s">
        <v>68</v>
      </c>
      <c r="C33" s="43">
        <v>17871</v>
      </c>
      <c r="D33" s="43">
        <v>357</v>
      </c>
      <c r="E33" s="43">
        <v>349</v>
      </c>
      <c r="F33" s="44">
        <f t="shared" si="0"/>
        <v>0.97759103641456579</v>
      </c>
      <c r="G33" s="43">
        <v>8</v>
      </c>
      <c r="H33" s="44">
        <f t="shared" si="1"/>
        <v>2.2408963585434174E-2</v>
      </c>
      <c r="I33" s="43">
        <v>0</v>
      </c>
      <c r="J33" s="44">
        <f t="shared" si="2"/>
        <v>0</v>
      </c>
      <c r="K33" s="57">
        <v>96</v>
      </c>
      <c r="L33" s="44">
        <f t="shared" si="5"/>
        <v>0.26890756302521007</v>
      </c>
      <c r="M33" s="43">
        <v>52</v>
      </c>
      <c r="N33" s="44">
        <f t="shared" si="6"/>
        <v>0.14565826330532214</v>
      </c>
      <c r="O33" s="43">
        <v>46</v>
      </c>
      <c r="P33" s="44">
        <f t="shared" si="3"/>
        <v>0.12885154061624648</v>
      </c>
      <c r="Q33" s="43">
        <f t="shared" si="4"/>
        <v>194</v>
      </c>
      <c r="R33" s="57">
        <v>132</v>
      </c>
      <c r="S33" s="43">
        <v>0</v>
      </c>
      <c r="T33" s="44">
        <f t="shared" si="7"/>
        <v>0.36974789915966388</v>
      </c>
      <c r="U33" s="43">
        <v>5</v>
      </c>
      <c r="V33" s="43">
        <v>18</v>
      </c>
      <c r="W33" s="58">
        <f t="shared" si="8"/>
        <v>6.4425770308123242E-2</v>
      </c>
    </row>
    <row r="34" spans="1:23" x14ac:dyDescent="0.3">
      <c r="A34" s="41" t="s">
        <v>69</v>
      </c>
      <c r="B34" s="42" t="s">
        <v>70</v>
      </c>
      <c r="C34" s="43">
        <v>131744</v>
      </c>
      <c r="D34" s="43">
        <v>4521</v>
      </c>
      <c r="E34" s="43">
        <v>4206</v>
      </c>
      <c r="F34" s="44">
        <f t="shared" si="0"/>
        <v>0.9303251493032515</v>
      </c>
      <c r="G34" s="43">
        <v>136</v>
      </c>
      <c r="H34" s="44">
        <f t="shared" si="1"/>
        <v>3.0081840300818403E-2</v>
      </c>
      <c r="I34" s="43">
        <v>179</v>
      </c>
      <c r="J34" s="44">
        <f t="shared" si="2"/>
        <v>3.9593010395930106E-2</v>
      </c>
      <c r="K34" s="57">
        <v>480</v>
      </c>
      <c r="L34" s="44">
        <f t="shared" si="5"/>
        <v>0.10617120106171202</v>
      </c>
      <c r="M34" s="43">
        <v>1388</v>
      </c>
      <c r="N34" s="44">
        <f t="shared" si="6"/>
        <v>0.3070117230701172</v>
      </c>
      <c r="O34" s="43">
        <v>382</v>
      </c>
      <c r="P34" s="44">
        <f t="shared" si="3"/>
        <v>8.4494580844945807E-2</v>
      </c>
      <c r="Q34" s="43">
        <f t="shared" si="4"/>
        <v>2250</v>
      </c>
      <c r="R34" s="57">
        <v>1548</v>
      </c>
      <c r="S34" s="43">
        <v>5</v>
      </c>
      <c r="T34" s="44">
        <f t="shared" si="7"/>
        <v>0.34350807343508072</v>
      </c>
      <c r="U34" s="43">
        <v>471</v>
      </c>
      <c r="V34" s="43">
        <v>179</v>
      </c>
      <c r="W34" s="58">
        <f t="shared" si="8"/>
        <v>0.14377350143773501</v>
      </c>
    </row>
    <row r="35" spans="1:23" x14ac:dyDescent="0.3">
      <c r="A35" s="41" t="s">
        <v>71</v>
      </c>
      <c r="B35" s="42" t="s">
        <v>70</v>
      </c>
      <c r="C35" s="43">
        <v>59190</v>
      </c>
      <c r="D35" s="43">
        <v>2364</v>
      </c>
      <c r="E35" s="43">
        <v>848</v>
      </c>
      <c r="F35" s="44">
        <f t="shared" si="0"/>
        <v>0.35871404399323181</v>
      </c>
      <c r="G35" s="43">
        <v>863</v>
      </c>
      <c r="H35" s="44">
        <f t="shared" si="1"/>
        <v>0.36505922165820642</v>
      </c>
      <c r="I35" s="43">
        <v>653</v>
      </c>
      <c r="J35" s="44">
        <f t="shared" si="2"/>
        <v>0.27622673434856176</v>
      </c>
      <c r="K35" s="57">
        <v>119</v>
      </c>
      <c r="L35" s="44">
        <f t="shared" si="5"/>
        <v>5.0338409475465314E-2</v>
      </c>
      <c r="M35" s="43">
        <v>135</v>
      </c>
      <c r="N35" s="44">
        <f t="shared" si="6"/>
        <v>5.7106598984771571E-2</v>
      </c>
      <c r="O35" s="43">
        <v>301</v>
      </c>
      <c r="P35" s="44">
        <f t="shared" si="3"/>
        <v>0.12732656514382404</v>
      </c>
      <c r="Q35" s="43">
        <f t="shared" si="4"/>
        <v>555</v>
      </c>
      <c r="R35" s="57">
        <v>1728</v>
      </c>
      <c r="S35" s="43">
        <v>0</v>
      </c>
      <c r="T35" s="44">
        <f t="shared" si="7"/>
        <v>0.73096446700507611</v>
      </c>
      <c r="U35" s="43">
        <v>3</v>
      </c>
      <c r="V35" s="43">
        <v>39</v>
      </c>
      <c r="W35" s="58">
        <f t="shared" si="8"/>
        <v>1.7766497461928935E-2</v>
      </c>
    </row>
    <row r="36" spans="1:23" x14ac:dyDescent="0.3">
      <c r="A36" s="41" t="s">
        <v>72</v>
      </c>
      <c r="B36" s="42" t="s">
        <v>73</v>
      </c>
      <c r="C36" s="43">
        <v>8020</v>
      </c>
      <c r="D36" s="43">
        <v>173</v>
      </c>
      <c r="E36" s="43">
        <v>127</v>
      </c>
      <c r="F36" s="44">
        <f t="shared" si="0"/>
        <v>0.73410404624277459</v>
      </c>
      <c r="G36" s="43">
        <v>0</v>
      </c>
      <c r="H36" s="44">
        <f t="shared" si="1"/>
        <v>0</v>
      </c>
      <c r="I36" s="43">
        <v>46</v>
      </c>
      <c r="J36" s="44">
        <f t="shared" si="2"/>
        <v>0.26589595375722541</v>
      </c>
      <c r="K36" s="57">
        <v>31</v>
      </c>
      <c r="L36" s="44">
        <f t="shared" si="5"/>
        <v>0.1791907514450867</v>
      </c>
      <c r="M36" s="43">
        <v>0</v>
      </c>
      <c r="N36" s="44">
        <f t="shared" si="6"/>
        <v>0</v>
      </c>
      <c r="O36" s="43">
        <v>9</v>
      </c>
      <c r="P36" s="44">
        <f t="shared" si="3"/>
        <v>5.2023121387283239E-2</v>
      </c>
      <c r="Q36" s="43">
        <f t="shared" si="4"/>
        <v>40</v>
      </c>
      <c r="R36" s="57">
        <v>123</v>
      </c>
      <c r="S36" s="43">
        <v>0</v>
      </c>
      <c r="T36" s="44">
        <f t="shared" si="7"/>
        <v>0.71098265895953761</v>
      </c>
      <c r="U36" s="43">
        <v>10</v>
      </c>
      <c r="V36" s="43">
        <v>0</v>
      </c>
      <c r="W36" s="58">
        <f t="shared" si="8"/>
        <v>5.7803468208092484E-2</v>
      </c>
    </row>
    <row r="37" spans="1:23" x14ac:dyDescent="0.3">
      <c r="A37" s="41" t="s">
        <v>74</v>
      </c>
      <c r="B37" s="42" t="s">
        <v>75</v>
      </c>
      <c r="C37" s="43">
        <v>4230</v>
      </c>
      <c r="D37" s="43">
        <v>708</v>
      </c>
      <c r="E37" s="43">
        <v>528</v>
      </c>
      <c r="F37" s="44">
        <f t="shared" si="0"/>
        <v>0.74576271186440679</v>
      </c>
      <c r="G37" s="43">
        <v>12</v>
      </c>
      <c r="H37" s="44">
        <f t="shared" si="1"/>
        <v>1.6949152542372881E-2</v>
      </c>
      <c r="I37" s="43">
        <v>168</v>
      </c>
      <c r="J37" s="44">
        <f t="shared" si="2"/>
        <v>0.23728813559322035</v>
      </c>
      <c r="K37" s="57">
        <v>123</v>
      </c>
      <c r="L37" s="44">
        <f t="shared" si="5"/>
        <v>0.17372881355932204</v>
      </c>
      <c r="M37" s="43">
        <v>46</v>
      </c>
      <c r="N37" s="44">
        <f t="shared" si="6"/>
        <v>6.4971751412429377E-2</v>
      </c>
      <c r="O37" s="43">
        <v>185</v>
      </c>
      <c r="P37" s="44">
        <f t="shared" si="3"/>
        <v>0.26129943502824859</v>
      </c>
      <c r="Q37" s="43">
        <f t="shared" si="4"/>
        <v>354</v>
      </c>
      <c r="R37" s="57">
        <v>326</v>
      </c>
      <c r="S37" s="43">
        <v>18</v>
      </c>
      <c r="T37" s="44">
        <f t="shared" si="7"/>
        <v>0.48587570621468928</v>
      </c>
      <c r="U37" s="43">
        <v>13</v>
      </c>
      <c r="V37" s="43">
        <v>1</v>
      </c>
      <c r="W37" s="58">
        <f t="shared" si="8"/>
        <v>1.977401129943503E-2</v>
      </c>
    </row>
    <row r="38" spans="1:23" x14ac:dyDescent="0.3">
      <c r="A38" s="41" t="s">
        <v>76</v>
      </c>
      <c r="B38" s="42" t="s">
        <v>75</v>
      </c>
      <c r="C38" s="43">
        <v>6154</v>
      </c>
      <c r="D38" s="43">
        <v>243</v>
      </c>
      <c r="E38" s="43">
        <v>243</v>
      </c>
      <c r="F38" s="44">
        <f t="shared" si="0"/>
        <v>1</v>
      </c>
      <c r="G38" s="43">
        <v>0</v>
      </c>
      <c r="H38" s="44">
        <f t="shared" si="1"/>
        <v>0</v>
      </c>
      <c r="I38" s="43">
        <v>0</v>
      </c>
      <c r="J38" s="44">
        <f t="shared" si="2"/>
        <v>0</v>
      </c>
      <c r="K38" s="57">
        <v>74</v>
      </c>
      <c r="L38" s="44">
        <f t="shared" si="5"/>
        <v>0.30452674897119342</v>
      </c>
      <c r="M38" s="43">
        <v>56</v>
      </c>
      <c r="N38" s="44">
        <f t="shared" si="6"/>
        <v>0.23045267489711935</v>
      </c>
      <c r="O38" s="43">
        <v>26</v>
      </c>
      <c r="P38" s="44">
        <f t="shared" si="3"/>
        <v>0.10699588477366255</v>
      </c>
      <c r="Q38" s="43">
        <f t="shared" si="4"/>
        <v>156</v>
      </c>
      <c r="R38" s="57">
        <v>65</v>
      </c>
      <c r="S38" s="43">
        <v>0</v>
      </c>
      <c r="T38" s="44">
        <f t="shared" si="7"/>
        <v>0.26748971193415638</v>
      </c>
      <c r="U38" s="43">
        <v>19</v>
      </c>
      <c r="V38" s="43">
        <v>3</v>
      </c>
      <c r="W38" s="58">
        <f t="shared" si="8"/>
        <v>9.0534979423868317E-2</v>
      </c>
    </row>
    <row r="39" spans="1:23" x14ac:dyDescent="0.3">
      <c r="A39" s="41" t="s">
        <v>77</v>
      </c>
      <c r="B39" s="42" t="s">
        <v>78</v>
      </c>
      <c r="C39" s="43">
        <v>9476</v>
      </c>
      <c r="D39" s="43">
        <v>516</v>
      </c>
      <c r="E39" s="43">
        <v>452</v>
      </c>
      <c r="F39" s="44">
        <f t="shared" si="0"/>
        <v>0.87596899224806202</v>
      </c>
      <c r="G39" s="43">
        <v>18</v>
      </c>
      <c r="H39" s="44">
        <f t="shared" si="1"/>
        <v>3.4883720930232558E-2</v>
      </c>
      <c r="I39" s="43">
        <v>46</v>
      </c>
      <c r="J39" s="44">
        <f t="shared" si="2"/>
        <v>8.9147286821705432E-2</v>
      </c>
      <c r="K39" s="57">
        <v>117</v>
      </c>
      <c r="L39" s="44">
        <f t="shared" si="5"/>
        <v>0.22674418604651161</v>
      </c>
      <c r="M39" s="43">
        <v>57</v>
      </c>
      <c r="N39" s="44">
        <f t="shared" si="6"/>
        <v>0.11046511627906977</v>
      </c>
      <c r="O39" s="43">
        <v>73</v>
      </c>
      <c r="P39" s="44">
        <f t="shared" si="3"/>
        <v>0.14147286821705427</v>
      </c>
      <c r="Q39" s="43">
        <f t="shared" si="4"/>
        <v>247</v>
      </c>
      <c r="R39" s="57">
        <v>162</v>
      </c>
      <c r="S39" s="43">
        <v>0</v>
      </c>
      <c r="T39" s="44">
        <f t="shared" si="7"/>
        <v>0.31395348837209303</v>
      </c>
      <c r="U39" s="43">
        <v>27</v>
      </c>
      <c r="V39" s="43">
        <v>80</v>
      </c>
      <c r="W39" s="58">
        <f t="shared" si="8"/>
        <v>0.20736434108527133</v>
      </c>
    </row>
    <row r="40" spans="1:23" x14ac:dyDescent="0.3">
      <c r="A40" s="41" t="s">
        <v>79</v>
      </c>
      <c r="B40" s="42" t="s">
        <v>78</v>
      </c>
      <c r="C40" s="43">
        <v>12642</v>
      </c>
      <c r="D40" s="43">
        <v>499</v>
      </c>
      <c r="E40" s="43">
        <v>417</v>
      </c>
      <c r="F40" s="44">
        <f t="shared" si="0"/>
        <v>0.83567134268537069</v>
      </c>
      <c r="G40" s="43">
        <v>17</v>
      </c>
      <c r="H40" s="44">
        <f t="shared" si="1"/>
        <v>3.406813627254509E-2</v>
      </c>
      <c r="I40" s="43">
        <v>65</v>
      </c>
      <c r="J40" s="44">
        <f t="shared" si="2"/>
        <v>0.13026052104208416</v>
      </c>
      <c r="K40" s="57">
        <v>89</v>
      </c>
      <c r="L40" s="44">
        <f t="shared" si="5"/>
        <v>0.17835671342685372</v>
      </c>
      <c r="M40" s="43">
        <v>92</v>
      </c>
      <c r="N40" s="44">
        <f t="shared" si="6"/>
        <v>0.18436873747494989</v>
      </c>
      <c r="O40" s="43">
        <v>131</v>
      </c>
      <c r="P40" s="44">
        <f t="shared" si="3"/>
        <v>0.26252505010020039</v>
      </c>
      <c r="Q40" s="43">
        <f t="shared" si="4"/>
        <v>312</v>
      </c>
      <c r="R40" s="57">
        <v>143</v>
      </c>
      <c r="S40" s="43">
        <v>0</v>
      </c>
      <c r="T40" s="44">
        <f t="shared" si="7"/>
        <v>0.28657314629258518</v>
      </c>
      <c r="U40" s="43">
        <v>44</v>
      </c>
      <c r="V40" s="43">
        <v>0</v>
      </c>
      <c r="W40" s="58">
        <f t="shared" si="8"/>
        <v>8.8176352705410826E-2</v>
      </c>
    </row>
    <row r="41" spans="1:23" x14ac:dyDescent="0.3">
      <c r="A41" s="41" t="s">
        <v>80</v>
      </c>
      <c r="B41" s="42" t="s">
        <v>81</v>
      </c>
      <c r="C41" s="43">
        <v>31931</v>
      </c>
      <c r="D41" s="43">
        <v>549</v>
      </c>
      <c r="E41" s="43">
        <v>473</v>
      </c>
      <c r="F41" s="44">
        <f t="shared" si="0"/>
        <v>0.86156648451730422</v>
      </c>
      <c r="G41" s="43">
        <v>41</v>
      </c>
      <c r="H41" s="44">
        <f t="shared" si="1"/>
        <v>7.4681238615664849E-2</v>
      </c>
      <c r="I41" s="43">
        <v>35</v>
      </c>
      <c r="J41" s="44">
        <f t="shared" si="2"/>
        <v>6.3752276867030971E-2</v>
      </c>
      <c r="K41" s="57">
        <v>213</v>
      </c>
      <c r="L41" s="44">
        <f t="shared" si="5"/>
        <v>0.38797814207650272</v>
      </c>
      <c r="M41" s="43">
        <v>54</v>
      </c>
      <c r="N41" s="44">
        <f t="shared" si="6"/>
        <v>9.8360655737704916E-2</v>
      </c>
      <c r="O41" s="43">
        <v>14</v>
      </c>
      <c r="P41" s="44">
        <f t="shared" si="3"/>
        <v>2.5500910746812388E-2</v>
      </c>
      <c r="Q41" s="43">
        <f t="shared" si="4"/>
        <v>281</v>
      </c>
      <c r="R41" s="57">
        <v>148</v>
      </c>
      <c r="S41" s="43">
        <v>16</v>
      </c>
      <c r="T41" s="44">
        <f t="shared" si="7"/>
        <v>0.2987249544626594</v>
      </c>
      <c r="U41" s="43">
        <v>98</v>
      </c>
      <c r="V41" s="43">
        <v>6</v>
      </c>
      <c r="W41" s="58">
        <f t="shared" si="8"/>
        <v>0.18943533697632059</v>
      </c>
    </row>
    <row r="42" spans="1:23" x14ac:dyDescent="0.3">
      <c r="A42" s="41" t="s">
        <v>82</v>
      </c>
      <c r="B42" s="42" t="s">
        <v>83</v>
      </c>
      <c r="C42" s="43">
        <v>16359</v>
      </c>
      <c r="D42" s="43">
        <v>434</v>
      </c>
      <c r="E42" s="43">
        <v>370</v>
      </c>
      <c r="F42" s="44">
        <f t="shared" si="0"/>
        <v>0.85253456221198154</v>
      </c>
      <c r="G42" s="43">
        <v>64</v>
      </c>
      <c r="H42" s="44">
        <f t="shared" si="1"/>
        <v>0.14746543778801843</v>
      </c>
      <c r="I42" s="43">
        <v>0</v>
      </c>
      <c r="J42" s="44">
        <f t="shared" si="2"/>
        <v>0</v>
      </c>
      <c r="K42" s="57">
        <v>56</v>
      </c>
      <c r="L42" s="44">
        <f t="shared" si="5"/>
        <v>0.12903225806451613</v>
      </c>
      <c r="M42" s="43">
        <v>19</v>
      </c>
      <c r="N42" s="44">
        <f t="shared" si="6"/>
        <v>4.377880184331797E-2</v>
      </c>
      <c r="O42" s="43">
        <v>36</v>
      </c>
      <c r="P42" s="44">
        <f t="shared" si="3"/>
        <v>8.294930875576037E-2</v>
      </c>
      <c r="Q42" s="43">
        <f t="shared" si="4"/>
        <v>111</v>
      </c>
      <c r="R42" s="57">
        <v>269</v>
      </c>
      <c r="S42" s="43">
        <v>0</v>
      </c>
      <c r="T42" s="44">
        <f t="shared" si="7"/>
        <v>0.61981566820276501</v>
      </c>
      <c r="U42" s="43">
        <v>45</v>
      </c>
      <c r="V42" s="43">
        <v>9</v>
      </c>
      <c r="W42" s="58">
        <f t="shared" si="8"/>
        <v>0.12442396313364056</v>
      </c>
    </row>
    <row r="43" spans="1:23" x14ac:dyDescent="0.3">
      <c r="A43" s="41" t="s">
        <v>84</v>
      </c>
      <c r="B43" s="42" t="s">
        <v>85</v>
      </c>
      <c r="C43" s="43">
        <v>11147</v>
      </c>
      <c r="D43" s="43">
        <v>277</v>
      </c>
      <c r="E43" s="43">
        <v>257</v>
      </c>
      <c r="F43" s="44">
        <f t="shared" si="0"/>
        <v>0.92779783393501802</v>
      </c>
      <c r="G43" s="43">
        <v>18</v>
      </c>
      <c r="H43" s="44">
        <f t="shared" si="1"/>
        <v>6.4981949458483748E-2</v>
      </c>
      <c r="I43" s="43">
        <v>2</v>
      </c>
      <c r="J43" s="44">
        <f t="shared" si="2"/>
        <v>7.2202166064981952E-3</v>
      </c>
      <c r="K43" s="57">
        <v>112</v>
      </c>
      <c r="L43" s="44">
        <f t="shared" si="5"/>
        <v>0.40433212996389889</v>
      </c>
      <c r="M43" s="43">
        <v>40</v>
      </c>
      <c r="N43" s="44">
        <f t="shared" si="6"/>
        <v>0.1444043321299639</v>
      </c>
      <c r="O43" s="43">
        <v>38</v>
      </c>
      <c r="P43" s="44">
        <f t="shared" si="3"/>
        <v>0.13718411552346571</v>
      </c>
      <c r="Q43" s="43">
        <f t="shared" si="4"/>
        <v>190</v>
      </c>
      <c r="R43" s="57">
        <v>76</v>
      </c>
      <c r="S43" s="43">
        <v>8</v>
      </c>
      <c r="T43" s="44">
        <f t="shared" si="7"/>
        <v>0.30324909747292417</v>
      </c>
      <c r="U43" s="43">
        <v>7</v>
      </c>
      <c r="V43" s="43">
        <v>4</v>
      </c>
      <c r="W43" s="58">
        <f t="shared" si="8"/>
        <v>3.9711191335740074E-2</v>
      </c>
    </row>
    <row r="44" spans="1:23" x14ac:dyDescent="0.3">
      <c r="A44" s="41" t="s">
        <v>86</v>
      </c>
      <c r="B44" s="42" t="s">
        <v>87</v>
      </c>
      <c r="C44" s="43">
        <v>9631</v>
      </c>
      <c r="D44" s="43">
        <v>60</v>
      </c>
      <c r="E44" s="43">
        <v>54</v>
      </c>
      <c r="F44" s="44">
        <f t="shared" si="0"/>
        <v>0.9</v>
      </c>
      <c r="G44" s="43">
        <v>0</v>
      </c>
      <c r="H44" s="44">
        <f t="shared" si="1"/>
        <v>0</v>
      </c>
      <c r="I44" s="43">
        <v>6</v>
      </c>
      <c r="J44" s="44">
        <f t="shared" si="2"/>
        <v>0.1</v>
      </c>
      <c r="K44" s="57">
        <v>2</v>
      </c>
      <c r="L44" s="44">
        <f t="shared" si="5"/>
        <v>3.3333333333333333E-2</v>
      </c>
      <c r="M44" s="43">
        <v>7</v>
      </c>
      <c r="N44" s="44">
        <f t="shared" si="6"/>
        <v>0.11666666666666667</v>
      </c>
      <c r="O44" s="43">
        <v>0</v>
      </c>
      <c r="P44" s="44">
        <f t="shared" si="3"/>
        <v>0</v>
      </c>
      <c r="Q44" s="43">
        <f t="shared" si="4"/>
        <v>9</v>
      </c>
      <c r="R44" s="57">
        <v>13</v>
      </c>
      <c r="S44" s="43">
        <v>6</v>
      </c>
      <c r="T44" s="44">
        <f t="shared" si="7"/>
        <v>0.31666666666666665</v>
      </c>
      <c r="U44" s="43">
        <v>1</v>
      </c>
      <c r="V44" s="43">
        <v>30</v>
      </c>
      <c r="W44" s="58">
        <f t="shared" si="8"/>
        <v>0.51666666666666672</v>
      </c>
    </row>
    <row r="45" spans="1:23" x14ac:dyDescent="0.3">
      <c r="A45" s="41" t="s">
        <v>88</v>
      </c>
      <c r="B45" s="42" t="s">
        <v>87</v>
      </c>
      <c r="C45" s="43">
        <v>73192</v>
      </c>
      <c r="D45" s="43">
        <v>1011</v>
      </c>
      <c r="E45" s="43">
        <v>907</v>
      </c>
      <c r="F45" s="44">
        <f t="shared" si="0"/>
        <v>0.89713155291790303</v>
      </c>
      <c r="G45" s="43">
        <v>92</v>
      </c>
      <c r="H45" s="44">
        <f t="shared" si="1"/>
        <v>9.0999010880316519E-2</v>
      </c>
      <c r="I45" s="43">
        <v>12</v>
      </c>
      <c r="J45" s="44">
        <f t="shared" si="2"/>
        <v>1.1869436201780416E-2</v>
      </c>
      <c r="K45" s="57">
        <v>325</v>
      </c>
      <c r="L45" s="44">
        <f t="shared" si="5"/>
        <v>0.32146389713155293</v>
      </c>
      <c r="M45" s="43">
        <v>189</v>
      </c>
      <c r="N45" s="44">
        <f t="shared" si="6"/>
        <v>0.18694362017804153</v>
      </c>
      <c r="O45" s="43">
        <v>143</v>
      </c>
      <c r="P45" s="44">
        <f t="shared" si="3"/>
        <v>0.14144411473788329</v>
      </c>
      <c r="Q45" s="43">
        <f t="shared" si="4"/>
        <v>657</v>
      </c>
      <c r="R45" s="57">
        <v>280</v>
      </c>
      <c r="S45" s="43">
        <v>0</v>
      </c>
      <c r="T45" s="44">
        <f t="shared" si="7"/>
        <v>0.27695351137487634</v>
      </c>
      <c r="U45" s="43">
        <v>32</v>
      </c>
      <c r="V45" s="43">
        <v>33</v>
      </c>
      <c r="W45" s="58">
        <f t="shared" si="8"/>
        <v>6.4292779426310578E-2</v>
      </c>
    </row>
    <row r="46" spans="1:23" x14ac:dyDescent="0.3">
      <c r="A46" s="41" t="s">
        <v>89</v>
      </c>
      <c r="B46" s="42" t="s">
        <v>90</v>
      </c>
      <c r="C46" s="43">
        <v>6528</v>
      </c>
      <c r="D46" s="43">
        <v>263</v>
      </c>
      <c r="E46" s="43">
        <v>254</v>
      </c>
      <c r="F46" s="44">
        <f t="shared" si="0"/>
        <v>0.96577946768060841</v>
      </c>
      <c r="G46" s="43">
        <v>9</v>
      </c>
      <c r="H46" s="44">
        <f t="shared" si="1"/>
        <v>3.4220532319391636E-2</v>
      </c>
      <c r="I46" s="43">
        <v>0</v>
      </c>
      <c r="J46" s="44">
        <f t="shared" si="2"/>
        <v>0</v>
      </c>
      <c r="K46" s="57">
        <v>1</v>
      </c>
      <c r="L46" s="44">
        <f t="shared" si="5"/>
        <v>3.8022813688212928E-3</v>
      </c>
      <c r="M46" s="43">
        <v>52</v>
      </c>
      <c r="N46" s="44">
        <f t="shared" si="6"/>
        <v>0.19771863117870722</v>
      </c>
      <c r="O46" s="43">
        <v>13</v>
      </c>
      <c r="P46" s="44">
        <f t="shared" si="3"/>
        <v>4.9429657794676805E-2</v>
      </c>
      <c r="Q46" s="43">
        <f t="shared" si="4"/>
        <v>66</v>
      </c>
      <c r="R46" s="57">
        <v>59</v>
      </c>
      <c r="S46" s="43">
        <v>80</v>
      </c>
      <c r="T46" s="44">
        <f t="shared" si="7"/>
        <v>0.52851711026615966</v>
      </c>
      <c r="U46" s="43">
        <v>61</v>
      </c>
      <c r="V46" s="43">
        <v>3</v>
      </c>
      <c r="W46" s="58">
        <f t="shared" si="8"/>
        <v>0.24334600760456274</v>
      </c>
    </row>
    <row r="47" spans="1:23" x14ac:dyDescent="0.3">
      <c r="A47" s="41" t="s">
        <v>91</v>
      </c>
      <c r="B47" s="42" t="s">
        <v>92</v>
      </c>
      <c r="C47" s="43">
        <v>31012</v>
      </c>
      <c r="D47" s="43">
        <v>701</v>
      </c>
      <c r="E47" s="43">
        <v>603</v>
      </c>
      <c r="F47" s="44">
        <f t="shared" si="0"/>
        <v>0.86019971469329526</v>
      </c>
      <c r="G47" s="43">
        <v>0</v>
      </c>
      <c r="H47" s="44">
        <f t="shared" si="1"/>
        <v>0</v>
      </c>
      <c r="I47" s="43">
        <v>98</v>
      </c>
      <c r="J47" s="44">
        <f t="shared" si="2"/>
        <v>0.13980028530670471</v>
      </c>
      <c r="K47" s="57">
        <v>106</v>
      </c>
      <c r="L47" s="44">
        <f t="shared" si="5"/>
        <v>0.15121255349500715</v>
      </c>
      <c r="M47" s="43">
        <v>81</v>
      </c>
      <c r="N47" s="44">
        <f t="shared" si="6"/>
        <v>0.11554921540656206</v>
      </c>
      <c r="O47" s="43">
        <v>60</v>
      </c>
      <c r="P47" s="44">
        <f t="shared" si="3"/>
        <v>8.5592011412268187E-2</v>
      </c>
      <c r="Q47" s="43">
        <f t="shared" si="4"/>
        <v>247</v>
      </c>
      <c r="R47" s="57">
        <v>319</v>
      </c>
      <c r="S47" s="43">
        <v>48</v>
      </c>
      <c r="T47" s="44">
        <f t="shared" si="7"/>
        <v>0.52353780313837373</v>
      </c>
      <c r="U47" s="43">
        <v>85</v>
      </c>
      <c r="V47" s="43">
        <v>0</v>
      </c>
      <c r="W47" s="58">
        <f t="shared" si="8"/>
        <v>0.12125534950071326</v>
      </c>
    </row>
    <row r="48" spans="1:23" x14ac:dyDescent="0.3">
      <c r="A48" s="41" t="s">
        <v>93</v>
      </c>
      <c r="B48" s="42" t="s">
        <v>94</v>
      </c>
      <c r="C48" s="43">
        <v>23359</v>
      </c>
      <c r="D48" s="43">
        <v>859</v>
      </c>
      <c r="E48" s="43">
        <v>790</v>
      </c>
      <c r="F48" s="44">
        <f t="shared" si="0"/>
        <v>0.91967403958090799</v>
      </c>
      <c r="G48" s="43">
        <v>10</v>
      </c>
      <c r="H48" s="44">
        <f t="shared" si="1"/>
        <v>1.1641443538998836E-2</v>
      </c>
      <c r="I48" s="43">
        <v>59</v>
      </c>
      <c r="J48" s="44">
        <f t="shared" si="2"/>
        <v>6.8684516880093138E-2</v>
      </c>
      <c r="K48" s="57">
        <v>39</v>
      </c>
      <c r="L48" s="44">
        <f t="shared" si="5"/>
        <v>4.5401629802095458E-2</v>
      </c>
      <c r="M48" s="43">
        <v>145</v>
      </c>
      <c r="N48" s="44">
        <f t="shared" si="6"/>
        <v>0.16880093131548313</v>
      </c>
      <c r="O48" s="43">
        <v>194</v>
      </c>
      <c r="P48" s="44">
        <f t="shared" si="3"/>
        <v>0.22584400465657742</v>
      </c>
      <c r="Q48" s="43">
        <f t="shared" si="4"/>
        <v>378</v>
      </c>
      <c r="R48" s="57">
        <v>236</v>
      </c>
      <c r="S48" s="43">
        <v>52</v>
      </c>
      <c r="T48" s="44">
        <f t="shared" si="7"/>
        <v>0.33527357392316648</v>
      </c>
      <c r="U48" s="43">
        <v>51</v>
      </c>
      <c r="V48" s="43">
        <v>163</v>
      </c>
      <c r="W48" s="58">
        <f t="shared" si="8"/>
        <v>0.24912689173457508</v>
      </c>
    </row>
    <row r="49" spans="1:23" x14ac:dyDescent="0.3">
      <c r="A49" s="41" t="s">
        <v>95</v>
      </c>
      <c r="B49" s="42" t="s">
        <v>96</v>
      </c>
      <c r="C49" s="43">
        <v>43240</v>
      </c>
      <c r="D49" s="43">
        <v>455</v>
      </c>
      <c r="E49" s="43">
        <v>423</v>
      </c>
      <c r="F49" s="44">
        <f t="shared" si="0"/>
        <v>0.9296703296703297</v>
      </c>
      <c r="G49" s="43">
        <v>8</v>
      </c>
      <c r="H49" s="44">
        <f t="shared" si="1"/>
        <v>1.7582417582417582E-2</v>
      </c>
      <c r="I49" s="43">
        <v>24</v>
      </c>
      <c r="J49" s="44">
        <f t="shared" si="2"/>
        <v>5.2747252747252747E-2</v>
      </c>
      <c r="K49" s="57">
        <v>118</v>
      </c>
      <c r="L49" s="44">
        <f t="shared" si="5"/>
        <v>0.25934065934065936</v>
      </c>
      <c r="M49" s="43">
        <v>165</v>
      </c>
      <c r="N49" s="44">
        <f t="shared" si="6"/>
        <v>0.36263736263736263</v>
      </c>
      <c r="O49" s="43">
        <v>125</v>
      </c>
      <c r="P49" s="44">
        <f t="shared" si="3"/>
        <v>0.27472527472527475</v>
      </c>
      <c r="Q49" s="43">
        <f t="shared" si="4"/>
        <v>408</v>
      </c>
      <c r="R49" s="57">
        <v>47</v>
      </c>
      <c r="S49" s="43">
        <v>0</v>
      </c>
      <c r="T49" s="44">
        <f t="shared" si="7"/>
        <v>0.10329670329670329</v>
      </c>
      <c r="U49" s="43">
        <v>0</v>
      </c>
      <c r="V49" s="43">
        <v>0</v>
      </c>
      <c r="W49" s="58">
        <f t="shared" si="8"/>
        <v>0</v>
      </c>
    </row>
    <row r="50" spans="1:23" x14ac:dyDescent="0.3">
      <c r="A50" s="48"/>
      <c r="B50" s="49"/>
      <c r="C50" s="50"/>
      <c r="D50" s="59"/>
      <c r="E50" s="59"/>
      <c r="F50" s="49"/>
      <c r="G50" s="59"/>
      <c r="H50" s="49"/>
      <c r="I50" s="59"/>
      <c r="J50" s="49"/>
      <c r="K50" s="59"/>
      <c r="L50" s="59"/>
      <c r="M50" s="59"/>
      <c r="N50" s="49"/>
      <c r="O50" s="59"/>
      <c r="P50" s="49"/>
      <c r="Q50" s="49"/>
      <c r="R50" s="59"/>
      <c r="S50" s="59"/>
      <c r="T50" s="49"/>
      <c r="U50" s="59"/>
      <c r="V50" s="59"/>
      <c r="W50" s="51"/>
    </row>
    <row r="51" spans="1:23" x14ac:dyDescent="0.3">
      <c r="A51" s="3" t="s">
        <v>97</v>
      </c>
      <c r="B51" s="3"/>
      <c r="C51" s="4"/>
      <c r="D51" s="5">
        <f>SUM(D2:D49)</f>
        <v>26828</v>
      </c>
      <c r="E51" s="5">
        <f t="shared" ref="E51:V51" si="9">SUM(E2:E49)</f>
        <v>22762</v>
      </c>
      <c r="F51" s="16">
        <f>E51/D51</f>
        <v>0.84844192634560911</v>
      </c>
      <c r="G51" s="5">
        <f t="shared" si="9"/>
        <v>2104</v>
      </c>
      <c r="H51" s="16">
        <f>G51/D51</f>
        <v>7.8425525570299692E-2</v>
      </c>
      <c r="I51" s="5">
        <f t="shared" si="9"/>
        <v>1962</v>
      </c>
      <c r="J51" s="16">
        <f>I51/D51</f>
        <v>7.3132548084091253E-2</v>
      </c>
      <c r="K51" s="5">
        <f t="shared" si="9"/>
        <v>5488</v>
      </c>
      <c r="L51" s="5"/>
      <c r="M51" s="5">
        <f t="shared" si="9"/>
        <v>4358</v>
      </c>
      <c r="N51" s="16">
        <f>(K51+M51)/D51</f>
        <v>0.36700462203667811</v>
      </c>
      <c r="O51" s="5">
        <f t="shared" si="9"/>
        <v>2993</v>
      </c>
      <c r="P51" s="16">
        <f>O51/D51</f>
        <v>0.11156254659311167</v>
      </c>
      <c r="Q51" s="5">
        <f>K51+M51+O51</f>
        <v>12839</v>
      </c>
      <c r="R51" s="5">
        <f t="shared" si="9"/>
        <v>10775</v>
      </c>
      <c r="S51" s="5">
        <f t="shared" si="9"/>
        <v>750</v>
      </c>
      <c r="T51" s="16">
        <f>S51/D51</f>
        <v>2.7955867004622038E-2</v>
      </c>
      <c r="U51" s="5">
        <f t="shared" si="9"/>
        <v>1571</v>
      </c>
      <c r="V51" s="5">
        <f t="shared" si="9"/>
        <v>948</v>
      </c>
      <c r="W51" s="16">
        <f>V51/D51</f>
        <v>3.5336215893842254E-2</v>
      </c>
    </row>
    <row r="52" spans="1:23" x14ac:dyDescent="0.3">
      <c r="A52" s="3" t="s">
        <v>98</v>
      </c>
      <c r="B52" s="3"/>
      <c r="C52" s="4"/>
      <c r="D52" s="5">
        <f>AVERAGE(D2:D49)</f>
        <v>558.91666666666663</v>
      </c>
      <c r="E52" s="5">
        <f>AVERAGE(E2:E49)</f>
        <v>474.20833333333331</v>
      </c>
      <c r="F52" s="16">
        <f>AVERAGE(F2:F49)</f>
        <v>0.89062961959399001</v>
      </c>
      <c r="G52" s="5">
        <f t="shared" ref="G52:W52" si="10">AVERAGE(G2:G49)</f>
        <v>43.833333333333336</v>
      </c>
      <c r="H52" s="16">
        <f t="shared" si="10"/>
        <v>5.9644925667217484E-2</v>
      </c>
      <c r="I52" s="5">
        <f t="shared" si="10"/>
        <v>40.875</v>
      </c>
      <c r="J52" s="16">
        <f t="shared" si="10"/>
        <v>4.972545473879237E-2</v>
      </c>
      <c r="K52" s="5">
        <f t="shared" si="10"/>
        <v>114.33333333333333</v>
      </c>
      <c r="L52" s="5"/>
      <c r="M52" s="5">
        <f t="shared" si="10"/>
        <v>90.791666666666671</v>
      </c>
      <c r="N52" s="16">
        <f t="shared" si="10"/>
        <v>0.15329148929381156</v>
      </c>
      <c r="O52" s="5">
        <f t="shared" si="10"/>
        <v>62.354166666666664</v>
      </c>
      <c r="P52" s="16">
        <f t="shared" si="10"/>
        <v>0.10459108067143547</v>
      </c>
      <c r="Q52" s="5">
        <f t="shared" si="10"/>
        <v>267.47916666666669</v>
      </c>
      <c r="R52" s="5">
        <f t="shared" si="10"/>
        <v>224.47916666666666</v>
      </c>
      <c r="S52" s="5">
        <f t="shared" si="10"/>
        <v>15.625</v>
      </c>
      <c r="T52" s="16">
        <f t="shared" si="10"/>
        <v>0.40673134507680103</v>
      </c>
      <c r="U52" s="5">
        <f t="shared" si="10"/>
        <v>32.729166666666664</v>
      </c>
      <c r="V52" s="5">
        <f t="shared" si="10"/>
        <v>19.75</v>
      </c>
      <c r="W52" s="16">
        <f t="shared" si="10"/>
        <v>9.7344059699298283E-2</v>
      </c>
    </row>
    <row r="53" spans="1:23" x14ac:dyDescent="0.3">
      <c r="A53" s="3" t="s">
        <v>99</v>
      </c>
      <c r="B53" s="3"/>
      <c r="C53" s="4"/>
      <c r="D53" s="5">
        <f>MEDIAN(D2:D49)</f>
        <v>396.5</v>
      </c>
      <c r="E53" s="5">
        <f>MEDIAN(E2:E49)</f>
        <v>370.5</v>
      </c>
      <c r="F53" s="16">
        <f>MEDIAN(F2:F49)</f>
        <v>0.91661519754492282</v>
      </c>
      <c r="G53" s="5">
        <f t="shared" ref="G53:W53" si="11">MEDIAN(G2:G49)</f>
        <v>12</v>
      </c>
      <c r="H53" s="16">
        <f t="shared" si="11"/>
        <v>2.9408736242363225E-2</v>
      </c>
      <c r="I53" s="5">
        <f t="shared" si="11"/>
        <v>4.5</v>
      </c>
      <c r="J53" s="16">
        <f t="shared" si="11"/>
        <v>1.4630370274803252E-2</v>
      </c>
      <c r="K53" s="5">
        <f t="shared" si="11"/>
        <v>106</v>
      </c>
      <c r="L53" s="5"/>
      <c r="M53" s="5">
        <f t="shared" si="11"/>
        <v>52.5</v>
      </c>
      <c r="N53" s="16">
        <f t="shared" si="11"/>
        <v>0.13055353959263524</v>
      </c>
      <c r="O53" s="5">
        <f t="shared" si="11"/>
        <v>28.5</v>
      </c>
      <c r="P53" s="16">
        <f t="shared" si="11"/>
        <v>7.7644867143837629E-2</v>
      </c>
      <c r="Q53" s="5">
        <f t="shared" si="11"/>
        <v>217.5</v>
      </c>
      <c r="R53" s="5">
        <f t="shared" si="11"/>
        <v>134</v>
      </c>
      <c r="S53" s="5">
        <f t="shared" si="11"/>
        <v>0</v>
      </c>
      <c r="T53" s="16">
        <f t="shared" si="11"/>
        <v>0.34390593545171755</v>
      </c>
      <c r="U53" s="5">
        <f t="shared" si="11"/>
        <v>11.5</v>
      </c>
      <c r="V53" s="5">
        <f t="shared" si="11"/>
        <v>5.5</v>
      </c>
      <c r="W53" s="16">
        <f t="shared" si="11"/>
        <v>7.0810049908288181E-2</v>
      </c>
    </row>
  </sheetData>
  <autoFilter ref="A1:W1" xr:uid="{8F186788-824B-405F-85D3-7067576987F6}"/>
  <conditionalFormatting sqref="A2:W49">
    <cfRule type="expression" dxfId="0" priority="1">
      <formula>MOD(ROW(),2)=0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4187-4BD4-4A94-90DF-5DBDD8CD1FBA}">
  <sheetPr>
    <tabColor theme="8" tint="-0.249977111117893"/>
  </sheetPr>
  <dimension ref="A1:CG49"/>
  <sheetViews>
    <sheetView workbookViewId="0">
      <pane xSplit="1" ySplit="1" topLeftCell="B2" activePane="bottomRight" state="frozen"/>
      <selection pane="topRight" activeCell="B1" sqref="B1"/>
      <selection pane="bottomLeft" activeCell="A2" sqref="A2"/>
      <selection pane="bottomRight"/>
    </sheetView>
  </sheetViews>
  <sheetFormatPr defaultColWidth="9.1796875" defaultRowHeight="13" x14ac:dyDescent="0.3"/>
  <cols>
    <col min="1" max="1" width="38" style="7" bestFit="1" customWidth="1"/>
    <col min="2" max="3" width="15.26953125" style="7" customWidth="1"/>
    <col min="4" max="4" width="15.54296875" style="7" customWidth="1"/>
    <col min="5" max="5" width="18.7265625" style="7" customWidth="1"/>
    <col min="6" max="6" width="15" style="7" customWidth="1"/>
    <col min="7" max="7" width="15.26953125" style="7" customWidth="1"/>
    <col min="8" max="8" width="38.1796875" style="7" bestFit="1" customWidth="1"/>
    <col min="9" max="9" width="15.453125" style="2" customWidth="1"/>
    <col min="10" max="10" width="38.1796875" style="7" bestFit="1" customWidth="1"/>
    <col min="11" max="11" width="14.81640625" style="7" customWidth="1"/>
    <col min="12" max="67" width="11.453125" style="64" bestFit="1" customWidth="1"/>
    <col min="68" max="68" width="19.453125" style="7" customWidth="1"/>
    <col min="69" max="69" width="19.26953125" style="7" customWidth="1"/>
    <col min="70" max="70" width="19.54296875" style="7" customWidth="1"/>
    <col min="71" max="71" width="17.81640625" style="7" customWidth="1"/>
    <col min="72" max="72" width="18.81640625" style="7" customWidth="1"/>
    <col min="73" max="73" width="15.54296875" style="7" customWidth="1"/>
    <col min="74" max="74" width="17.81640625" style="7" customWidth="1"/>
    <col min="75" max="75" width="19.7265625" style="7" customWidth="1"/>
    <col min="76" max="76" width="21.54296875" style="7" customWidth="1"/>
    <col min="77" max="77" width="17.26953125" style="7" customWidth="1"/>
    <col min="78" max="78" width="14.1796875" style="7" customWidth="1"/>
    <col min="79" max="79" width="15" style="7" customWidth="1"/>
    <col min="80" max="80" width="11.453125" style="7" bestFit="1" customWidth="1"/>
    <col min="81" max="81" width="15.26953125" style="7" customWidth="1"/>
    <col min="82" max="82" width="38.1796875" style="7" bestFit="1" customWidth="1"/>
    <col min="83" max="83" width="11.453125" style="2" bestFit="1" customWidth="1"/>
    <col min="84" max="84" width="35" style="7" bestFit="1" customWidth="1"/>
    <col min="85" max="85" width="11.453125" style="2" bestFit="1" customWidth="1"/>
    <col min="86" max="16384" width="9.1796875" style="7"/>
  </cols>
  <sheetData>
    <row r="1" spans="1:85" ht="52" x14ac:dyDescent="0.3">
      <c r="A1" s="23" t="s">
        <v>0</v>
      </c>
      <c r="B1" s="23" t="s">
        <v>165</v>
      </c>
      <c r="C1" s="17" t="s">
        <v>166</v>
      </c>
      <c r="D1" s="17" t="s">
        <v>184</v>
      </c>
      <c r="E1" s="17" t="s">
        <v>185</v>
      </c>
      <c r="F1" s="17" t="s">
        <v>167</v>
      </c>
      <c r="G1" s="17" t="s">
        <v>168</v>
      </c>
      <c r="H1" s="17" t="s">
        <v>169</v>
      </c>
      <c r="I1" s="17" t="s">
        <v>170</v>
      </c>
      <c r="J1" s="17" t="s">
        <v>171</v>
      </c>
      <c r="K1" s="17" t="s">
        <v>172</v>
      </c>
      <c r="L1" s="17" t="s">
        <v>194</v>
      </c>
      <c r="M1" s="17" t="s">
        <v>197</v>
      </c>
      <c r="N1" s="17" t="s">
        <v>198</v>
      </c>
      <c r="O1" s="17" t="s">
        <v>200</v>
      </c>
      <c r="P1" s="17" t="s">
        <v>195</v>
      </c>
      <c r="Q1" s="17" t="s">
        <v>196</v>
      </c>
      <c r="R1" s="17" t="s">
        <v>199</v>
      </c>
      <c r="S1" s="17" t="s">
        <v>201</v>
      </c>
      <c r="T1" s="17" t="s">
        <v>202</v>
      </c>
      <c r="U1" s="17" t="s">
        <v>203</v>
      </c>
      <c r="V1" s="17" t="s">
        <v>204</v>
      </c>
      <c r="W1" s="17" t="s">
        <v>205</v>
      </c>
      <c r="X1" s="17" t="s">
        <v>206</v>
      </c>
      <c r="Y1" s="17" t="s">
        <v>207</v>
      </c>
      <c r="Z1" s="17" t="s">
        <v>208</v>
      </c>
      <c r="AA1" s="17" t="s">
        <v>209</v>
      </c>
      <c r="AB1" s="17" t="s">
        <v>210</v>
      </c>
      <c r="AC1" s="17" t="s">
        <v>211</v>
      </c>
      <c r="AD1" s="17" t="s">
        <v>212</v>
      </c>
      <c r="AE1" s="17" t="s">
        <v>213</v>
      </c>
      <c r="AF1" s="17" t="s">
        <v>214</v>
      </c>
      <c r="AG1" s="17" t="s">
        <v>215</v>
      </c>
      <c r="AH1" s="17" t="s">
        <v>216</v>
      </c>
      <c r="AI1" s="17" t="s">
        <v>217</v>
      </c>
      <c r="AJ1" s="17" t="s">
        <v>218</v>
      </c>
      <c r="AK1" s="17" t="s">
        <v>219</v>
      </c>
      <c r="AL1" s="17" t="s">
        <v>220</v>
      </c>
      <c r="AM1" s="17" t="s">
        <v>221</v>
      </c>
      <c r="AN1" s="17" t="s">
        <v>222</v>
      </c>
      <c r="AO1" s="17" t="s">
        <v>223</v>
      </c>
      <c r="AP1" s="17" t="s">
        <v>224</v>
      </c>
      <c r="AQ1" s="17" t="s">
        <v>225</v>
      </c>
      <c r="AR1" s="17" t="s">
        <v>226</v>
      </c>
      <c r="AS1" s="17" t="s">
        <v>227</v>
      </c>
      <c r="AT1" s="17" t="s">
        <v>228</v>
      </c>
      <c r="AU1" s="17" t="s">
        <v>229</v>
      </c>
      <c r="AV1" s="17" t="s">
        <v>230</v>
      </c>
      <c r="AW1" s="17" t="s">
        <v>231</v>
      </c>
      <c r="AX1" s="17" t="s">
        <v>232</v>
      </c>
      <c r="AY1" s="17" t="s">
        <v>233</v>
      </c>
      <c r="AZ1" s="17" t="s">
        <v>234</v>
      </c>
      <c r="BA1" s="17" t="s">
        <v>235</v>
      </c>
      <c r="BB1" s="17" t="s">
        <v>236</v>
      </c>
      <c r="BC1" s="17" t="s">
        <v>237</v>
      </c>
      <c r="BD1" s="17" t="s">
        <v>238</v>
      </c>
      <c r="BE1" s="17" t="s">
        <v>239</v>
      </c>
      <c r="BF1" s="17" t="s">
        <v>240</v>
      </c>
      <c r="BG1" s="17" t="s">
        <v>241</v>
      </c>
      <c r="BH1" s="17" t="s">
        <v>242</v>
      </c>
      <c r="BI1" s="17" t="s">
        <v>243</v>
      </c>
      <c r="BJ1" s="17" t="s">
        <v>244</v>
      </c>
      <c r="BK1" s="17" t="s">
        <v>245</v>
      </c>
      <c r="BL1" s="17" t="s">
        <v>246</v>
      </c>
      <c r="BM1" s="17" t="s">
        <v>247</v>
      </c>
      <c r="BN1" s="17" t="s">
        <v>248</v>
      </c>
      <c r="BO1" s="17" t="s">
        <v>249</v>
      </c>
      <c r="BP1" s="17" t="s">
        <v>193</v>
      </c>
      <c r="BQ1" s="17" t="s">
        <v>192</v>
      </c>
      <c r="BR1" s="17" t="s">
        <v>191</v>
      </c>
      <c r="BS1" s="17" t="s">
        <v>190</v>
      </c>
      <c r="BT1" s="17" t="s">
        <v>189</v>
      </c>
      <c r="BU1" s="17" t="s">
        <v>188</v>
      </c>
      <c r="BV1" s="17" t="s">
        <v>187</v>
      </c>
      <c r="BW1" s="17" t="s">
        <v>186</v>
      </c>
      <c r="BX1" s="17" t="s">
        <v>173</v>
      </c>
      <c r="BY1" s="17" t="s">
        <v>174</v>
      </c>
      <c r="BZ1" s="17" t="s">
        <v>175</v>
      </c>
      <c r="CA1" s="17" t="s">
        <v>176</v>
      </c>
      <c r="CB1" s="17" t="s">
        <v>177</v>
      </c>
      <c r="CC1" s="17" t="s">
        <v>178</v>
      </c>
      <c r="CD1" s="17" t="s">
        <v>179</v>
      </c>
      <c r="CE1" s="17" t="s">
        <v>180</v>
      </c>
      <c r="CF1" s="17" t="s">
        <v>181</v>
      </c>
      <c r="CG1" s="17" t="s">
        <v>182</v>
      </c>
    </row>
    <row r="2" spans="1:85" x14ac:dyDescent="0.3">
      <c r="A2" s="40" t="s">
        <v>10</v>
      </c>
      <c r="B2" s="40" t="s">
        <v>11</v>
      </c>
      <c r="C2" s="54">
        <v>17153</v>
      </c>
      <c r="D2" s="54">
        <v>11034</v>
      </c>
      <c r="E2" s="61">
        <v>0</v>
      </c>
      <c r="F2" s="9">
        <v>52</v>
      </c>
      <c r="G2" s="54">
        <v>140380</v>
      </c>
      <c r="H2" s="40" t="s">
        <v>110</v>
      </c>
      <c r="I2" s="54">
        <v>40765</v>
      </c>
      <c r="J2" s="40" t="s">
        <v>110</v>
      </c>
      <c r="K2" s="54">
        <v>0</v>
      </c>
      <c r="L2" s="63">
        <v>140</v>
      </c>
      <c r="M2" s="63">
        <v>0</v>
      </c>
      <c r="N2" s="63">
        <v>1</v>
      </c>
      <c r="O2" s="63">
        <v>141</v>
      </c>
      <c r="P2" s="63">
        <v>6906</v>
      </c>
      <c r="Q2" s="63">
        <v>0</v>
      </c>
      <c r="R2" s="63">
        <v>3</v>
      </c>
      <c r="S2" s="63">
        <v>6909</v>
      </c>
      <c r="T2" s="63">
        <v>44</v>
      </c>
      <c r="U2" s="63">
        <v>3</v>
      </c>
      <c r="V2" s="63">
        <v>4</v>
      </c>
      <c r="W2" s="63">
        <v>51</v>
      </c>
      <c r="X2" s="63">
        <v>824</v>
      </c>
      <c r="Y2" s="63">
        <v>335</v>
      </c>
      <c r="Z2" s="63">
        <v>86</v>
      </c>
      <c r="AA2" s="63">
        <v>1245</v>
      </c>
      <c r="AB2" s="63">
        <v>59</v>
      </c>
      <c r="AC2" s="63">
        <v>0</v>
      </c>
      <c r="AD2" s="63">
        <v>0</v>
      </c>
      <c r="AE2" s="63">
        <v>59</v>
      </c>
      <c r="AF2" s="63">
        <v>949</v>
      </c>
      <c r="AG2" s="63">
        <v>0</v>
      </c>
      <c r="AH2" s="63">
        <v>0</v>
      </c>
      <c r="AI2" s="63">
        <v>949</v>
      </c>
      <c r="AJ2" s="63">
        <v>211</v>
      </c>
      <c r="AK2" s="63">
        <v>2</v>
      </c>
      <c r="AL2" s="63">
        <v>39</v>
      </c>
      <c r="AM2" s="63">
        <v>252</v>
      </c>
      <c r="AN2" s="63">
        <v>4306</v>
      </c>
      <c r="AO2" s="63">
        <v>21</v>
      </c>
      <c r="AP2" s="63">
        <v>515</v>
      </c>
      <c r="AQ2" s="63">
        <v>4842</v>
      </c>
      <c r="AR2" s="63">
        <v>21</v>
      </c>
      <c r="AS2" s="63">
        <v>1</v>
      </c>
      <c r="AT2" s="63">
        <v>0</v>
      </c>
      <c r="AU2" s="63">
        <v>22</v>
      </c>
      <c r="AV2" s="63">
        <v>635</v>
      </c>
      <c r="AW2" s="63">
        <v>21</v>
      </c>
      <c r="AX2" s="63">
        <v>0</v>
      </c>
      <c r="AY2" s="63">
        <v>656</v>
      </c>
      <c r="AZ2" s="63">
        <v>21</v>
      </c>
      <c r="BA2" s="63">
        <v>1</v>
      </c>
      <c r="BB2" s="63">
        <v>0</v>
      </c>
      <c r="BC2" s="63">
        <v>22</v>
      </c>
      <c r="BD2" s="63">
        <v>1773</v>
      </c>
      <c r="BE2" s="63">
        <v>22</v>
      </c>
      <c r="BF2" s="63">
        <v>0</v>
      </c>
      <c r="BG2" s="63">
        <v>1795</v>
      </c>
      <c r="BH2" s="63">
        <v>11</v>
      </c>
      <c r="BI2" s="63">
        <v>0</v>
      </c>
      <c r="BJ2" s="63">
        <v>0</v>
      </c>
      <c r="BK2" s="63">
        <v>11</v>
      </c>
      <c r="BL2" s="63">
        <v>581</v>
      </c>
      <c r="BM2" s="63">
        <v>0</v>
      </c>
      <c r="BN2" s="63">
        <v>0</v>
      </c>
      <c r="BO2" s="63">
        <v>581</v>
      </c>
      <c r="BP2" s="54">
        <v>507</v>
      </c>
      <c r="BQ2" s="54">
        <v>15974</v>
      </c>
      <c r="BR2" s="54">
        <v>7</v>
      </c>
      <c r="BS2" s="54">
        <v>399</v>
      </c>
      <c r="BT2" s="54">
        <v>44</v>
      </c>
      <c r="BU2" s="54">
        <v>604</v>
      </c>
      <c r="BV2" s="54">
        <v>558</v>
      </c>
      <c r="BW2" s="54">
        <v>16977</v>
      </c>
      <c r="BX2" s="54">
        <v>31</v>
      </c>
      <c r="BY2" s="54">
        <v>27427</v>
      </c>
      <c r="BZ2" s="54">
        <v>37</v>
      </c>
      <c r="CA2" s="54">
        <v>3028</v>
      </c>
      <c r="CB2" s="54">
        <v>22</v>
      </c>
      <c r="CC2" s="54">
        <v>14781</v>
      </c>
      <c r="CD2" s="40" t="s">
        <v>110</v>
      </c>
      <c r="CE2" s="54">
        <v>26310</v>
      </c>
      <c r="CF2" s="40" t="s">
        <v>110</v>
      </c>
      <c r="CG2" s="54">
        <v>98849</v>
      </c>
    </row>
    <row r="3" spans="1:85" x14ac:dyDescent="0.3">
      <c r="A3" s="40" t="s">
        <v>12</v>
      </c>
      <c r="B3" s="40" t="s">
        <v>13</v>
      </c>
      <c r="C3" s="54">
        <v>22493</v>
      </c>
      <c r="D3" s="54">
        <v>7357</v>
      </c>
      <c r="E3" s="61">
        <v>0</v>
      </c>
      <c r="F3" s="9">
        <v>52</v>
      </c>
      <c r="G3" s="54">
        <v>77077</v>
      </c>
      <c r="H3" s="40" t="s">
        <v>110</v>
      </c>
      <c r="I3" s="54">
        <v>745</v>
      </c>
      <c r="J3" s="40" t="s">
        <v>110</v>
      </c>
      <c r="K3" s="54">
        <v>55</v>
      </c>
      <c r="L3" s="63">
        <v>182</v>
      </c>
      <c r="M3" s="63">
        <v>0</v>
      </c>
      <c r="N3" s="63">
        <v>0</v>
      </c>
      <c r="O3" s="63">
        <v>182</v>
      </c>
      <c r="P3" s="63">
        <v>3736</v>
      </c>
      <c r="Q3" s="63">
        <v>0</v>
      </c>
      <c r="R3" s="63">
        <v>0</v>
      </c>
      <c r="S3" s="63">
        <v>3736</v>
      </c>
      <c r="T3" s="63">
        <v>106</v>
      </c>
      <c r="U3" s="63">
        <v>5</v>
      </c>
      <c r="V3" s="63">
        <v>0</v>
      </c>
      <c r="W3" s="63">
        <v>111</v>
      </c>
      <c r="X3" s="63">
        <v>1110</v>
      </c>
      <c r="Y3" s="63">
        <v>38</v>
      </c>
      <c r="Z3" s="63">
        <v>0</v>
      </c>
      <c r="AA3" s="63">
        <v>1148</v>
      </c>
      <c r="AB3" s="63">
        <v>28</v>
      </c>
      <c r="AC3" s="63">
        <v>1</v>
      </c>
      <c r="AD3" s="63">
        <v>0</v>
      </c>
      <c r="AE3" s="63">
        <v>29</v>
      </c>
      <c r="AF3" s="63">
        <v>298</v>
      </c>
      <c r="AG3" s="63">
        <v>25</v>
      </c>
      <c r="AH3" s="63">
        <v>0</v>
      </c>
      <c r="AI3" s="63">
        <v>323</v>
      </c>
      <c r="AJ3" s="63">
        <v>225</v>
      </c>
      <c r="AK3" s="63">
        <v>0</v>
      </c>
      <c r="AL3" s="63">
        <v>13</v>
      </c>
      <c r="AM3" s="63">
        <v>238</v>
      </c>
      <c r="AN3" s="63">
        <v>2773</v>
      </c>
      <c r="AO3" s="63">
        <v>0</v>
      </c>
      <c r="AP3" s="63">
        <v>213</v>
      </c>
      <c r="AQ3" s="63">
        <v>2986</v>
      </c>
      <c r="AR3" s="63">
        <v>0</v>
      </c>
      <c r="AS3" s="63">
        <v>6</v>
      </c>
      <c r="AT3" s="63">
        <v>0</v>
      </c>
      <c r="AU3" s="63">
        <v>6</v>
      </c>
      <c r="AV3" s="63">
        <v>0</v>
      </c>
      <c r="AW3" s="63">
        <v>76</v>
      </c>
      <c r="AX3" s="63">
        <v>0</v>
      </c>
      <c r="AY3" s="63">
        <v>76</v>
      </c>
      <c r="AZ3" s="63">
        <v>0</v>
      </c>
      <c r="BA3" s="63">
        <v>0</v>
      </c>
      <c r="BB3" s="63">
        <v>0</v>
      </c>
      <c r="BC3" s="63">
        <v>0</v>
      </c>
      <c r="BD3" s="63">
        <v>0</v>
      </c>
      <c r="BE3" s="63">
        <v>0</v>
      </c>
      <c r="BF3" s="63">
        <v>0</v>
      </c>
      <c r="BG3" s="63">
        <v>0</v>
      </c>
      <c r="BH3" s="63">
        <v>16</v>
      </c>
      <c r="BI3" s="63">
        <v>3</v>
      </c>
      <c r="BJ3" s="63">
        <v>29</v>
      </c>
      <c r="BK3" s="63">
        <v>48</v>
      </c>
      <c r="BL3" s="63">
        <v>830</v>
      </c>
      <c r="BM3" s="63">
        <v>315</v>
      </c>
      <c r="BN3" s="63">
        <v>163</v>
      </c>
      <c r="BO3" s="63">
        <v>1308</v>
      </c>
      <c r="BP3" s="54">
        <v>557</v>
      </c>
      <c r="BQ3" s="54">
        <v>8747</v>
      </c>
      <c r="BR3" s="54">
        <v>15</v>
      </c>
      <c r="BS3" s="54">
        <v>454</v>
      </c>
      <c r="BT3" s="54">
        <v>42</v>
      </c>
      <c r="BU3" s="54">
        <v>376</v>
      </c>
      <c r="BV3" s="54">
        <v>614</v>
      </c>
      <c r="BW3" s="54">
        <v>9577</v>
      </c>
      <c r="BX3" s="54">
        <v>0</v>
      </c>
      <c r="BY3" s="54">
        <v>0</v>
      </c>
      <c r="BZ3" s="54">
        <v>80</v>
      </c>
      <c r="CA3" s="54">
        <v>2126</v>
      </c>
      <c r="CB3" s="54">
        <v>30</v>
      </c>
      <c r="CC3" s="54">
        <v>11846</v>
      </c>
      <c r="CD3" s="40" t="s">
        <v>110</v>
      </c>
      <c r="CE3" s="54">
        <v>27061</v>
      </c>
      <c r="CF3" s="40" t="s">
        <v>110</v>
      </c>
      <c r="CG3" s="54">
        <v>66759</v>
      </c>
    </row>
    <row r="4" spans="1:85" x14ac:dyDescent="0.3">
      <c r="A4" s="40" t="s">
        <v>14</v>
      </c>
      <c r="B4" s="40" t="s">
        <v>15</v>
      </c>
      <c r="C4" s="54">
        <v>12330</v>
      </c>
      <c r="D4" s="54">
        <v>4656</v>
      </c>
      <c r="E4" s="61">
        <v>40</v>
      </c>
      <c r="F4" s="9">
        <v>52</v>
      </c>
      <c r="G4" s="54">
        <v>54759</v>
      </c>
      <c r="H4" s="40" t="s">
        <v>110</v>
      </c>
      <c r="I4" s="54">
        <v>4346</v>
      </c>
      <c r="J4" s="40" t="s">
        <v>110</v>
      </c>
      <c r="K4" s="54">
        <v>29</v>
      </c>
      <c r="L4" s="63">
        <v>103</v>
      </c>
      <c r="M4" s="63">
        <v>0</v>
      </c>
      <c r="N4" s="63">
        <v>0</v>
      </c>
      <c r="O4" s="63">
        <v>103</v>
      </c>
      <c r="P4" s="63">
        <v>1652</v>
      </c>
      <c r="Q4" s="63">
        <v>0</v>
      </c>
      <c r="R4" s="63">
        <v>0</v>
      </c>
      <c r="S4" s="63">
        <v>1652</v>
      </c>
      <c r="T4" s="63">
        <v>65</v>
      </c>
      <c r="U4" s="63">
        <v>7</v>
      </c>
      <c r="V4" s="63">
        <v>0</v>
      </c>
      <c r="W4" s="63">
        <v>72</v>
      </c>
      <c r="X4" s="63">
        <v>1089</v>
      </c>
      <c r="Y4" s="63">
        <v>1100</v>
      </c>
      <c r="Z4" s="63">
        <v>0</v>
      </c>
      <c r="AA4" s="63">
        <v>2189</v>
      </c>
      <c r="AB4" s="63">
        <v>198</v>
      </c>
      <c r="AC4" s="63">
        <v>0</v>
      </c>
      <c r="AD4" s="63">
        <v>0</v>
      </c>
      <c r="AE4" s="63">
        <v>198</v>
      </c>
      <c r="AF4" s="63">
        <v>1464</v>
      </c>
      <c r="AG4" s="63">
        <v>0</v>
      </c>
      <c r="AH4" s="63">
        <v>0</v>
      </c>
      <c r="AI4" s="63">
        <v>1464</v>
      </c>
      <c r="AJ4" s="63">
        <v>163</v>
      </c>
      <c r="AK4" s="63">
        <v>0</v>
      </c>
      <c r="AL4" s="63">
        <v>0</v>
      </c>
      <c r="AM4" s="63">
        <v>163</v>
      </c>
      <c r="AN4" s="63">
        <v>1218</v>
      </c>
      <c r="AO4" s="63">
        <v>0</v>
      </c>
      <c r="AP4" s="63">
        <v>0</v>
      </c>
      <c r="AQ4" s="63">
        <v>1218</v>
      </c>
      <c r="AR4" s="63">
        <v>8</v>
      </c>
      <c r="AS4" s="63">
        <v>1</v>
      </c>
      <c r="AT4" s="63">
        <v>0</v>
      </c>
      <c r="AU4" s="63">
        <v>9</v>
      </c>
      <c r="AV4" s="63">
        <v>39</v>
      </c>
      <c r="AW4" s="63">
        <v>348</v>
      </c>
      <c r="AX4" s="63">
        <v>0</v>
      </c>
      <c r="AY4" s="63">
        <v>387</v>
      </c>
      <c r="AZ4" s="63">
        <v>38</v>
      </c>
      <c r="BA4" s="63">
        <v>1</v>
      </c>
      <c r="BB4" s="63">
        <v>0</v>
      </c>
      <c r="BC4" s="63">
        <v>39</v>
      </c>
      <c r="BD4" s="63">
        <v>3574</v>
      </c>
      <c r="BE4" s="63">
        <v>81</v>
      </c>
      <c r="BF4" s="63">
        <v>0</v>
      </c>
      <c r="BG4" s="63">
        <v>3655</v>
      </c>
      <c r="BH4" s="63">
        <v>10</v>
      </c>
      <c r="BI4" s="63">
        <v>1</v>
      </c>
      <c r="BJ4" s="63">
        <v>0</v>
      </c>
      <c r="BK4" s="63">
        <v>11</v>
      </c>
      <c r="BL4" s="63">
        <v>3916</v>
      </c>
      <c r="BM4" s="63">
        <v>204</v>
      </c>
      <c r="BN4" s="63">
        <v>0</v>
      </c>
      <c r="BO4" s="63">
        <v>4120</v>
      </c>
      <c r="BP4" s="54">
        <v>585</v>
      </c>
      <c r="BQ4" s="54">
        <v>12952</v>
      </c>
      <c r="BR4" s="54">
        <v>10</v>
      </c>
      <c r="BS4" s="54">
        <v>1733</v>
      </c>
      <c r="BT4" s="54">
        <v>0</v>
      </c>
      <c r="BU4" s="54">
        <v>0</v>
      </c>
      <c r="BV4" s="54">
        <v>595</v>
      </c>
      <c r="BW4" s="54">
        <v>14685</v>
      </c>
      <c r="BX4" s="54">
        <v>0</v>
      </c>
      <c r="BY4" s="54">
        <v>0</v>
      </c>
      <c r="BZ4" s="54">
        <v>161</v>
      </c>
      <c r="CA4" s="54">
        <v>6239</v>
      </c>
      <c r="CB4" s="54">
        <v>42</v>
      </c>
      <c r="CC4" s="54">
        <v>4230</v>
      </c>
      <c r="CD4" s="40" t="s">
        <v>110</v>
      </c>
      <c r="CE4" s="54">
        <v>16348</v>
      </c>
      <c r="CF4" s="40" t="s">
        <v>110</v>
      </c>
      <c r="CG4" s="54">
        <v>31606</v>
      </c>
    </row>
    <row r="5" spans="1:85" x14ac:dyDescent="0.3">
      <c r="A5" s="40" t="s">
        <v>16</v>
      </c>
      <c r="B5" s="40" t="s">
        <v>15</v>
      </c>
      <c r="C5" s="54">
        <v>3828</v>
      </c>
      <c r="D5" s="54">
        <v>252</v>
      </c>
      <c r="E5" s="61">
        <v>150</v>
      </c>
      <c r="F5" s="9">
        <v>52</v>
      </c>
      <c r="G5" s="54">
        <v>1734</v>
      </c>
      <c r="H5" s="40" t="s">
        <v>110</v>
      </c>
      <c r="I5" s="54">
        <v>4</v>
      </c>
      <c r="J5" s="40" t="s">
        <v>110</v>
      </c>
      <c r="K5" s="54">
        <v>0</v>
      </c>
      <c r="L5" s="63">
        <v>6</v>
      </c>
      <c r="M5" s="63">
        <v>5</v>
      </c>
      <c r="N5" s="63">
        <v>0</v>
      </c>
      <c r="O5" s="63">
        <v>11</v>
      </c>
      <c r="P5" s="63">
        <v>0</v>
      </c>
      <c r="Q5" s="63">
        <v>60</v>
      </c>
      <c r="R5" s="63">
        <v>0</v>
      </c>
      <c r="S5" s="63">
        <v>60</v>
      </c>
      <c r="T5" s="63">
        <v>31</v>
      </c>
      <c r="U5" s="63">
        <v>0</v>
      </c>
      <c r="V5" s="63">
        <v>0</v>
      </c>
      <c r="W5" s="63">
        <v>31</v>
      </c>
      <c r="X5" s="63">
        <v>196</v>
      </c>
      <c r="Y5" s="63">
        <v>0</v>
      </c>
      <c r="Z5" s="63">
        <v>0</v>
      </c>
      <c r="AA5" s="63">
        <v>196</v>
      </c>
      <c r="AB5" s="63">
        <v>2</v>
      </c>
      <c r="AC5" s="63">
        <v>0</v>
      </c>
      <c r="AD5" s="63">
        <v>0</v>
      </c>
      <c r="AE5" s="63">
        <v>2</v>
      </c>
      <c r="AF5" s="63">
        <v>7</v>
      </c>
      <c r="AG5" s="63">
        <v>0</v>
      </c>
      <c r="AH5" s="63">
        <v>0</v>
      </c>
      <c r="AI5" s="63">
        <v>7</v>
      </c>
      <c r="AJ5" s="63">
        <v>9</v>
      </c>
      <c r="AK5" s="63">
        <v>0</v>
      </c>
      <c r="AL5" s="63">
        <v>0</v>
      </c>
      <c r="AM5" s="63">
        <v>9</v>
      </c>
      <c r="AN5" s="63">
        <v>76</v>
      </c>
      <c r="AO5" s="63">
        <v>0</v>
      </c>
      <c r="AP5" s="63">
        <v>0</v>
      </c>
      <c r="AQ5" s="63">
        <v>76</v>
      </c>
      <c r="AR5" s="63">
        <v>0</v>
      </c>
      <c r="AS5" s="63">
        <v>0</v>
      </c>
      <c r="AT5" s="63">
        <v>0</v>
      </c>
      <c r="AU5" s="63">
        <v>0</v>
      </c>
      <c r="AV5" s="63">
        <v>0</v>
      </c>
      <c r="AW5" s="63">
        <v>0</v>
      </c>
      <c r="AX5" s="63">
        <v>0</v>
      </c>
      <c r="AY5" s="63">
        <v>0</v>
      </c>
      <c r="AZ5" s="63">
        <v>4</v>
      </c>
      <c r="BA5" s="63">
        <v>0</v>
      </c>
      <c r="BB5" s="63">
        <v>0</v>
      </c>
      <c r="BC5" s="63">
        <v>4</v>
      </c>
      <c r="BD5" s="63">
        <v>55</v>
      </c>
      <c r="BE5" s="63">
        <v>0</v>
      </c>
      <c r="BF5" s="63">
        <v>0</v>
      </c>
      <c r="BG5" s="63">
        <v>55</v>
      </c>
      <c r="BH5" s="63">
        <v>10</v>
      </c>
      <c r="BI5" s="63">
        <v>0</v>
      </c>
      <c r="BJ5" s="63">
        <v>0</v>
      </c>
      <c r="BK5" s="63">
        <v>10</v>
      </c>
      <c r="BL5" s="63">
        <v>17</v>
      </c>
      <c r="BM5" s="63">
        <v>0</v>
      </c>
      <c r="BN5" s="63">
        <v>0</v>
      </c>
      <c r="BO5" s="63">
        <v>17</v>
      </c>
      <c r="BP5" s="54">
        <v>62</v>
      </c>
      <c r="BQ5" s="54">
        <v>351</v>
      </c>
      <c r="BR5" s="54">
        <v>5</v>
      </c>
      <c r="BS5" s="54">
        <v>60</v>
      </c>
      <c r="BT5" s="54">
        <v>0</v>
      </c>
      <c r="BU5" s="54">
        <v>0</v>
      </c>
      <c r="BV5" s="54">
        <v>67</v>
      </c>
      <c r="BW5" s="54">
        <v>411</v>
      </c>
      <c r="BX5" s="54">
        <v>0</v>
      </c>
      <c r="BY5" s="54">
        <v>0</v>
      </c>
      <c r="BZ5" s="54">
        <v>6</v>
      </c>
      <c r="CA5" s="54">
        <v>60</v>
      </c>
      <c r="CB5" s="54">
        <v>3</v>
      </c>
      <c r="CC5" s="54">
        <v>107</v>
      </c>
      <c r="CD5" s="40" t="s">
        <v>110</v>
      </c>
      <c r="CE5" s="54">
        <v>2861</v>
      </c>
      <c r="CF5" s="40" t="s">
        <v>110</v>
      </c>
      <c r="CG5" s="54">
        <v>2700</v>
      </c>
    </row>
    <row r="6" spans="1:85" x14ac:dyDescent="0.3">
      <c r="A6" s="40" t="s">
        <v>17</v>
      </c>
      <c r="B6" s="40" t="s">
        <v>18</v>
      </c>
      <c r="C6" s="54">
        <v>22583</v>
      </c>
      <c r="D6" s="54">
        <v>1632</v>
      </c>
      <c r="E6" s="61">
        <v>0</v>
      </c>
      <c r="F6" s="9">
        <v>52</v>
      </c>
      <c r="G6" s="54">
        <v>10896</v>
      </c>
      <c r="H6" s="40" t="s">
        <v>111</v>
      </c>
      <c r="I6" s="54">
        <v>774</v>
      </c>
      <c r="J6" s="40" t="s">
        <v>111</v>
      </c>
      <c r="K6" s="54">
        <v>0</v>
      </c>
      <c r="L6" s="63">
        <v>4</v>
      </c>
      <c r="M6" s="63">
        <v>0</v>
      </c>
      <c r="N6" s="63">
        <v>0</v>
      </c>
      <c r="O6" s="63">
        <v>4</v>
      </c>
      <c r="P6" s="63">
        <v>32</v>
      </c>
      <c r="Q6" s="63">
        <v>0</v>
      </c>
      <c r="R6" s="63">
        <v>0</v>
      </c>
      <c r="S6" s="63">
        <v>32</v>
      </c>
      <c r="T6" s="63">
        <v>4</v>
      </c>
      <c r="U6" s="63">
        <v>0</v>
      </c>
      <c r="V6" s="63">
        <v>0</v>
      </c>
      <c r="W6" s="63">
        <v>4</v>
      </c>
      <c r="X6" s="63">
        <v>10</v>
      </c>
      <c r="Y6" s="63">
        <v>0</v>
      </c>
      <c r="Z6" s="63">
        <v>0</v>
      </c>
      <c r="AA6" s="63">
        <v>10</v>
      </c>
      <c r="AB6" s="63">
        <v>5</v>
      </c>
      <c r="AC6" s="63">
        <v>0</v>
      </c>
      <c r="AD6" s="63">
        <v>0</v>
      </c>
      <c r="AE6" s="63">
        <v>5</v>
      </c>
      <c r="AF6" s="63">
        <v>11</v>
      </c>
      <c r="AG6" s="63">
        <v>0</v>
      </c>
      <c r="AH6" s="63">
        <v>0</v>
      </c>
      <c r="AI6" s="63">
        <v>11</v>
      </c>
      <c r="AJ6" s="63">
        <v>2</v>
      </c>
      <c r="AK6" s="63">
        <v>0</v>
      </c>
      <c r="AL6" s="63">
        <v>0</v>
      </c>
      <c r="AM6" s="63">
        <v>2</v>
      </c>
      <c r="AN6" s="63">
        <v>0</v>
      </c>
      <c r="AO6" s="63">
        <v>0</v>
      </c>
      <c r="AP6" s="63">
        <v>0</v>
      </c>
      <c r="AQ6" s="63">
        <v>0</v>
      </c>
      <c r="AR6" s="63">
        <v>0</v>
      </c>
      <c r="AS6" s="63">
        <v>0</v>
      </c>
      <c r="AT6" s="63">
        <v>0</v>
      </c>
      <c r="AU6" s="63">
        <v>0</v>
      </c>
      <c r="AV6" s="63">
        <v>0</v>
      </c>
      <c r="AW6" s="63">
        <v>0</v>
      </c>
      <c r="AX6" s="63">
        <v>0</v>
      </c>
      <c r="AY6" s="63">
        <v>0</v>
      </c>
      <c r="AZ6" s="63">
        <v>0</v>
      </c>
      <c r="BA6" s="63">
        <v>0</v>
      </c>
      <c r="BB6" s="63">
        <v>0</v>
      </c>
      <c r="BC6" s="63">
        <v>0</v>
      </c>
      <c r="BD6" s="63">
        <v>0</v>
      </c>
      <c r="BE6" s="63">
        <v>0</v>
      </c>
      <c r="BF6" s="63">
        <v>0</v>
      </c>
      <c r="BG6" s="63">
        <v>0</v>
      </c>
      <c r="BH6" s="63">
        <v>0</v>
      </c>
      <c r="BI6" s="63">
        <v>0</v>
      </c>
      <c r="BJ6" s="63">
        <v>0</v>
      </c>
      <c r="BK6" s="63">
        <v>0</v>
      </c>
      <c r="BL6" s="63">
        <v>0</v>
      </c>
      <c r="BM6" s="63">
        <v>0</v>
      </c>
      <c r="BN6" s="63">
        <v>0</v>
      </c>
      <c r="BO6" s="63">
        <v>0</v>
      </c>
      <c r="BP6" s="54">
        <v>15</v>
      </c>
      <c r="BQ6" s="54">
        <v>53</v>
      </c>
      <c r="BR6" s="54">
        <v>0</v>
      </c>
      <c r="BS6" s="54">
        <v>0</v>
      </c>
      <c r="BT6" s="54">
        <v>0</v>
      </c>
      <c r="BU6" s="54">
        <v>0</v>
      </c>
      <c r="BV6" s="54">
        <v>15</v>
      </c>
      <c r="BW6" s="54">
        <v>53</v>
      </c>
      <c r="BX6" s="54">
        <v>0</v>
      </c>
      <c r="BY6" s="54">
        <v>0</v>
      </c>
      <c r="BZ6" s="54">
        <v>6</v>
      </c>
      <c r="CA6" s="54">
        <v>44</v>
      </c>
      <c r="CB6" s="54">
        <v>23</v>
      </c>
      <c r="CC6" s="54">
        <v>9423</v>
      </c>
      <c r="CD6" s="40" t="s">
        <v>111</v>
      </c>
      <c r="CE6" s="54">
        <v>13834</v>
      </c>
      <c r="CF6" s="40" t="s">
        <v>110</v>
      </c>
      <c r="CG6" s="54">
        <v>11487</v>
      </c>
    </row>
    <row r="7" spans="1:85" x14ac:dyDescent="0.3">
      <c r="A7" s="40" t="s">
        <v>19</v>
      </c>
      <c r="B7" s="40" t="s">
        <v>20</v>
      </c>
      <c r="C7" s="54">
        <v>7997</v>
      </c>
      <c r="D7" s="54">
        <v>3447</v>
      </c>
      <c r="E7" s="61">
        <v>25</v>
      </c>
      <c r="F7" s="9">
        <v>52</v>
      </c>
      <c r="G7" s="54">
        <v>53480</v>
      </c>
      <c r="H7" s="40" t="s">
        <v>110</v>
      </c>
      <c r="I7" s="54">
        <v>4680</v>
      </c>
      <c r="J7" s="40" t="s">
        <v>111</v>
      </c>
      <c r="K7" s="54">
        <v>25</v>
      </c>
      <c r="L7" s="63">
        <v>156</v>
      </c>
      <c r="M7" s="63">
        <v>4</v>
      </c>
      <c r="N7" s="63">
        <v>0</v>
      </c>
      <c r="O7" s="63">
        <v>160</v>
      </c>
      <c r="P7" s="63">
        <v>4717</v>
      </c>
      <c r="Q7" s="63">
        <v>48</v>
      </c>
      <c r="R7" s="63">
        <v>0</v>
      </c>
      <c r="S7" s="63">
        <v>4765</v>
      </c>
      <c r="T7" s="63">
        <v>70</v>
      </c>
      <c r="U7" s="63">
        <v>1</v>
      </c>
      <c r="V7" s="63">
        <v>0</v>
      </c>
      <c r="W7" s="63">
        <v>71</v>
      </c>
      <c r="X7" s="63">
        <v>553</v>
      </c>
      <c r="Y7" s="63">
        <v>100</v>
      </c>
      <c r="Z7" s="63">
        <v>0</v>
      </c>
      <c r="AA7" s="63">
        <v>653</v>
      </c>
      <c r="AB7" s="63">
        <v>0</v>
      </c>
      <c r="AC7" s="63">
        <v>0</v>
      </c>
      <c r="AD7" s="63">
        <v>0</v>
      </c>
      <c r="AE7" s="63">
        <v>0</v>
      </c>
      <c r="AF7" s="63">
        <v>0</v>
      </c>
      <c r="AG7" s="63">
        <v>0</v>
      </c>
      <c r="AH7" s="63">
        <v>0</v>
      </c>
      <c r="AI7" s="63">
        <v>0</v>
      </c>
      <c r="AJ7" s="63">
        <v>478</v>
      </c>
      <c r="AK7" s="63">
        <v>3</v>
      </c>
      <c r="AL7" s="63">
        <v>114</v>
      </c>
      <c r="AM7" s="63">
        <v>595</v>
      </c>
      <c r="AN7" s="63">
        <v>4945</v>
      </c>
      <c r="AO7" s="63">
        <v>175</v>
      </c>
      <c r="AP7" s="63">
        <v>590</v>
      </c>
      <c r="AQ7" s="63">
        <v>5710</v>
      </c>
      <c r="AR7" s="63">
        <v>0</v>
      </c>
      <c r="AS7" s="63">
        <v>0</v>
      </c>
      <c r="AT7" s="63">
        <v>0</v>
      </c>
      <c r="AU7" s="63">
        <v>0</v>
      </c>
      <c r="AV7" s="63">
        <v>0</v>
      </c>
      <c r="AW7" s="63">
        <v>0</v>
      </c>
      <c r="AX7" s="63">
        <v>0</v>
      </c>
      <c r="AY7" s="63">
        <v>0</v>
      </c>
      <c r="AZ7" s="63">
        <v>0</v>
      </c>
      <c r="BA7" s="63">
        <v>0</v>
      </c>
      <c r="BB7" s="63">
        <v>0</v>
      </c>
      <c r="BC7" s="63">
        <v>0</v>
      </c>
      <c r="BD7" s="63">
        <v>0</v>
      </c>
      <c r="BE7" s="63">
        <v>0</v>
      </c>
      <c r="BF7" s="63">
        <v>0</v>
      </c>
      <c r="BG7" s="63">
        <v>0</v>
      </c>
      <c r="BH7" s="63">
        <v>25</v>
      </c>
      <c r="BI7" s="63">
        <v>4</v>
      </c>
      <c r="BJ7" s="63">
        <v>0</v>
      </c>
      <c r="BK7" s="63">
        <v>29</v>
      </c>
      <c r="BL7" s="63">
        <v>660</v>
      </c>
      <c r="BM7" s="63">
        <v>405</v>
      </c>
      <c r="BN7" s="63">
        <v>0</v>
      </c>
      <c r="BO7" s="63">
        <v>1065</v>
      </c>
      <c r="BP7" s="54">
        <v>729</v>
      </c>
      <c r="BQ7" s="54">
        <v>10875</v>
      </c>
      <c r="BR7" s="54">
        <v>12</v>
      </c>
      <c r="BS7" s="54">
        <v>728</v>
      </c>
      <c r="BT7" s="54">
        <v>114</v>
      </c>
      <c r="BU7" s="54">
        <v>590</v>
      </c>
      <c r="BV7" s="54">
        <v>855</v>
      </c>
      <c r="BW7" s="54">
        <v>12193</v>
      </c>
      <c r="BX7" s="54">
        <v>0</v>
      </c>
      <c r="BY7" s="54">
        <v>0</v>
      </c>
      <c r="BZ7" s="54">
        <v>15</v>
      </c>
      <c r="CA7" s="54">
        <v>409</v>
      </c>
      <c r="CB7" s="54">
        <v>12</v>
      </c>
      <c r="CC7" s="54">
        <v>3120</v>
      </c>
      <c r="CD7" s="40" t="s">
        <v>111</v>
      </c>
      <c r="CE7" s="54">
        <v>6345</v>
      </c>
      <c r="CF7" s="40" t="s">
        <v>110</v>
      </c>
      <c r="CG7" s="54">
        <v>38627</v>
      </c>
    </row>
    <row r="8" spans="1:85" x14ac:dyDescent="0.3">
      <c r="A8" s="40" t="s">
        <v>21</v>
      </c>
      <c r="B8" s="40" t="s">
        <v>22</v>
      </c>
      <c r="C8" s="54">
        <v>35688</v>
      </c>
      <c r="D8" s="54">
        <v>8713</v>
      </c>
      <c r="E8" s="61">
        <v>155</v>
      </c>
      <c r="F8" s="9">
        <v>52</v>
      </c>
      <c r="G8" s="54">
        <v>74489</v>
      </c>
      <c r="H8" s="40" t="s">
        <v>110</v>
      </c>
      <c r="I8" s="54">
        <v>5831</v>
      </c>
      <c r="J8" s="40" t="s">
        <v>110</v>
      </c>
      <c r="K8" s="54">
        <v>55</v>
      </c>
      <c r="L8" s="63">
        <v>122</v>
      </c>
      <c r="M8" s="63">
        <v>176</v>
      </c>
      <c r="N8" s="63">
        <v>0</v>
      </c>
      <c r="O8" s="63">
        <v>298</v>
      </c>
      <c r="P8" s="63">
        <v>1612</v>
      </c>
      <c r="Q8" s="63">
        <v>2364</v>
      </c>
      <c r="R8" s="63">
        <v>0</v>
      </c>
      <c r="S8" s="63">
        <v>3976</v>
      </c>
      <c r="T8" s="63">
        <v>37</v>
      </c>
      <c r="U8" s="63">
        <v>30</v>
      </c>
      <c r="V8" s="63">
        <v>0</v>
      </c>
      <c r="W8" s="63">
        <v>67</v>
      </c>
      <c r="X8" s="63">
        <v>1707</v>
      </c>
      <c r="Y8" s="63">
        <v>1154</v>
      </c>
      <c r="Z8" s="63">
        <v>0</v>
      </c>
      <c r="AA8" s="63">
        <v>2861</v>
      </c>
      <c r="AB8" s="63">
        <v>35</v>
      </c>
      <c r="AC8" s="63">
        <v>0</v>
      </c>
      <c r="AD8" s="63">
        <v>0</v>
      </c>
      <c r="AE8" s="63">
        <v>35</v>
      </c>
      <c r="AF8" s="63">
        <v>197</v>
      </c>
      <c r="AG8" s="63">
        <v>0</v>
      </c>
      <c r="AH8" s="63">
        <v>0</v>
      </c>
      <c r="AI8" s="63">
        <v>197</v>
      </c>
      <c r="AJ8" s="63">
        <v>230</v>
      </c>
      <c r="AK8" s="63">
        <v>2</v>
      </c>
      <c r="AL8" s="63">
        <v>10</v>
      </c>
      <c r="AM8" s="63">
        <v>242</v>
      </c>
      <c r="AN8" s="63">
        <v>1622</v>
      </c>
      <c r="AO8" s="63">
        <v>10</v>
      </c>
      <c r="AP8" s="63">
        <v>74</v>
      </c>
      <c r="AQ8" s="63">
        <v>1706</v>
      </c>
      <c r="AR8" s="63">
        <v>1</v>
      </c>
      <c r="AS8" s="63">
        <v>0</v>
      </c>
      <c r="AT8" s="63">
        <v>36</v>
      </c>
      <c r="AU8" s="63">
        <v>37</v>
      </c>
      <c r="AV8" s="63">
        <v>5</v>
      </c>
      <c r="AW8" s="63">
        <v>0</v>
      </c>
      <c r="AX8" s="63">
        <v>187</v>
      </c>
      <c r="AY8" s="63">
        <v>192</v>
      </c>
      <c r="AZ8" s="63">
        <v>9</v>
      </c>
      <c r="BA8" s="63">
        <v>0</v>
      </c>
      <c r="BB8" s="63">
        <v>0</v>
      </c>
      <c r="BC8" s="63">
        <v>9</v>
      </c>
      <c r="BD8" s="63">
        <v>246</v>
      </c>
      <c r="BE8" s="63">
        <v>0</v>
      </c>
      <c r="BF8" s="63">
        <v>0</v>
      </c>
      <c r="BG8" s="63">
        <v>246</v>
      </c>
      <c r="BH8" s="63">
        <v>8</v>
      </c>
      <c r="BI8" s="63">
        <v>0</v>
      </c>
      <c r="BJ8" s="63">
        <v>0</v>
      </c>
      <c r="BK8" s="63">
        <v>8</v>
      </c>
      <c r="BL8" s="63">
        <v>103</v>
      </c>
      <c r="BM8" s="63">
        <v>0</v>
      </c>
      <c r="BN8" s="63">
        <v>0</v>
      </c>
      <c r="BO8" s="63">
        <v>103</v>
      </c>
      <c r="BP8" s="54">
        <v>442</v>
      </c>
      <c r="BQ8" s="54">
        <v>5492</v>
      </c>
      <c r="BR8" s="54">
        <v>208</v>
      </c>
      <c r="BS8" s="54">
        <v>3528</v>
      </c>
      <c r="BT8" s="54">
        <v>46</v>
      </c>
      <c r="BU8" s="54">
        <v>261</v>
      </c>
      <c r="BV8" s="54">
        <v>696</v>
      </c>
      <c r="BW8" s="54">
        <v>9281</v>
      </c>
      <c r="BX8" s="54">
        <v>19</v>
      </c>
      <c r="BY8" s="54">
        <v>610</v>
      </c>
      <c r="BZ8" s="54">
        <v>90</v>
      </c>
      <c r="CA8" s="54">
        <v>4134</v>
      </c>
      <c r="CB8" s="54">
        <v>10</v>
      </c>
      <c r="CC8" s="54">
        <v>4193</v>
      </c>
      <c r="CD8" s="40" t="s">
        <v>110</v>
      </c>
      <c r="CE8" s="54">
        <v>15957</v>
      </c>
      <c r="CF8" s="40" t="s">
        <v>110</v>
      </c>
      <c r="CG8" s="54">
        <v>67598</v>
      </c>
    </row>
    <row r="9" spans="1:85" x14ac:dyDescent="0.3">
      <c r="A9" s="40" t="s">
        <v>23</v>
      </c>
      <c r="B9" s="40" t="s">
        <v>24</v>
      </c>
      <c r="C9" s="54">
        <v>82934</v>
      </c>
      <c r="D9" s="54">
        <v>31514</v>
      </c>
      <c r="E9" s="61">
        <v>0</v>
      </c>
      <c r="F9" s="9">
        <v>52</v>
      </c>
      <c r="G9" s="54">
        <v>207903</v>
      </c>
      <c r="H9" s="40" t="s">
        <v>110</v>
      </c>
      <c r="I9" s="54">
        <v>41444</v>
      </c>
      <c r="J9" s="40" t="s">
        <v>111</v>
      </c>
      <c r="K9" s="54">
        <v>58</v>
      </c>
      <c r="L9" s="63">
        <v>251</v>
      </c>
      <c r="M9" s="63">
        <v>18</v>
      </c>
      <c r="N9" s="63">
        <v>0</v>
      </c>
      <c r="O9" s="63">
        <v>269</v>
      </c>
      <c r="P9" s="63">
        <v>5697</v>
      </c>
      <c r="Q9" s="63">
        <v>507</v>
      </c>
      <c r="R9" s="63">
        <v>0</v>
      </c>
      <c r="S9" s="63">
        <v>6204</v>
      </c>
      <c r="T9" s="63">
        <v>128</v>
      </c>
      <c r="U9" s="63">
        <v>7</v>
      </c>
      <c r="V9" s="63">
        <v>0</v>
      </c>
      <c r="W9" s="63">
        <v>135</v>
      </c>
      <c r="X9" s="63">
        <v>1494</v>
      </c>
      <c r="Y9" s="63">
        <v>837</v>
      </c>
      <c r="Z9" s="63">
        <v>0</v>
      </c>
      <c r="AA9" s="63">
        <v>2331</v>
      </c>
      <c r="AB9" s="63">
        <v>75</v>
      </c>
      <c r="AC9" s="63">
        <v>17</v>
      </c>
      <c r="AD9" s="63">
        <v>0</v>
      </c>
      <c r="AE9" s="63">
        <v>92</v>
      </c>
      <c r="AF9" s="63">
        <v>766</v>
      </c>
      <c r="AG9" s="63">
        <v>2261</v>
      </c>
      <c r="AH9" s="63">
        <v>0</v>
      </c>
      <c r="AI9" s="63">
        <v>3027</v>
      </c>
      <c r="AJ9" s="63">
        <v>462</v>
      </c>
      <c r="AK9" s="63">
        <v>0</v>
      </c>
      <c r="AL9" s="63">
        <v>38</v>
      </c>
      <c r="AM9" s="63">
        <v>500</v>
      </c>
      <c r="AN9" s="63">
        <v>4147</v>
      </c>
      <c r="AO9" s="63">
        <v>0</v>
      </c>
      <c r="AP9" s="63">
        <v>938</v>
      </c>
      <c r="AQ9" s="63">
        <v>5085</v>
      </c>
      <c r="AR9" s="63">
        <v>0</v>
      </c>
      <c r="AS9" s="63">
        <v>0</v>
      </c>
      <c r="AT9" s="63">
        <v>0</v>
      </c>
      <c r="AU9" s="63">
        <v>0</v>
      </c>
      <c r="AV9" s="63">
        <v>0</v>
      </c>
      <c r="AW9" s="63">
        <v>0</v>
      </c>
      <c r="AX9" s="63">
        <v>0</v>
      </c>
      <c r="AY9" s="63">
        <v>0</v>
      </c>
      <c r="AZ9" s="63">
        <v>46</v>
      </c>
      <c r="BA9" s="63">
        <v>10</v>
      </c>
      <c r="BB9" s="63">
        <v>0</v>
      </c>
      <c r="BC9" s="63">
        <v>56</v>
      </c>
      <c r="BD9" s="63">
        <v>950</v>
      </c>
      <c r="BE9" s="63">
        <v>852</v>
      </c>
      <c r="BF9" s="63">
        <v>0</v>
      </c>
      <c r="BG9" s="63">
        <v>1802</v>
      </c>
      <c r="BH9" s="63">
        <v>0</v>
      </c>
      <c r="BI9" s="63">
        <v>0</v>
      </c>
      <c r="BJ9" s="63">
        <v>0</v>
      </c>
      <c r="BK9" s="63">
        <v>0</v>
      </c>
      <c r="BL9" s="63">
        <v>0</v>
      </c>
      <c r="BM9" s="63">
        <v>0</v>
      </c>
      <c r="BN9" s="63">
        <v>0</v>
      </c>
      <c r="BO9" s="63">
        <v>0</v>
      </c>
      <c r="BP9" s="54">
        <v>962</v>
      </c>
      <c r="BQ9" s="54">
        <v>13054</v>
      </c>
      <c r="BR9" s="54">
        <v>52</v>
      </c>
      <c r="BS9" s="54">
        <v>4457</v>
      </c>
      <c r="BT9" s="54">
        <v>38</v>
      </c>
      <c r="BU9" s="54">
        <v>938</v>
      </c>
      <c r="BV9" s="54">
        <v>1052</v>
      </c>
      <c r="BW9" s="54">
        <v>18449</v>
      </c>
      <c r="BX9" s="54">
        <v>128</v>
      </c>
      <c r="BY9" s="54">
        <v>2964</v>
      </c>
      <c r="BZ9" s="54">
        <v>16</v>
      </c>
      <c r="CA9" s="54">
        <v>745</v>
      </c>
      <c r="CB9" s="54">
        <v>85</v>
      </c>
      <c r="CC9" s="54">
        <v>27467</v>
      </c>
      <c r="CD9" s="40" t="s">
        <v>110</v>
      </c>
      <c r="CE9" s="54">
        <v>47704</v>
      </c>
      <c r="CF9" s="40" t="s">
        <v>110</v>
      </c>
      <c r="CG9" s="54">
        <v>273519</v>
      </c>
    </row>
    <row r="10" spans="1:85" x14ac:dyDescent="0.3">
      <c r="A10" s="40" t="s">
        <v>25</v>
      </c>
      <c r="B10" s="40" t="s">
        <v>26</v>
      </c>
      <c r="C10" s="54">
        <v>36405</v>
      </c>
      <c r="D10" s="54">
        <v>12639</v>
      </c>
      <c r="E10" s="61">
        <v>0</v>
      </c>
      <c r="F10" s="9">
        <v>52</v>
      </c>
      <c r="G10" s="54">
        <v>127721</v>
      </c>
      <c r="H10" s="40" t="s">
        <v>110</v>
      </c>
      <c r="I10" s="54">
        <v>14616</v>
      </c>
      <c r="J10" s="40" t="s">
        <v>110</v>
      </c>
      <c r="K10" s="54">
        <v>0</v>
      </c>
      <c r="L10" s="63">
        <v>160</v>
      </c>
      <c r="M10" s="63">
        <v>0</v>
      </c>
      <c r="N10" s="63">
        <v>0</v>
      </c>
      <c r="O10" s="63">
        <v>160</v>
      </c>
      <c r="P10" s="63">
        <v>5410</v>
      </c>
      <c r="Q10" s="63">
        <v>0</v>
      </c>
      <c r="R10" s="63">
        <v>0</v>
      </c>
      <c r="S10" s="63">
        <v>5410</v>
      </c>
      <c r="T10" s="63">
        <v>74</v>
      </c>
      <c r="U10" s="63">
        <v>5</v>
      </c>
      <c r="V10" s="63">
        <v>18</v>
      </c>
      <c r="W10" s="63">
        <v>97</v>
      </c>
      <c r="X10" s="63">
        <v>2880</v>
      </c>
      <c r="Y10" s="63">
        <v>2076</v>
      </c>
      <c r="Z10" s="63">
        <v>108</v>
      </c>
      <c r="AA10" s="63">
        <v>5064</v>
      </c>
      <c r="AB10" s="63">
        <v>123</v>
      </c>
      <c r="AC10" s="63">
        <v>0</v>
      </c>
      <c r="AD10" s="63">
        <v>0</v>
      </c>
      <c r="AE10" s="63">
        <v>123</v>
      </c>
      <c r="AF10" s="63">
        <v>892</v>
      </c>
      <c r="AG10" s="63">
        <v>0</v>
      </c>
      <c r="AH10" s="63">
        <v>0</v>
      </c>
      <c r="AI10" s="63">
        <v>892</v>
      </c>
      <c r="AJ10" s="63">
        <v>146</v>
      </c>
      <c r="AK10" s="63">
        <v>0</v>
      </c>
      <c r="AL10" s="63">
        <v>2</v>
      </c>
      <c r="AM10" s="63">
        <v>148</v>
      </c>
      <c r="AN10" s="63">
        <v>2024</v>
      </c>
      <c r="AO10" s="63">
        <v>0</v>
      </c>
      <c r="AP10" s="63">
        <v>19</v>
      </c>
      <c r="AQ10" s="63">
        <v>2043</v>
      </c>
      <c r="AR10" s="63">
        <v>0</v>
      </c>
      <c r="AS10" s="63">
        <v>0</v>
      </c>
      <c r="AT10" s="63">
        <v>0</v>
      </c>
      <c r="AU10" s="63">
        <v>0</v>
      </c>
      <c r="AV10" s="63">
        <v>0</v>
      </c>
      <c r="AW10" s="63">
        <v>0</v>
      </c>
      <c r="AX10" s="63">
        <v>0</v>
      </c>
      <c r="AY10" s="63">
        <v>0</v>
      </c>
      <c r="AZ10" s="63">
        <v>0</v>
      </c>
      <c r="BA10" s="63">
        <v>0</v>
      </c>
      <c r="BB10" s="63">
        <v>0</v>
      </c>
      <c r="BC10" s="63">
        <v>0</v>
      </c>
      <c r="BD10" s="63">
        <v>0</v>
      </c>
      <c r="BE10" s="63">
        <v>0</v>
      </c>
      <c r="BF10" s="63">
        <v>0</v>
      </c>
      <c r="BG10" s="63">
        <v>0</v>
      </c>
      <c r="BH10" s="63">
        <v>0</v>
      </c>
      <c r="BI10" s="63">
        <v>0</v>
      </c>
      <c r="BJ10" s="63">
        <v>0</v>
      </c>
      <c r="BK10" s="63">
        <v>0</v>
      </c>
      <c r="BL10" s="63">
        <v>0</v>
      </c>
      <c r="BM10" s="63">
        <v>0</v>
      </c>
      <c r="BN10" s="63">
        <v>0</v>
      </c>
      <c r="BO10" s="63">
        <v>0</v>
      </c>
      <c r="BP10" s="54">
        <v>503</v>
      </c>
      <c r="BQ10" s="54">
        <v>11206</v>
      </c>
      <c r="BR10" s="54">
        <v>5</v>
      </c>
      <c r="BS10" s="54">
        <v>2076</v>
      </c>
      <c r="BT10" s="54">
        <v>20</v>
      </c>
      <c r="BU10" s="54">
        <v>127</v>
      </c>
      <c r="BV10" s="54">
        <v>528</v>
      </c>
      <c r="BW10" s="54">
        <v>13409</v>
      </c>
      <c r="BX10" s="54">
        <v>53</v>
      </c>
      <c r="BY10" s="54">
        <v>2009</v>
      </c>
      <c r="BZ10" s="54">
        <v>110</v>
      </c>
      <c r="CA10" s="54">
        <v>6095</v>
      </c>
      <c r="CB10" s="54">
        <v>18</v>
      </c>
      <c r="CC10" s="54">
        <v>6073</v>
      </c>
      <c r="CD10" s="40" t="s">
        <v>110</v>
      </c>
      <c r="CE10" s="54">
        <v>25018</v>
      </c>
      <c r="CF10" s="40" t="s">
        <v>110</v>
      </c>
      <c r="CG10" s="54">
        <v>170805</v>
      </c>
    </row>
    <row r="11" spans="1:85" x14ac:dyDescent="0.3">
      <c r="A11" s="40" t="s">
        <v>27</v>
      </c>
      <c r="B11" s="40" t="s">
        <v>28</v>
      </c>
      <c r="C11" s="54">
        <v>14312</v>
      </c>
      <c r="D11" s="54">
        <v>6439</v>
      </c>
      <c r="E11" s="61">
        <v>0</v>
      </c>
      <c r="F11" s="9">
        <v>52</v>
      </c>
      <c r="G11" s="54">
        <v>54900</v>
      </c>
      <c r="H11" s="40" t="s">
        <v>110</v>
      </c>
      <c r="I11" s="54">
        <v>12454</v>
      </c>
      <c r="J11" s="40" t="s">
        <v>110</v>
      </c>
      <c r="K11" s="54">
        <v>0</v>
      </c>
      <c r="L11" s="63">
        <v>84</v>
      </c>
      <c r="M11" s="63">
        <v>19</v>
      </c>
      <c r="N11" s="63">
        <v>0</v>
      </c>
      <c r="O11" s="63">
        <v>103</v>
      </c>
      <c r="P11" s="63">
        <v>3355</v>
      </c>
      <c r="Q11" s="63">
        <v>252</v>
      </c>
      <c r="R11" s="63">
        <v>0</v>
      </c>
      <c r="S11" s="63">
        <v>3607</v>
      </c>
      <c r="T11" s="63">
        <v>22</v>
      </c>
      <c r="U11" s="63">
        <v>1</v>
      </c>
      <c r="V11" s="63">
        <v>0</v>
      </c>
      <c r="W11" s="63">
        <v>23</v>
      </c>
      <c r="X11" s="63">
        <v>286</v>
      </c>
      <c r="Y11" s="63">
        <v>22</v>
      </c>
      <c r="Z11" s="63">
        <v>0</v>
      </c>
      <c r="AA11" s="63">
        <v>308</v>
      </c>
      <c r="AB11" s="63">
        <v>0</v>
      </c>
      <c r="AC11" s="63">
        <v>0</v>
      </c>
      <c r="AD11" s="63">
        <v>0</v>
      </c>
      <c r="AE11" s="63">
        <v>0</v>
      </c>
      <c r="AF11" s="63">
        <v>0</v>
      </c>
      <c r="AG11" s="63">
        <v>0</v>
      </c>
      <c r="AH11" s="63">
        <v>0</v>
      </c>
      <c r="AI11" s="63">
        <v>0</v>
      </c>
      <c r="AJ11" s="63">
        <v>11</v>
      </c>
      <c r="AK11" s="63">
        <v>0</v>
      </c>
      <c r="AL11" s="63">
        <v>0</v>
      </c>
      <c r="AM11" s="63">
        <v>11</v>
      </c>
      <c r="AN11" s="63">
        <v>143</v>
      </c>
      <c r="AO11" s="63">
        <v>0</v>
      </c>
      <c r="AP11" s="63">
        <v>0</v>
      </c>
      <c r="AQ11" s="63">
        <v>143</v>
      </c>
      <c r="AR11" s="63">
        <v>0</v>
      </c>
      <c r="AS11" s="63">
        <v>0</v>
      </c>
      <c r="AT11" s="63">
        <v>0</v>
      </c>
      <c r="AU11" s="63">
        <v>0</v>
      </c>
      <c r="AV11" s="63">
        <v>0</v>
      </c>
      <c r="AW11" s="63">
        <v>0</v>
      </c>
      <c r="AX11" s="63">
        <v>0</v>
      </c>
      <c r="AY11" s="63">
        <v>0</v>
      </c>
      <c r="AZ11" s="63">
        <v>16</v>
      </c>
      <c r="BA11" s="63">
        <v>1</v>
      </c>
      <c r="BB11" s="63">
        <v>0</v>
      </c>
      <c r="BC11" s="63">
        <v>17</v>
      </c>
      <c r="BD11" s="63">
        <v>564</v>
      </c>
      <c r="BE11" s="63">
        <v>44</v>
      </c>
      <c r="BF11" s="63">
        <v>0</v>
      </c>
      <c r="BG11" s="63">
        <v>608</v>
      </c>
      <c r="BH11" s="63">
        <v>1</v>
      </c>
      <c r="BI11" s="63">
        <v>0</v>
      </c>
      <c r="BJ11" s="63">
        <v>0</v>
      </c>
      <c r="BK11" s="63">
        <v>1</v>
      </c>
      <c r="BL11" s="63">
        <v>16</v>
      </c>
      <c r="BM11" s="63">
        <v>0</v>
      </c>
      <c r="BN11" s="63">
        <v>0</v>
      </c>
      <c r="BO11" s="63">
        <v>16</v>
      </c>
      <c r="BP11" s="54">
        <v>134</v>
      </c>
      <c r="BQ11" s="54">
        <v>4364</v>
      </c>
      <c r="BR11" s="54">
        <v>21</v>
      </c>
      <c r="BS11" s="54">
        <v>318</v>
      </c>
      <c r="BT11" s="54">
        <v>0</v>
      </c>
      <c r="BU11" s="54">
        <v>0</v>
      </c>
      <c r="BV11" s="54">
        <v>155</v>
      </c>
      <c r="BW11" s="54">
        <v>4682</v>
      </c>
      <c r="BX11" s="54">
        <v>0</v>
      </c>
      <c r="BY11" s="54">
        <v>0</v>
      </c>
      <c r="BZ11" s="54">
        <v>69</v>
      </c>
      <c r="CA11" s="54">
        <v>5218</v>
      </c>
      <c r="CB11" s="54">
        <v>17</v>
      </c>
      <c r="CC11" s="54">
        <v>3954</v>
      </c>
      <c r="CD11" s="40" t="s">
        <v>110</v>
      </c>
      <c r="CE11" s="54">
        <v>8525</v>
      </c>
      <c r="CF11" s="40" t="s">
        <v>110</v>
      </c>
      <c r="CG11" s="54">
        <v>50536</v>
      </c>
    </row>
    <row r="12" spans="1:85" x14ac:dyDescent="0.3">
      <c r="A12" s="40" t="s">
        <v>29</v>
      </c>
      <c r="B12" s="40" t="s">
        <v>30</v>
      </c>
      <c r="C12" s="54">
        <v>47139</v>
      </c>
      <c r="D12" s="54">
        <v>14397</v>
      </c>
      <c r="E12" s="61">
        <v>25</v>
      </c>
      <c r="F12" s="9">
        <v>52</v>
      </c>
      <c r="G12" s="54">
        <v>150154</v>
      </c>
      <c r="H12" s="40" t="s">
        <v>110</v>
      </c>
      <c r="I12" s="54">
        <v>6251</v>
      </c>
      <c r="J12" s="40" t="s">
        <v>110</v>
      </c>
      <c r="K12" s="54">
        <v>0</v>
      </c>
      <c r="L12" s="63">
        <v>148</v>
      </c>
      <c r="M12" s="63">
        <v>8</v>
      </c>
      <c r="N12" s="63">
        <v>0</v>
      </c>
      <c r="O12" s="63">
        <v>156</v>
      </c>
      <c r="P12" s="63">
        <v>4491</v>
      </c>
      <c r="Q12" s="63">
        <v>175</v>
      </c>
      <c r="R12" s="63">
        <v>0</v>
      </c>
      <c r="S12" s="63">
        <v>4666</v>
      </c>
      <c r="T12" s="63">
        <v>111</v>
      </c>
      <c r="U12" s="63">
        <v>7</v>
      </c>
      <c r="V12" s="63">
        <v>0</v>
      </c>
      <c r="W12" s="63">
        <v>118</v>
      </c>
      <c r="X12" s="63">
        <v>2821</v>
      </c>
      <c r="Y12" s="63">
        <v>32</v>
      </c>
      <c r="Z12" s="63">
        <v>0</v>
      </c>
      <c r="AA12" s="63">
        <v>2853</v>
      </c>
      <c r="AB12" s="63">
        <v>64</v>
      </c>
      <c r="AC12" s="63">
        <v>4</v>
      </c>
      <c r="AD12" s="63">
        <v>0</v>
      </c>
      <c r="AE12" s="63">
        <v>68</v>
      </c>
      <c r="AF12" s="63">
        <v>466</v>
      </c>
      <c r="AG12" s="63">
        <v>60</v>
      </c>
      <c r="AH12" s="63">
        <v>0</v>
      </c>
      <c r="AI12" s="63">
        <v>526</v>
      </c>
      <c r="AJ12" s="63">
        <v>398</v>
      </c>
      <c r="AK12" s="63">
        <v>0</v>
      </c>
      <c r="AL12" s="63">
        <v>107</v>
      </c>
      <c r="AM12" s="63">
        <v>505</v>
      </c>
      <c r="AN12" s="63">
        <v>3607</v>
      </c>
      <c r="AO12" s="63">
        <v>0</v>
      </c>
      <c r="AP12" s="63">
        <v>658</v>
      </c>
      <c r="AQ12" s="63">
        <v>4265</v>
      </c>
      <c r="AR12" s="63">
        <v>1</v>
      </c>
      <c r="AS12" s="63">
        <v>0</v>
      </c>
      <c r="AT12" s="63">
        <v>0</v>
      </c>
      <c r="AU12" s="63">
        <v>1</v>
      </c>
      <c r="AV12" s="63">
        <v>4</v>
      </c>
      <c r="AW12" s="63">
        <v>0</v>
      </c>
      <c r="AX12" s="63">
        <v>0</v>
      </c>
      <c r="AY12" s="63">
        <v>4</v>
      </c>
      <c r="AZ12" s="63">
        <v>41</v>
      </c>
      <c r="BA12" s="63">
        <v>6</v>
      </c>
      <c r="BB12" s="63">
        <v>0</v>
      </c>
      <c r="BC12" s="63">
        <v>47</v>
      </c>
      <c r="BD12" s="63">
        <v>3590</v>
      </c>
      <c r="BE12" s="63">
        <v>65</v>
      </c>
      <c r="BF12" s="63">
        <v>0</v>
      </c>
      <c r="BG12" s="63">
        <v>3655</v>
      </c>
      <c r="BH12" s="63">
        <v>41</v>
      </c>
      <c r="BI12" s="63">
        <v>4</v>
      </c>
      <c r="BJ12" s="63">
        <v>0</v>
      </c>
      <c r="BK12" s="63">
        <v>45</v>
      </c>
      <c r="BL12" s="63">
        <v>2913</v>
      </c>
      <c r="BM12" s="63">
        <v>561</v>
      </c>
      <c r="BN12" s="63">
        <v>0</v>
      </c>
      <c r="BO12" s="63">
        <v>3474</v>
      </c>
      <c r="BP12" s="54">
        <v>804</v>
      </c>
      <c r="BQ12" s="54">
        <v>17892</v>
      </c>
      <c r="BR12" s="54">
        <v>29</v>
      </c>
      <c r="BS12" s="54">
        <v>893</v>
      </c>
      <c r="BT12" s="54">
        <v>107</v>
      </c>
      <c r="BU12" s="54">
        <v>658</v>
      </c>
      <c r="BV12" s="54">
        <v>940</v>
      </c>
      <c r="BW12" s="54">
        <v>19443</v>
      </c>
      <c r="BX12" s="54">
        <v>0</v>
      </c>
      <c r="BY12" s="54">
        <v>0</v>
      </c>
      <c r="BZ12" s="54">
        <v>103</v>
      </c>
      <c r="CA12" s="54">
        <v>2967</v>
      </c>
      <c r="CB12" s="54">
        <v>38</v>
      </c>
      <c r="CC12" s="54">
        <v>20181</v>
      </c>
      <c r="CD12" s="40" t="s">
        <v>110</v>
      </c>
      <c r="CE12" s="54">
        <v>23263</v>
      </c>
      <c r="CF12" s="40" t="s">
        <v>110</v>
      </c>
      <c r="CG12" s="54">
        <v>126732</v>
      </c>
    </row>
    <row r="13" spans="1:85" x14ac:dyDescent="0.3">
      <c r="A13" s="40" t="s">
        <v>31</v>
      </c>
      <c r="B13" s="40" t="s">
        <v>32</v>
      </c>
      <c r="C13" s="54">
        <v>6460</v>
      </c>
      <c r="D13" s="54">
        <v>1983</v>
      </c>
      <c r="E13" s="61">
        <v>0</v>
      </c>
      <c r="F13" s="9">
        <v>52</v>
      </c>
      <c r="G13" s="54">
        <v>22341</v>
      </c>
      <c r="H13" s="40" t="s">
        <v>110</v>
      </c>
      <c r="I13" s="54">
        <v>439</v>
      </c>
      <c r="J13" s="40" t="s">
        <v>110</v>
      </c>
      <c r="K13" s="54">
        <v>5</v>
      </c>
      <c r="L13" s="63">
        <v>110</v>
      </c>
      <c r="M13" s="63">
        <v>0</v>
      </c>
      <c r="N13" s="63">
        <v>0</v>
      </c>
      <c r="O13" s="63">
        <v>110</v>
      </c>
      <c r="P13" s="63">
        <v>1774</v>
      </c>
      <c r="Q13" s="63">
        <v>0</v>
      </c>
      <c r="R13" s="63">
        <v>0</v>
      </c>
      <c r="S13" s="63">
        <v>1774</v>
      </c>
      <c r="T13" s="63">
        <v>49</v>
      </c>
      <c r="U13" s="63">
        <v>0</v>
      </c>
      <c r="V13" s="63">
        <v>0</v>
      </c>
      <c r="W13" s="63">
        <v>49</v>
      </c>
      <c r="X13" s="63">
        <v>363</v>
      </c>
      <c r="Y13" s="63">
        <v>0</v>
      </c>
      <c r="Z13" s="63">
        <v>0</v>
      </c>
      <c r="AA13" s="63">
        <v>363</v>
      </c>
      <c r="AB13" s="63">
        <v>8</v>
      </c>
      <c r="AC13" s="63">
        <v>0</v>
      </c>
      <c r="AD13" s="63">
        <v>1</v>
      </c>
      <c r="AE13" s="63">
        <v>9</v>
      </c>
      <c r="AF13" s="63">
        <v>64</v>
      </c>
      <c r="AG13" s="63">
        <v>0</v>
      </c>
      <c r="AH13" s="63">
        <v>7</v>
      </c>
      <c r="AI13" s="63">
        <v>71</v>
      </c>
      <c r="AJ13" s="63">
        <v>22</v>
      </c>
      <c r="AK13" s="63">
        <v>0</v>
      </c>
      <c r="AL13" s="63">
        <v>0</v>
      </c>
      <c r="AM13" s="63">
        <v>22</v>
      </c>
      <c r="AN13" s="63">
        <v>131</v>
      </c>
      <c r="AO13" s="63">
        <v>0</v>
      </c>
      <c r="AP13" s="63">
        <v>0</v>
      </c>
      <c r="AQ13" s="63">
        <v>131</v>
      </c>
      <c r="AR13" s="63">
        <v>2</v>
      </c>
      <c r="AS13" s="63">
        <v>0</v>
      </c>
      <c r="AT13" s="63">
        <v>0</v>
      </c>
      <c r="AU13" s="63">
        <v>2</v>
      </c>
      <c r="AV13" s="63">
        <v>10</v>
      </c>
      <c r="AW13" s="63">
        <v>0</v>
      </c>
      <c r="AX13" s="63">
        <v>0</v>
      </c>
      <c r="AY13" s="63">
        <v>10</v>
      </c>
      <c r="AZ13" s="63">
        <v>7</v>
      </c>
      <c r="BA13" s="63">
        <v>0</v>
      </c>
      <c r="BB13" s="63">
        <v>0</v>
      </c>
      <c r="BC13" s="63">
        <v>7</v>
      </c>
      <c r="BD13" s="63">
        <v>171</v>
      </c>
      <c r="BE13" s="63">
        <v>0</v>
      </c>
      <c r="BF13" s="63">
        <v>0</v>
      </c>
      <c r="BG13" s="63">
        <v>171</v>
      </c>
      <c r="BH13" s="63">
        <v>10</v>
      </c>
      <c r="BI13" s="63">
        <v>0</v>
      </c>
      <c r="BJ13" s="63">
        <v>0</v>
      </c>
      <c r="BK13" s="63">
        <v>10</v>
      </c>
      <c r="BL13" s="63">
        <v>683</v>
      </c>
      <c r="BM13" s="63">
        <v>0</v>
      </c>
      <c r="BN13" s="63">
        <v>0</v>
      </c>
      <c r="BO13" s="63">
        <v>683</v>
      </c>
      <c r="BP13" s="54">
        <v>208</v>
      </c>
      <c r="BQ13" s="54">
        <v>3196</v>
      </c>
      <c r="BR13" s="54">
        <v>0</v>
      </c>
      <c r="BS13" s="54">
        <v>0</v>
      </c>
      <c r="BT13" s="54">
        <v>1</v>
      </c>
      <c r="BU13" s="54">
        <v>7</v>
      </c>
      <c r="BV13" s="54">
        <v>209</v>
      </c>
      <c r="BW13" s="54">
        <v>3203</v>
      </c>
      <c r="BX13" s="54">
        <v>0</v>
      </c>
      <c r="BY13" s="54">
        <v>0</v>
      </c>
      <c r="BZ13" s="54">
        <v>53</v>
      </c>
      <c r="CA13" s="54">
        <v>519</v>
      </c>
      <c r="CB13" s="54">
        <v>4</v>
      </c>
      <c r="CC13" s="54">
        <v>825</v>
      </c>
      <c r="CD13" s="40" t="s">
        <v>110</v>
      </c>
      <c r="CE13" s="54">
        <v>11849</v>
      </c>
      <c r="CF13" s="40" t="s">
        <v>110</v>
      </c>
      <c r="CG13" s="54">
        <v>22799</v>
      </c>
    </row>
    <row r="14" spans="1:85" x14ac:dyDescent="0.3">
      <c r="A14" s="40" t="s">
        <v>33</v>
      </c>
      <c r="B14" s="40" t="s">
        <v>34</v>
      </c>
      <c r="C14" s="54">
        <v>4469</v>
      </c>
      <c r="D14" s="54">
        <v>928</v>
      </c>
      <c r="E14" s="61">
        <v>40</v>
      </c>
      <c r="F14" s="9">
        <v>52</v>
      </c>
      <c r="G14" s="54">
        <v>5824</v>
      </c>
      <c r="H14" s="40" t="s">
        <v>111</v>
      </c>
      <c r="I14" s="54">
        <v>5616</v>
      </c>
      <c r="J14" s="40" t="s">
        <v>111</v>
      </c>
      <c r="K14" s="54">
        <v>0</v>
      </c>
      <c r="L14" s="63">
        <v>61</v>
      </c>
      <c r="M14" s="63">
        <v>2</v>
      </c>
      <c r="N14" s="63">
        <v>0</v>
      </c>
      <c r="O14" s="63">
        <v>63</v>
      </c>
      <c r="P14" s="63">
        <v>301</v>
      </c>
      <c r="Q14" s="63">
        <v>112</v>
      </c>
      <c r="R14" s="63">
        <v>0</v>
      </c>
      <c r="S14" s="63">
        <v>413</v>
      </c>
      <c r="T14" s="63">
        <v>30</v>
      </c>
      <c r="U14" s="63">
        <v>2</v>
      </c>
      <c r="V14" s="63">
        <v>0</v>
      </c>
      <c r="W14" s="63">
        <v>32</v>
      </c>
      <c r="X14" s="63">
        <v>442</v>
      </c>
      <c r="Y14" s="63">
        <v>212</v>
      </c>
      <c r="Z14" s="63">
        <v>0</v>
      </c>
      <c r="AA14" s="63">
        <v>654</v>
      </c>
      <c r="AB14" s="63">
        <v>9</v>
      </c>
      <c r="AC14" s="63">
        <v>2</v>
      </c>
      <c r="AD14" s="63">
        <v>0</v>
      </c>
      <c r="AE14" s="63">
        <v>11</v>
      </c>
      <c r="AF14" s="63">
        <v>26</v>
      </c>
      <c r="AG14" s="63">
        <v>70</v>
      </c>
      <c r="AH14" s="63">
        <v>0</v>
      </c>
      <c r="AI14" s="63">
        <v>96</v>
      </c>
      <c r="AJ14" s="63">
        <v>56</v>
      </c>
      <c r="AK14" s="63">
        <v>8</v>
      </c>
      <c r="AL14" s="63">
        <v>0</v>
      </c>
      <c r="AM14" s="63">
        <v>64</v>
      </c>
      <c r="AN14" s="63">
        <v>385</v>
      </c>
      <c r="AO14" s="63">
        <v>58</v>
      </c>
      <c r="AP14" s="63">
        <v>0</v>
      </c>
      <c r="AQ14" s="63">
        <v>443</v>
      </c>
      <c r="AR14" s="63">
        <v>50</v>
      </c>
      <c r="AS14" s="63">
        <v>7</v>
      </c>
      <c r="AT14" s="63">
        <v>0</v>
      </c>
      <c r="AU14" s="63">
        <v>57</v>
      </c>
      <c r="AV14" s="63">
        <v>254</v>
      </c>
      <c r="AW14" s="63">
        <v>47</v>
      </c>
      <c r="AX14" s="63">
        <v>0</v>
      </c>
      <c r="AY14" s="63">
        <v>301</v>
      </c>
      <c r="AZ14" s="63">
        <v>5</v>
      </c>
      <c r="BA14" s="63">
        <v>1</v>
      </c>
      <c r="BB14" s="63">
        <v>0</v>
      </c>
      <c r="BC14" s="63">
        <v>6</v>
      </c>
      <c r="BD14" s="63">
        <v>102</v>
      </c>
      <c r="BE14" s="63">
        <v>300</v>
      </c>
      <c r="BF14" s="63">
        <v>0</v>
      </c>
      <c r="BG14" s="63">
        <v>402</v>
      </c>
      <c r="BH14" s="63">
        <v>7</v>
      </c>
      <c r="BI14" s="63">
        <v>1</v>
      </c>
      <c r="BJ14" s="63">
        <v>0</v>
      </c>
      <c r="BK14" s="63">
        <v>8</v>
      </c>
      <c r="BL14" s="63">
        <v>103</v>
      </c>
      <c r="BM14" s="63">
        <v>13</v>
      </c>
      <c r="BN14" s="63">
        <v>0</v>
      </c>
      <c r="BO14" s="63">
        <v>116</v>
      </c>
      <c r="BP14" s="54">
        <v>218</v>
      </c>
      <c r="BQ14" s="54">
        <v>1613</v>
      </c>
      <c r="BR14" s="54">
        <v>23</v>
      </c>
      <c r="BS14" s="54">
        <v>812</v>
      </c>
      <c r="BT14" s="54">
        <v>0</v>
      </c>
      <c r="BU14" s="54">
        <v>0</v>
      </c>
      <c r="BV14" s="54">
        <v>241</v>
      </c>
      <c r="BW14" s="54">
        <v>2425</v>
      </c>
      <c r="BX14" s="54">
        <v>0</v>
      </c>
      <c r="BY14" s="54">
        <v>0</v>
      </c>
      <c r="BZ14" s="54">
        <v>10</v>
      </c>
      <c r="CA14" s="54">
        <v>188</v>
      </c>
      <c r="CB14" s="54">
        <v>14</v>
      </c>
      <c r="CC14" s="54">
        <v>364</v>
      </c>
      <c r="CD14" s="40" t="s">
        <v>111</v>
      </c>
      <c r="CE14" s="54">
        <v>4539</v>
      </c>
      <c r="CF14" s="40" t="s">
        <v>110</v>
      </c>
      <c r="CG14" s="54">
        <v>9744</v>
      </c>
    </row>
    <row r="15" spans="1:85" x14ac:dyDescent="0.3">
      <c r="A15" s="40" t="s">
        <v>35</v>
      </c>
      <c r="B15" s="40" t="s">
        <v>36</v>
      </c>
      <c r="C15" s="54">
        <v>4489</v>
      </c>
      <c r="D15" s="54">
        <v>1283</v>
      </c>
      <c r="E15" s="61">
        <v>25</v>
      </c>
      <c r="F15" s="9">
        <v>52</v>
      </c>
      <c r="G15" s="54">
        <v>5454</v>
      </c>
      <c r="H15" s="40" t="s">
        <v>110</v>
      </c>
      <c r="I15" s="54">
        <v>244</v>
      </c>
      <c r="J15" s="40" t="s">
        <v>111</v>
      </c>
      <c r="K15" s="54">
        <v>0</v>
      </c>
      <c r="L15" s="63">
        <v>52</v>
      </c>
      <c r="M15" s="63">
        <v>1</v>
      </c>
      <c r="N15" s="63">
        <v>0</v>
      </c>
      <c r="O15" s="63">
        <v>53</v>
      </c>
      <c r="P15" s="63">
        <v>167</v>
      </c>
      <c r="Q15" s="63">
        <v>25</v>
      </c>
      <c r="R15" s="63">
        <v>0</v>
      </c>
      <c r="S15" s="63">
        <v>192</v>
      </c>
      <c r="T15" s="63">
        <v>34</v>
      </c>
      <c r="U15" s="63">
        <v>4</v>
      </c>
      <c r="V15" s="63">
        <v>0</v>
      </c>
      <c r="W15" s="63">
        <v>38</v>
      </c>
      <c r="X15" s="63">
        <v>616</v>
      </c>
      <c r="Y15" s="63">
        <v>289</v>
      </c>
      <c r="Z15" s="63">
        <v>0</v>
      </c>
      <c r="AA15" s="63">
        <v>905</v>
      </c>
      <c r="AB15" s="63">
        <v>4</v>
      </c>
      <c r="AC15" s="63">
        <v>0</v>
      </c>
      <c r="AD15" s="63">
        <v>0</v>
      </c>
      <c r="AE15" s="63">
        <v>4</v>
      </c>
      <c r="AF15" s="63">
        <v>33</v>
      </c>
      <c r="AG15" s="63">
        <v>0</v>
      </c>
      <c r="AH15" s="63">
        <v>0</v>
      </c>
      <c r="AI15" s="63">
        <v>33</v>
      </c>
      <c r="AJ15" s="63">
        <v>78</v>
      </c>
      <c r="AK15" s="63">
        <v>0</v>
      </c>
      <c r="AL15" s="63">
        <v>0</v>
      </c>
      <c r="AM15" s="63">
        <v>78</v>
      </c>
      <c r="AN15" s="63">
        <v>749</v>
      </c>
      <c r="AO15" s="63">
        <v>0</v>
      </c>
      <c r="AP15" s="63">
        <v>0</v>
      </c>
      <c r="AQ15" s="63">
        <v>749</v>
      </c>
      <c r="AR15" s="63">
        <v>0</v>
      </c>
      <c r="AS15" s="63">
        <v>0</v>
      </c>
      <c r="AT15" s="63">
        <v>0</v>
      </c>
      <c r="AU15" s="63">
        <v>0</v>
      </c>
      <c r="AV15" s="63">
        <v>0</v>
      </c>
      <c r="AW15" s="63">
        <v>0</v>
      </c>
      <c r="AX15" s="63">
        <v>0</v>
      </c>
      <c r="AY15" s="63">
        <v>0</v>
      </c>
      <c r="AZ15" s="63">
        <v>1</v>
      </c>
      <c r="BA15" s="63">
        <v>0</v>
      </c>
      <c r="BB15" s="63">
        <v>0</v>
      </c>
      <c r="BC15" s="63">
        <v>1</v>
      </c>
      <c r="BD15" s="63">
        <v>100</v>
      </c>
      <c r="BE15" s="63">
        <v>0</v>
      </c>
      <c r="BF15" s="63">
        <v>0</v>
      </c>
      <c r="BG15" s="63">
        <v>100</v>
      </c>
      <c r="BH15" s="63">
        <v>0</v>
      </c>
      <c r="BI15" s="63">
        <v>0</v>
      </c>
      <c r="BJ15" s="63">
        <v>0</v>
      </c>
      <c r="BK15" s="63">
        <v>0</v>
      </c>
      <c r="BL15" s="63">
        <v>0</v>
      </c>
      <c r="BM15" s="63">
        <v>0</v>
      </c>
      <c r="BN15" s="63">
        <v>0</v>
      </c>
      <c r="BO15" s="63">
        <v>0</v>
      </c>
      <c r="BP15" s="54">
        <v>169</v>
      </c>
      <c r="BQ15" s="54">
        <v>1665</v>
      </c>
      <c r="BR15" s="54">
        <v>5</v>
      </c>
      <c r="BS15" s="54">
        <v>314</v>
      </c>
      <c r="BT15" s="54">
        <v>0</v>
      </c>
      <c r="BU15" s="54">
        <v>0</v>
      </c>
      <c r="BV15" s="54">
        <v>174</v>
      </c>
      <c r="BW15" s="54">
        <v>1979</v>
      </c>
      <c r="BX15" s="54">
        <v>0</v>
      </c>
      <c r="BY15" s="54">
        <v>0</v>
      </c>
      <c r="BZ15" s="54">
        <v>52</v>
      </c>
      <c r="CA15" s="54">
        <v>2896</v>
      </c>
      <c r="CB15" s="54">
        <v>6</v>
      </c>
      <c r="CC15" s="54">
        <v>1031</v>
      </c>
      <c r="CD15" s="40" t="s">
        <v>110</v>
      </c>
      <c r="CE15" s="54">
        <v>5621</v>
      </c>
      <c r="CF15" s="40" t="s">
        <v>110</v>
      </c>
      <c r="CG15" s="54">
        <v>17447</v>
      </c>
    </row>
    <row r="16" spans="1:85" x14ac:dyDescent="0.3">
      <c r="A16" s="40" t="s">
        <v>37</v>
      </c>
      <c r="B16" s="40" t="s">
        <v>36</v>
      </c>
      <c r="C16" s="54">
        <v>5485</v>
      </c>
      <c r="D16" s="54">
        <v>1060</v>
      </c>
      <c r="E16" s="61">
        <v>10</v>
      </c>
      <c r="F16" s="9">
        <v>52</v>
      </c>
      <c r="G16" s="54">
        <v>14477</v>
      </c>
      <c r="H16" s="40" t="s">
        <v>110</v>
      </c>
      <c r="I16" s="54">
        <v>0</v>
      </c>
      <c r="J16" s="40" t="s">
        <v>111</v>
      </c>
      <c r="K16" s="54">
        <v>0</v>
      </c>
      <c r="L16" s="63">
        <v>105</v>
      </c>
      <c r="M16" s="63">
        <v>0</v>
      </c>
      <c r="N16" s="63">
        <v>0</v>
      </c>
      <c r="O16" s="63">
        <v>105</v>
      </c>
      <c r="P16" s="63">
        <v>733</v>
      </c>
      <c r="Q16" s="63">
        <v>0</v>
      </c>
      <c r="R16" s="63">
        <v>0</v>
      </c>
      <c r="S16" s="63">
        <v>733</v>
      </c>
      <c r="T16" s="63">
        <v>21</v>
      </c>
      <c r="U16" s="63">
        <v>0</v>
      </c>
      <c r="V16" s="63">
        <v>0</v>
      </c>
      <c r="W16" s="63">
        <v>21</v>
      </c>
      <c r="X16" s="63">
        <v>362</v>
      </c>
      <c r="Y16" s="63">
        <v>0</v>
      </c>
      <c r="Z16" s="63">
        <v>0</v>
      </c>
      <c r="AA16" s="63">
        <v>362</v>
      </c>
      <c r="AB16" s="63">
        <v>12</v>
      </c>
      <c r="AC16" s="63">
        <v>0</v>
      </c>
      <c r="AD16" s="63">
        <v>0</v>
      </c>
      <c r="AE16" s="63">
        <v>12</v>
      </c>
      <c r="AF16" s="63">
        <v>74</v>
      </c>
      <c r="AG16" s="63">
        <v>0</v>
      </c>
      <c r="AH16" s="63">
        <v>0</v>
      </c>
      <c r="AI16" s="63">
        <v>74</v>
      </c>
      <c r="AJ16" s="63">
        <v>65</v>
      </c>
      <c r="AK16" s="63">
        <v>6</v>
      </c>
      <c r="AL16" s="63">
        <v>1</v>
      </c>
      <c r="AM16" s="63">
        <v>72</v>
      </c>
      <c r="AN16" s="63">
        <v>447</v>
      </c>
      <c r="AO16" s="63">
        <v>42</v>
      </c>
      <c r="AP16" s="63">
        <v>34</v>
      </c>
      <c r="AQ16" s="63">
        <v>523</v>
      </c>
      <c r="AR16" s="63">
        <v>0</v>
      </c>
      <c r="AS16" s="63">
        <v>0</v>
      </c>
      <c r="AT16" s="63">
        <v>0</v>
      </c>
      <c r="AU16" s="63">
        <v>0</v>
      </c>
      <c r="AV16" s="63">
        <v>0</v>
      </c>
      <c r="AW16" s="63">
        <v>0</v>
      </c>
      <c r="AX16" s="63">
        <v>0</v>
      </c>
      <c r="AY16" s="63">
        <v>0</v>
      </c>
      <c r="AZ16" s="63">
        <v>1</v>
      </c>
      <c r="BA16" s="63">
        <v>0</v>
      </c>
      <c r="BB16" s="63">
        <v>0</v>
      </c>
      <c r="BC16" s="63">
        <v>1</v>
      </c>
      <c r="BD16" s="63">
        <v>37</v>
      </c>
      <c r="BE16" s="63">
        <v>0</v>
      </c>
      <c r="BF16" s="63">
        <v>0</v>
      </c>
      <c r="BG16" s="63">
        <v>37</v>
      </c>
      <c r="BH16" s="63">
        <v>0</v>
      </c>
      <c r="BI16" s="63">
        <v>0</v>
      </c>
      <c r="BJ16" s="63">
        <v>0</v>
      </c>
      <c r="BK16" s="63">
        <v>0</v>
      </c>
      <c r="BL16" s="63">
        <v>0</v>
      </c>
      <c r="BM16" s="63">
        <v>0</v>
      </c>
      <c r="BN16" s="63">
        <v>0</v>
      </c>
      <c r="BO16" s="63">
        <v>0</v>
      </c>
      <c r="BP16" s="54">
        <v>204</v>
      </c>
      <c r="BQ16" s="54">
        <v>1653</v>
      </c>
      <c r="BR16" s="54">
        <v>6</v>
      </c>
      <c r="BS16" s="54">
        <v>42</v>
      </c>
      <c r="BT16" s="54">
        <v>1</v>
      </c>
      <c r="BU16" s="54">
        <v>34</v>
      </c>
      <c r="BV16" s="54">
        <v>211</v>
      </c>
      <c r="BW16" s="54">
        <v>1729</v>
      </c>
      <c r="BX16" s="54">
        <v>0</v>
      </c>
      <c r="BY16" s="54">
        <v>0</v>
      </c>
      <c r="BZ16" s="54">
        <v>0</v>
      </c>
      <c r="CA16" s="54">
        <v>0</v>
      </c>
      <c r="CB16" s="54">
        <v>8</v>
      </c>
      <c r="CC16" s="54">
        <v>582</v>
      </c>
      <c r="CD16" s="40" t="s">
        <v>110</v>
      </c>
      <c r="CE16" s="54">
        <v>7778</v>
      </c>
      <c r="CF16" s="40" t="s">
        <v>110</v>
      </c>
      <c r="CG16" s="54">
        <v>17446</v>
      </c>
    </row>
    <row r="17" spans="1:85" x14ac:dyDescent="0.3">
      <c r="A17" s="40" t="s">
        <v>38</v>
      </c>
      <c r="B17" s="40" t="s">
        <v>39</v>
      </c>
      <c r="C17" s="54">
        <v>3778</v>
      </c>
      <c r="D17" s="54">
        <v>687</v>
      </c>
      <c r="E17" s="61">
        <v>0</v>
      </c>
      <c r="F17" s="9">
        <v>52</v>
      </c>
      <c r="G17" s="54">
        <v>11154</v>
      </c>
      <c r="H17" s="40" t="s">
        <v>111</v>
      </c>
      <c r="I17" s="54">
        <v>156</v>
      </c>
      <c r="J17" s="40" t="s">
        <v>111</v>
      </c>
      <c r="K17" s="54">
        <v>172</v>
      </c>
      <c r="L17" s="63">
        <v>30</v>
      </c>
      <c r="M17" s="63">
        <v>0</v>
      </c>
      <c r="N17" s="63">
        <v>0</v>
      </c>
      <c r="O17" s="63">
        <v>30</v>
      </c>
      <c r="P17" s="63">
        <v>146</v>
      </c>
      <c r="Q17" s="63">
        <v>0</v>
      </c>
      <c r="R17" s="63">
        <v>0</v>
      </c>
      <c r="S17" s="63">
        <v>146</v>
      </c>
      <c r="T17" s="63">
        <v>2</v>
      </c>
      <c r="U17" s="63">
        <v>0</v>
      </c>
      <c r="V17" s="63">
        <v>0</v>
      </c>
      <c r="W17" s="63">
        <v>2</v>
      </c>
      <c r="X17" s="63">
        <v>21</v>
      </c>
      <c r="Y17" s="63">
        <v>0</v>
      </c>
      <c r="Z17" s="63">
        <v>0</v>
      </c>
      <c r="AA17" s="63">
        <v>21</v>
      </c>
      <c r="AB17" s="63">
        <v>0</v>
      </c>
      <c r="AC17" s="63">
        <v>0</v>
      </c>
      <c r="AD17" s="63">
        <v>0</v>
      </c>
      <c r="AE17" s="63">
        <v>0</v>
      </c>
      <c r="AF17" s="63">
        <v>0</v>
      </c>
      <c r="AG17" s="63">
        <v>0</v>
      </c>
      <c r="AH17" s="63">
        <v>0</v>
      </c>
      <c r="AI17" s="63">
        <v>0</v>
      </c>
      <c r="AJ17" s="63">
        <v>20</v>
      </c>
      <c r="AK17" s="63">
        <v>0</v>
      </c>
      <c r="AL17" s="63">
        <v>2</v>
      </c>
      <c r="AM17" s="63">
        <v>22</v>
      </c>
      <c r="AN17" s="63">
        <v>134</v>
      </c>
      <c r="AO17" s="63">
        <v>0</v>
      </c>
      <c r="AP17" s="63">
        <v>6</v>
      </c>
      <c r="AQ17" s="63">
        <v>140</v>
      </c>
      <c r="AR17" s="63">
        <v>0</v>
      </c>
      <c r="AS17" s="63">
        <v>0</v>
      </c>
      <c r="AT17" s="63">
        <v>0</v>
      </c>
      <c r="AU17" s="63">
        <v>0</v>
      </c>
      <c r="AV17" s="63">
        <v>0</v>
      </c>
      <c r="AW17" s="63">
        <v>0</v>
      </c>
      <c r="AX17" s="63">
        <v>0</v>
      </c>
      <c r="AY17" s="63">
        <v>0</v>
      </c>
      <c r="AZ17" s="63">
        <v>8</v>
      </c>
      <c r="BA17" s="63">
        <v>0</v>
      </c>
      <c r="BB17" s="63">
        <v>0</v>
      </c>
      <c r="BC17" s="63">
        <v>8</v>
      </c>
      <c r="BD17" s="63">
        <v>245</v>
      </c>
      <c r="BE17" s="63">
        <v>0</v>
      </c>
      <c r="BF17" s="63">
        <v>0</v>
      </c>
      <c r="BG17" s="63">
        <v>245</v>
      </c>
      <c r="BH17" s="63">
        <v>1</v>
      </c>
      <c r="BI17" s="63">
        <v>0</v>
      </c>
      <c r="BJ17" s="63">
        <v>0</v>
      </c>
      <c r="BK17" s="63">
        <v>1</v>
      </c>
      <c r="BL17" s="63">
        <v>121</v>
      </c>
      <c r="BM17" s="63">
        <v>0</v>
      </c>
      <c r="BN17" s="63">
        <v>0</v>
      </c>
      <c r="BO17" s="63">
        <v>121</v>
      </c>
      <c r="BP17" s="54">
        <v>61</v>
      </c>
      <c r="BQ17" s="54">
        <v>667</v>
      </c>
      <c r="BR17" s="54">
        <v>0</v>
      </c>
      <c r="BS17" s="54">
        <v>0</v>
      </c>
      <c r="BT17" s="54">
        <v>2</v>
      </c>
      <c r="BU17" s="54">
        <v>6</v>
      </c>
      <c r="BV17" s="54">
        <v>63</v>
      </c>
      <c r="BW17" s="54">
        <v>673</v>
      </c>
      <c r="BX17" s="54">
        <v>0</v>
      </c>
      <c r="BY17" s="54">
        <v>0</v>
      </c>
      <c r="BZ17" s="54">
        <v>2</v>
      </c>
      <c r="CA17" s="54">
        <v>36</v>
      </c>
      <c r="CB17" s="54">
        <v>2</v>
      </c>
      <c r="CC17" s="54">
        <v>521</v>
      </c>
      <c r="CD17" s="40" t="s">
        <v>110</v>
      </c>
      <c r="CE17" s="54">
        <v>16116</v>
      </c>
      <c r="CF17" s="40" t="s">
        <v>110</v>
      </c>
      <c r="CG17" s="54">
        <v>1668</v>
      </c>
    </row>
    <row r="18" spans="1:85" x14ac:dyDescent="0.3">
      <c r="A18" s="40" t="s">
        <v>40</v>
      </c>
      <c r="B18" s="40" t="s">
        <v>39</v>
      </c>
      <c r="C18" s="54">
        <v>4620</v>
      </c>
      <c r="D18" s="54">
        <v>1260</v>
      </c>
      <c r="E18" s="61">
        <v>200</v>
      </c>
      <c r="F18" s="9">
        <v>52</v>
      </c>
      <c r="G18" s="54">
        <v>12000</v>
      </c>
      <c r="H18" s="40" t="s">
        <v>111</v>
      </c>
      <c r="I18" s="54">
        <v>624</v>
      </c>
      <c r="J18" s="40" t="s">
        <v>111</v>
      </c>
      <c r="K18" s="54">
        <v>3</v>
      </c>
      <c r="L18" s="63">
        <v>11</v>
      </c>
      <c r="M18" s="63">
        <v>37</v>
      </c>
      <c r="N18" s="63">
        <v>0</v>
      </c>
      <c r="O18" s="63">
        <v>48</v>
      </c>
      <c r="P18" s="63">
        <v>66</v>
      </c>
      <c r="Q18" s="63">
        <v>296</v>
      </c>
      <c r="R18" s="63">
        <v>0</v>
      </c>
      <c r="S18" s="63">
        <v>362</v>
      </c>
      <c r="T18" s="63">
        <v>23</v>
      </c>
      <c r="U18" s="63">
        <v>0</v>
      </c>
      <c r="V18" s="63">
        <v>0</v>
      </c>
      <c r="W18" s="63">
        <v>23</v>
      </c>
      <c r="X18" s="63">
        <v>280</v>
      </c>
      <c r="Y18" s="63">
        <v>0</v>
      </c>
      <c r="Z18" s="63">
        <v>0</v>
      </c>
      <c r="AA18" s="63">
        <v>280</v>
      </c>
      <c r="AB18" s="63">
        <v>5</v>
      </c>
      <c r="AC18" s="63">
        <v>0</v>
      </c>
      <c r="AD18" s="63">
        <v>0</v>
      </c>
      <c r="AE18" s="63">
        <v>5</v>
      </c>
      <c r="AF18" s="63">
        <v>15</v>
      </c>
      <c r="AG18" s="63">
        <v>0</v>
      </c>
      <c r="AH18" s="63">
        <v>0</v>
      </c>
      <c r="AI18" s="63">
        <v>15</v>
      </c>
      <c r="AJ18" s="63">
        <v>143</v>
      </c>
      <c r="AK18" s="63">
        <v>0</v>
      </c>
      <c r="AL18" s="63">
        <v>0</v>
      </c>
      <c r="AM18" s="63">
        <v>143</v>
      </c>
      <c r="AN18" s="63">
        <v>445</v>
      </c>
      <c r="AO18" s="63">
        <v>0</v>
      </c>
      <c r="AP18" s="63">
        <v>0</v>
      </c>
      <c r="AQ18" s="63">
        <v>445</v>
      </c>
      <c r="AR18" s="63">
        <v>1</v>
      </c>
      <c r="AS18" s="63">
        <v>0</v>
      </c>
      <c r="AT18" s="63">
        <v>0</v>
      </c>
      <c r="AU18" s="63">
        <v>1</v>
      </c>
      <c r="AV18" s="63">
        <v>3</v>
      </c>
      <c r="AW18" s="63">
        <v>0</v>
      </c>
      <c r="AX18" s="63">
        <v>0</v>
      </c>
      <c r="AY18" s="63">
        <v>3</v>
      </c>
      <c r="AZ18" s="63">
        <v>18</v>
      </c>
      <c r="BA18" s="63">
        <v>0</v>
      </c>
      <c r="BB18" s="63">
        <v>0</v>
      </c>
      <c r="BC18" s="63">
        <v>18</v>
      </c>
      <c r="BD18" s="63">
        <v>198</v>
      </c>
      <c r="BE18" s="63">
        <v>0</v>
      </c>
      <c r="BF18" s="63">
        <v>0</v>
      </c>
      <c r="BG18" s="63">
        <v>198</v>
      </c>
      <c r="BH18" s="63">
        <v>0</v>
      </c>
      <c r="BI18" s="63">
        <v>0</v>
      </c>
      <c r="BJ18" s="63">
        <v>0</v>
      </c>
      <c r="BK18" s="63">
        <v>0</v>
      </c>
      <c r="BL18" s="63">
        <v>0</v>
      </c>
      <c r="BM18" s="63">
        <v>0</v>
      </c>
      <c r="BN18" s="63">
        <v>0</v>
      </c>
      <c r="BO18" s="63">
        <v>0</v>
      </c>
      <c r="BP18" s="54">
        <v>201</v>
      </c>
      <c r="BQ18" s="54">
        <v>1007</v>
      </c>
      <c r="BR18" s="54">
        <v>37</v>
      </c>
      <c r="BS18" s="54">
        <v>296</v>
      </c>
      <c r="BT18" s="54">
        <v>0</v>
      </c>
      <c r="BU18" s="54">
        <v>0</v>
      </c>
      <c r="BV18" s="54">
        <v>238</v>
      </c>
      <c r="BW18" s="54">
        <v>1303</v>
      </c>
      <c r="BX18" s="54">
        <v>0</v>
      </c>
      <c r="BY18" s="54">
        <v>0</v>
      </c>
      <c r="BZ18" s="54">
        <v>24</v>
      </c>
      <c r="CA18" s="54">
        <v>504</v>
      </c>
      <c r="CB18" s="54">
        <v>5</v>
      </c>
      <c r="CC18" s="54">
        <v>242</v>
      </c>
      <c r="CD18" s="40" t="s">
        <v>111</v>
      </c>
      <c r="CE18" s="54">
        <v>3099</v>
      </c>
      <c r="CF18" s="40" t="s">
        <v>110</v>
      </c>
      <c r="CG18" s="54">
        <v>-1</v>
      </c>
    </row>
    <row r="19" spans="1:85" x14ac:dyDescent="0.3">
      <c r="A19" s="40" t="s">
        <v>41</v>
      </c>
      <c r="B19" s="40" t="s">
        <v>42</v>
      </c>
      <c r="C19" s="54">
        <v>5559</v>
      </c>
      <c r="D19" s="54">
        <v>3257</v>
      </c>
      <c r="E19" s="61">
        <v>25</v>
      </c>
      <c r="F19" s="9">
        <v>50</v>
      </c>
      <c r="G19" s="54">
        <v>19665</v>
      </c>
      <c r="H19" s="40" t="s">
        <v>111</v>
      </c>
      <c r="I19" s="54">
        <v>6555</v>
      </c>
      <c r="J19" s="40" t="s">
        <v>111</v>
      </c>
      <c r="K19" s="54">
        <v>5</v>
      </c>
      <c r="L19" s="63">
        <v>33</v>
      </c>
      <c r="M19" s="63">
        <v>34</v>
      </c>
      <c r="N19" s="63">
        <v>0</v>
      </c>
      <c r="O19" s="63">
        <v>67</v>
      </c>
      <c r="P19" s="63">
        <v>553</v>
      </c>
      <c r="Q19" s="63">
        <v>731</v>
      </c>
      <c r="R19" s="63">
        <v>0</v>
      </c>
      <c r="S19" s="63">
        <v>1284</v>
      </c>
      <c r="T19" s="63">
        <v>29</v>
      </c>
      <c r="U19" s="63">
        <v>0</v>
      </c>
      <c r="V19" s="63">
        <v>0</v>
      </c>
      <c r="W19" s="63">
        <v>29</v>
      </c>
      <c r="X19" s="63">
        <v>294</v>
      </c>
      <c r="Y19" s="63">
        <v>0</v>
      </c>
      <c r="Z19" s="63">
        <v>0</v>
      </c>
      <c r="AA19" s="63">
        <v>294</v>
      </c>
      <c r="AB19" s="63">
        <v>20</v>
      </c>
      <c r="AC19" s="63">
        <v>1</v>
      </c>
      <c r="AD19" s="63">
        <v>0</v>
      </c>
      <c r="AE19" s="63">
        <v>21</v>
      </c>
      <c r="AF19" s="63">
        <v>105</v>
      </c>
      <c r="AG19" s="63">
        <v>6</v>
      </c>
      <c r="AH19" s="63">
        <v>0</v>
      </c>
      <c r="AI19" s="63">
        <v>111</v>
      </c>
      <c r="AJ19" s="63">
        <v>96</v>
      </c>
      <c r="AK19" s="63">
        <v>82</v>
      </c>
      <c r="AL19" s="63">
        <v>0</v>
      </c>
      <c r="AM19" s="63">
        <v>178</v>
      </c>
      <c r="AN19" s="63">
        <v>1071</v>
      </c>
      <c r="AO19" s="63">
        <v>578</v>
      </c>
      <c r="AP19" s="63">
        <v>0</v>
      </c>
      <c r="AQ19" s="63">
        <v>1649</v>
      </c>
      <c r="AR19" s="63">
        <v>14</v>
      </c>
      <c r="AS19" s="63">
        <v>0</v>
      </c>
      <c r="AT19" s="63">
        <v>0</v>
      </c>
      <c r="AU19" s="63">
        <v>14</v>
      </c>
      <c r="AV19" s="63">
        <v>269</v>
      </c>
      <c r="AW19" s="63">
        <v>0</v>
      </c>
      <c r="AX19" s="63">
        <v>0</v>
      </c>
      <c r="AY19" s="63">
        <v>269</v>
      </c>
      <c r="AZ19" s="63">
        <v>0</v>
      </c>
      <c r="BA19" s="63">
        <v>0</v>
      </c>
      <c r="BB19" s="63">
        <v>0</v>
      </c>
      <c r="BC19" s="63">
        <v>0</v>
      </c>
      <c r="BD19" s="63">
        <v>0</v>
      </c>
      <c r="BE19" s="63">
        <v>0</v>
      </c>
      <c r="BF19" s="63">
        <v>0</v>
      </c>
      <c r="BG19" s="63">
        <v>0</v>
      </c>
      <c r="BH19" s="63">
        <v>1</v>
      </c>
      <c r="BI19" s="63">
        <v>7</v>
      </c>
      <c r="BJ19" s="63">
        <v>0</v>
      </c>
      <c r="BK19" s="63">
        <v>8</v>
      </c>
      <c r="BL19" s="63">
        <v>156</v>
      </c>
      <c r="BM19" s="63">
        <v>303</v>
      </c>
      <c r="BN19" s="63">
        <v>0</v>
      </c>
      <c r="BO19" s="63">
        <v>459</v>
      </c>
      <c r="BP19" s="54">
        <v>193</v>
      </c>
      <c r="BQ19" s="54">
        <v>2448</v>
      </c>
      <c r="BR19" s="54">
        <v>124</v>
      </c>
      <c r="BS19" s="54">
        <v>1618</v>
      </c>
      <c r="BT19" s="54">
        <v>0</v>
      </c>
      <c r="BU19" s="54">
        <v>0</v>
      </c>
      <c r="BV19" s="54">
        <v>317</v>
      </c>
      <c r="BW19" s="54">
        <v>4066</v>
      </c>
      <c r="BX19" s="54">
        <v>0</v>
      </c>
      <c r="BY19" s="54">
        <v>0</v>
      </c>
      <c r="BZ19" s="54">
        <v>12</v>
      </c>
      <c r="CA19" s="54">
        <v>200</v>
      </c>
      <c r="CB19" s="54">
        <v>5</v>
      </c>
      <c r="CC19" s="54">
        <v>1673</v>
      </c>
      <c r="CD19" s="40" t="s">
        <v>111</v>
      </c>
      <c r="CE19" s="54">
        <v>1508</v>
      </c>
      <c r="CF19" s="40" t="s">
        <v>111</v>
      </c>
      <c r="CG19" s="54">
        <v>85446</v>
      </c>
    </row>
    <row r="20" spans="1:85" x14ac:dyDescent="0.3">
      <c r="A20" s="40" t="s">
        <v>43</v>
      </c>
      <c r="B20" s="40" t="s">
        <v>44</v>
      </c>
      <c r="C20" s="54">
        <v>29568</v>
      </c>
      <c r="D20" s="54">
        <v>5089</v>
      </c>
      <c r="E20" s="61">
        <v>25</v>
      </c>
      <c r="F20" s="9">
        <v>52</v>
      </c>
      <c r="G20" s="54">
        <v>19008</v>
      </c>
      <c r="H20" s="40" t="s">
        <v>111</v>
      </c>
      <c r="I20" s="54">
        <v>2475</v>
      </c>
      <c r="J20" s="40" t="s">
        <v>111</v>
      </c>
      <c r="K20" s="54">
        <v>10</v>
      </c>
      <c r="L20" s="63">
        <v>42</v>
      </c>
      <c r="M20" s="63">
        <v>4</v>
      </c>
      <c r="N20" s="63">
        <v>0</v>
      </c>
      <c r="O20" s="63">
        <v>46</v>
      </c>
      <c r="P20" s="63">
        <v>535</v>
      </c>
      <c r="Q20" s="63">
        <v>82</v>
      </c>
      <c r="R20" s="63">
        <v>0</v>
      </c>
      <c r="S20" s="63">
        <v>617</v>
      </c>
      <c r="T20" s="63">
        <v>87</v>
      </c>
      <c r="U20" s="63">
        <v>9</v>
      </c>
      <c r="V20" s="63">
        <v>0</v>
      </c>
      <c r="W20" s="63">
        <v>96</v>
      </c>
      <c r="X20" s="63">
        <v>1425</v>
      </c>
      <c r="Y20" s="63">
        <v>182</v>
      </c>
      <c r="Z20" s="63">
        <v>0</v>
      </c>
      <c r="AA20" s="63">
        <v>1607</v>
      </c>
      <c r="AB20" s="63">
        <v>157</v>
      </c>
      <c r="AC20" s="63">
        <v>0</v>
      </c>
      <c r="AD20" s="63">
        <v>0</v>
      </c>
      <c r="AE20" s="63">
        <v>157</v>
      </c>
      <c r="AF20" s="63">
        <v>781</v>
      </c>
      <c r="AG20" s="63">
        <v>0</v>
      </c>
      <c r="AH20" s="63">
        <v>0</v>
      </c>
      <c r="AI20" s="63">
        <v>781</v>
      </c>
      <c r="AJ20" s="63">
        <v>12</v>
      </c>
      <c r="AK20" s="63">
        <v>0</v>
      </c>
      <c r="AL20" s="63">
        <v>0</v>
      </c>
      <c r="AM20" s="63">
        <v>12</v>
      </c>
      <c r="AN20" s="63">
        <v>24</v>
      </c>
      <c r="AO20" s="63">
        <v>0</v>
      </c>
      <c r="AP20" s="63">
        <v>0</v>
      </c>
      <c r="AQ20" s="63">
        <v>24</v>
      </c>
      <c r="AR20" s="63">
        <v>0</v>
      </c>
      <c r="AS20" s="63">
        <v>0</v>
      </c>
      <c r="AT20" s="63">
        <v>0</v>
      </c>
      <c r="AU20" s="63">
        <v>0</v>
      </c>
      <c r="AV20" s="63">
        <v>0</v>
      </c>
      <c r="AW20" s="63">
        <v>0</v>
      </c>
      <c r="AX20" s="63">
        <v>0</v>
      </c>
      <c r="AY20" s="63">
        <v>0</v>
      </c>
      <c r="AZ20" s="63">
        <v>2</v>
      </c>
      <c r="BA20" s="63">
        <v>1</v>
      </c>
      <c r="BB20" s="63">
        <v>0</v>
      </c>
      <c r="BC20" s="63">
        <v>3</v>
      </c>
      <c r="BD20" s="63">
        <v>152</v>
      </c>
      <c r="BE20" s="63">
        <v>36</v>
      </c>
      <c r="BF20" s="63">
        <v>0</v>
      </c>
      <c r="BG20" s="63">
        <v>188</v>
      </c>
      <c r="BH20" s="63">
        <v>0</v>
      </c>
      <c r="BI20" s="63">
        <v>0</v>
      </c>
      <c r="BJ20" s="63">
        <v>0</v>
      </c>
      <c r="BK20" s="63">
        <v>0</v>
      </c>
      <c r="BL20" s="63">
        <v>0</v>
      </c>
      <c r="BM20" s="63">
        <v>0</v>
      </c>
      <c r="BN20" s="63">
        <v>0</v>
      </c>
      <c r="BO20" s="63">
        <v>0</v>
      </c>
      <c r="BP20" s="54">
        <v>300</v>
      </c>
      <c r="BQ20" s="54">
        <v>2917</v>
      </c>
      <c r="BR20" s="54">
        <v>14</v>
      </c>
      <c r="BS20" s="54">
        <v>300</v>
      </c>
      <c r="BT20" s="54">
        <v>0</v>
      </c>
      <c r="BU20" s="54">
        <v>0</v>
      </c>
      <c r="BV20" s="54">
        <v>314</v>
      </c>
      <c r="BW20" s="54">
        <v>3217</v>
      </c>
      <c r="BX20" s="54">
        <v>0</v>
      </c>
      <c r="BY20" s="54">
        <v>0</v>
      </c>
      <c r="BZ20" s="54">
        <v>185</v>
      </c>
      <c r="CA20" s="54">
        <v>891</v>
      </c>
      <c r="CB20" s="54">
        <v>10</v>
      </c>
      <c r="CC20" s="54">
        <v>3459</v>
      </c>
      <c r="CD20" s="40" t="s">
        <v>111</v>
      </c>
      <c r="CE20" s="54">
        <v>11583</v>
      </c>
      <c r="CF20" s="40" t="s">
        <v>110</v>
      </c>
      <c r="CG20" s="54">
        <v>16000</v>
      </c>
    </row>
    <row r="21" spans="1:85" x14ac:dyDescent="0.3">
      <c r="A21" s="40" t="s">
        <v>45</v>
      </c>
      <c r="B21" s="40" t="s">
        <v>46</v>
      </c>
      <c r="C21" s="54">
        <v>22529</v>
      </c>
      <c r="D21" s="54">
        <v>7074</v>
      </c>
      <c r="E21" s="61">
        <v>0</v>
      </c>
      <c r="F21" s="9">
        <v>52</v>
      </c>
      <c r="G21" s="54">
        <v>68311</v>
      </c>
      <c r="H21" s="40" t="s">
        <v>110</v>
      </c>
      <c r="I21" s="54">
        <v>6974</v>
      </c>
      <c r="J21" s="40" t="s">
        <v>110</v>
      </c>
      <c r="K21" s="54">
        <v>0</v>
      </c>
      <c r="L21" s="63">
        <v>121</v>
      </c>
      <c r="M21" s="63">
        <v>0</v>
      </c>
      <c r="N21" s="63">
        <v>0</v>
      </c>
      <c r="O21" s="63">
        <v>121</v>
      </c>
      <c r="P21" s="63">
        <v>1549</v>
      </c>
      <c r="Q21" s="63">
        <v>0</v>
      </c>
      <c r="R21" s="63">
        <v>0</v>
      </c>
      <c r="S21" s="63">
        <v>1549</v>
      </c>
      <c r="T21" s="63">
        <v>66</v>
      </c>
      <c r="U21" s="63">
        <v>0</v>
      </c>
      <c r="V21" s="63">
        <v>0</v>
      </c>
      <c r="W21" s="63">
        <v>66</v>
      </c>
      <c r="X21" s="63">
        <v>2414</v>
      </c>
      <c r="Y21" s="63">
        <v>0</v>
      </c>
      <c r="Z21" s="63">
        <v>0</v>
      </c>
      <c r="AA21" s="63">
        <v>2414</v>
      </c>
      <c r="AB21" s="63">
        <v>17</v>
      </c>
      <c r="AC21" s="63">
        <v>0</v>
      </c>
      <c r="AD21" s="63">
        <v>0</v>
      </c>
      <c r="AE21" s="63">
        <v>17</v>
      </c>
      <c r="AF21" s="63">
        <v>63</v>
      </c>
      <c r="AG21" s="63">
        <v>0</v>
      </c>
      <c r="AH21" s="63">
        <v>0</v>
      </c>
      <c r="AI21" s="63">
        <v>63</v>
      </c>
      <c r="AJ21" s="63">
        <v>90</v>
      </c>
      <c r="AK21" s="63">
        <v>0</v>
      </c>
      <c r="AL21" s="63">
        <v>12</v>
      </c>
      <c r="AM21" s="63">
        <v>102</v>
      </c>
      <c r="AN21" s="63">
        <v>624</v>
      </c>
      <c r="AO21" s="63">
        <v>0</v>
      </c>
      <c r="AP21" s="63">
        <v>81</v>
      </c>
      <c r="AQ21" s="63">
        <v>705</v>
      </c>
      <c r="AR21" s="63">
        <v>29</v>
      </c>
      <c r="AS21" s="63">
        <v>0</v>
      </c>
      <c r="AT21" s="63">
        <v>0</v>
      </c>
      <c r="AU21" s="63">
        <v>29</v>
      </c>
      <c r="AV21" s="63">
        <v>371</v>
      </c>
      <c r="AW21" s="63">
        <v>0</v>
      </c>
      <c r="AX21" s="63">
        <v>0</v>
      </c>
      <c r="AY21" s="63">
        <v>371</v>
      </c>
      <c r="AZ21" s="63">
        <v>13</v>
      </c>
      <c r="BA21" s="63">
        <v>1</v>
      </c>
      <c r="BB21" s="63">
        <v>0</v>
      </c>
      <c r="BC21" s="63">
        <v>14</v>
      </c>
      <c r="BD21" s="63">
        <v>141</v>
      </c>
      <c r="BE21" s="63">
        <v>109</v>
      </c>
      <c r="BF21" s="63">
        <v>0</v>
      </c>
      <c r="BG21" s="63">
        <v>250</v>
      </c>
      <c r="BH21" s="63">
        <v>5</v>
      </c>
      <c r="BI21" s="63">
        <v>0</v>
      </c>
      <c r="BJ21" s="63">
        <v>0</v>
      </c>
      <c r="BK21" s="63">
        <v>5</v>
      </c>
      <c r="BL21" s="63">
        <v>135</v>
      </c>
      <c r="BM21" s="63">
        <v>0</v>
      </c>
      <c r="BN21" s="63">
        <v>0</v>
      </c>
      <c r="BO21" s="63">
        <v>135</v>
      </c>
      <c r="BP21" s="54">
        <v>341</v>
      </c>
      <c r="BQ21" s="54">
        <v>5297</v>
      </c>
      <c r="BR21" s="54">
        <v>1</v>
      </c>
      <c r="BS21" s="54">
        <v>109</v>
      </c>
      <c r="BT21" s="54">
        <v>12</v>
      </c>
      <c r="BU21" s="54">
        <v>81</v>
      </c>
      <c r="BV21" s="54">
        <v>354</v>
      </c>
      <c r="BW21" s="54">
        <v>5487</v>
      </c>
      <c r="BX21" s="54">
        <v>5</v>
      </c>
      <c r="BY21" s="54">
        <v>50</v>
      </c>
      <c r="BZ21" s="54">
        <v>102</v>
      </c>
      <c r="CA21" s="54">
        <v>3178</v>
      </c>
      <c r="CB21" s="54">
        <v>17</v>
      </c>
      <c r="CC21" s="54">
        <v>5398</v>
      </c>
      <c r="CD21" s="40" t="s">
        <v>110</v>
      </c>
      <c r="CE21" s="54">
        <v>19160</v>
      </c>
      <c r="CF21" s="40" t="s">
        <v>110</v>
      </c>
      <c r="CG21" s="54">
        <v>89700</v>
      </c>
    </row>
    <row r="22" spans="1:85" x14ac:dyDescent="0.3">
      <c r="A22" s="40" t="s">
        <v>47</v>
      </c>
      <c r="B22" s="40" t="s">
        <v>48</v>
      </c>
      <c r="C22" s="54">
        <v>3616</v>
      </c>
      <c r="D22" s="54">
        <v>1834</v>
      </c>
      <c r="E22" s="61">
        <v>150</v>
      </c>
      <c r="F22" s="9">
        <v>52</v>
      </c>
      <c r="G22" s="54">
        <v>22507</v>
      </c>
      <c r="H22" s="40" t="s">
        <v>110</v>
      </c>
      <c r="I22" s="54">
        <v>9719</v>
      </c>
      <c r="J22" s="40" t="s">
        <v>110</v>
      </c>
      <c r="K22" s="54">
        <v>10</v>
      </c>
      <c r="L22" s="63">
        <v>50</v>
      </c>
      <c r="M22" s="63">
        <v>0</v>
      </c>
      <c r="N22" s="63">
        <v>0</v>
      </c>
      <c r="O22" s="63">
        <v>50</v>
      </c>
      <c r="P22" s="63">
        <v>71</v>
      </c>
      <c r="Q22" s="63">
        <v>0</v>
      </c>
      <c r="R22" s="63">
        <v>0</v>
      </c>
      <c r="S22" s="63">
        <v>71</v>
      </c>
      <c r="T22" s="63">
        <v>4</v>
      </c>
      <c r="U22" s="63">
        <v>0</v>
      </c>
      <c r="V22" s="63">
        <v>0</v>
      </c>
      <c r="W22" s="63">
        <v>4</v>
      </c>
      <c r="X22" s="63">
        <v>89</v>
      </c>
      <c r="Y22" s="63">
        <v>0</v>
      </c>
      <c r="Z22" s="63">
        <v>0</v>
      </c>
      <c r="AA22" s="63">
        <v>89</v>
      </c>
      <c r="AB22" s="63">
        <v>0</v>
      </c>
      <c r="AC22" s="63">
        <v>0</v>
      </c>
      <c r="AD22" s="63">
        <v>0</v>
      </c>
      <c r="AE22" s="63">
        <v>0</v>
      </c>
      <c r="AF22" s="63">
        <v>0</v>
      </c>
      <c r="AG22" s="63">
        <v>0</v>
      </c>
      <c r="AH22" s="63">
        <v>0</v>
      </c>
      <c r="AI22" s="63">
        <v>0</v>
      </c>
      <c r="AJ22" s="63">
        <v>42</v>
      </c>
      <c r="AK22" s="63">
        <v>2</v>
      </c>
      <c r="AL22" s="63">
        <v>0</v>
      </c>
      <c r="AM22" s="63">
        <v>44</v>
      </c>
      <c r="AN22" s="63">
        <v>308</v>
      </c>
      <c r="AO22" s="63">
        <v>14</v>
      </c>
      <c r="AP22" s="63">
        <v>0</v>
      </c>
      <c r="AQ22" s="63">
        <v>322</v>
      </c>
      <c r="AR22" s="63">
        <v>0</v>
      </c>
      <c r="AS22" s="63">
        <v>0</v>
      </c>
      <c r="AT22" s="63">
        <v>0</v>
      </c>
      <c r="AU22" s="63">
        <v>0</v>
      </c>
      <c r="AV22" s="63">
        <v>0</v>
      </c>
      <c r="AW22" s="63">
        <v>0</v>
      </c>
      <c r="AX22" s="63">
        <v>0</v>
      </c>
      <c r="AY22" s="63">
        <v>0</v>
      </c>
      <c r="AZ22" s="63">
        <v>3</v>
      </c>
      <c r="BA22" s="63">
        <v>1</v>
      </c>
      <c r="BB22" s="63">
        <v>0</v>
      </c>
      <c r="BC22" s="63">
        <v>4</v>
      </c>
      <c r="BD22" s="63">
        <v>23</v>
      </c>
      <c r="BE22" s="63">
        <v>6</v>
      </c>
      <c r="BF22" s="63">
        <v>0</v>
      </c>
      <c r="BG22" s="63">
        <v>29</v>
      </c>
      <c r="BH22" s="63">
        <v>10</v>
      </c>
      <c r="BI22" s="63">
        <v>1</v>
      </c>
      <c r="BJ22" s="63">
        <v>0</v>
      </c>
      <c r="BK22" s="63">
        <v>11</v>
      </c>
      <c r="BL22" s="63">
        <v>130</v>
      </c>
      <c r="BM22" s="63">
        <v>45</v>
      </c>
      <c r="BN22" s="63">
        <v>0</v>
      </c>
      <c r="BO22" s="63">
        <v>175</v>
      </c>
      <c r="BP22" s="54">
        <v>109</v>
      </c>
      <c r="BQ22" s="54">
        <v>621</v>
      </c>
      <c r="BR22" s="54">
        <v>4</v>
      </c>
      <c r="BS22" s="54">
        <v>65</v>
      </c>
      <c r="BT22" s="54">
        <v>0</v>
      </c>
      <c r="BU22" s="54">
        <v>0</v>
      </c>
      <c r="BV22" s="54">
        <v>113</v>
      </c>
      <c r="BW22" s="54">
        <v>686</v>
      </c>
      <c r="BX22" s="54">
        <v>0</v>
      </c>
      <c r="BY22" s="54">
        <v>0</v>
      </c>
      <c r="BZ22" s="54">
        <v>31</v>
      </c>
      <c r="CA22" s="54">
        <v>593</v>
      </c>
      <c r="CB22" s="54">
        <v>9</v>
      </c>
      <c r="CC22" s="54">
        <v>1425</v>
      </c>
      <c r="CD22" s="40" t="s">
        <v>110</v>
      </c>
      <c r="CE22" s="54">
        <v>4902</v>
      </c>
      <c r="CF22" s="40" t="s">
        <v>110</v>
      </c>
      <c r="CG22" s="54">
        <v>9678</v>
      </c>
    </row>
    <row r="23" spans="1:85" x14ac:dyDescent="0.3">
      <c r="A23" s="40" t="s">
        <v>49</v>
      </c>
      <c r="B23" s="40" t="s">
        <v>50</v>
      </c>
      <c r="C23" s="54">
        <v>17075</v>
      </c>
      <c r="D23" s="54">
        <v>7999</v>
      </c>
      <c r="E23" s="61">
        <v>0</v>
      </c>
      <c r="F23" s="9">
        <v>52</v>
      </c>
      <c r="G23" s="54">
        <v>68006</v>
      </c>
      <c r="H23" s="40" t="s">
        <v>110</v>
      </c>
      <c r="I23" s="54">
        <v>1126</v>
      </c>
      <c r="J23" s="40" t="s">
        <v>110</v>
      </c>
      <c r="K23" s="54">
        <v>4</v>
      </c>
      <c r="L23" s="63">
        <v>94</v>
      </c>
      <c r="M23" s="63">
        <v>0</v>
      </c>
      <c r="N23" s="63">
        <v>0</v>
      </c>
      <c r="O23" s="63">
        <v>94</v>
      </c>
      <c r="P23" s="63">
        <v>1403</v>
      </c>
      <c r="Q23" s="63">
        <v>0</v>
      </c>
      <c r="R23" s="63">
        <v>0</v>
      </c>
      <c r="S23" s="63">
        <v>1403</v>
      </c>
      <c r="T23" s="63">
        <v>128</v>
      </c>
      <c r="U23" s="63">
        <v>0</v>
      </c>
      <c r="V23" s="63">
        <v>0</v>
      </c>
      <c r="W23" s="63">
        <v>128</v>
      </c>
      <c r="X23" s="63">
        <v>1413</v>
      </c>
      <c r="Y23" s="63">
        <v>0</v>
      </c>
      <c r="Z23" s="63">
        <v>0</v>
      </c>
      <c r="AA23" s="63">
        <v>1413</v>
      </c>
      <c r="AB23" s="63">
        <v>45</v>
      </c>
      <c r="AC23" s="63">
        <v>0</v>
      </c>
      <c r="AD23" s="63">
        <v>0</v>
      </c>
      <c r="AE23" s="63">
        <v>45</v>
      </c>
      <c r="AF23" s="63">
        <v>634</v>
      </c>
      <c r="AG23" s="63">
        <v>0</v>
      </c>
      <c r="AH23" s="63">
        <v>0</v>
      </c>
      <c r="AI23" s="63">
        <v>634</v>
      </c>
      <c r="AJ23" s="63">
        <v>59</v>
      </c>
      <c r="AK23" s="63">
        <v>0</v>
      </c>
      <c r="AL23" s="63">
        <v>0</v>
      </c>
      <c r="AM23" s="63">
        <v>59</v>
      </c>
      <c r="AN23" s="63">
        <v>572</v>
      </c>
      <c r="AO23" s="63">
        <v>0</v>
      </c>
      <c r="AP23" s="63">
        <v>0</v>
      </c>
      <c r="AQ23" s="63">
        <v>572</v>
      </c>
      <c r="AR23" s="63">
        <v>0</v>
      </c>
      <c r="AS23" s="63">
        <v>0</v>
      </c>
      <c r="AT23" s="63">
        <v>0</v>
      </c>
      <c r="AU23" s="63">
        <v>0</v>
      </c>
      <c r="AV23" s="63">
        <v>0</v>
      </c>
      <c r="AW23" s="63">
        <v>0</v>
      </c>
      <c r="AX23" s="63">
        <v>0</v>
      </c>
      <c r="AY23" s="63">
        <v>0</v>
      </c>
      <c r="AZ23" s="63">
        <v>48</v>
      </c>
      <c r="BA23" s="63">
        <v>0</v>
      </c>
      <c r="BB23" s="63">
        <v>0</v>
      </c>
      <c r="BC23" s="63">
        <v>48</v>
      </c>
      <c r="BD23" s="63">
        <v>739</v>
      </c>
      <c r="BE23" s="63">
        <v>0</v>
      </c>
      <c r="BF23" s="63">
        <v>0</v>
      </c>
      <c r="BG23" s="63">
        <v>739</v>
      </c>
      <c r="BH23" s="63">
        <v>0</v>
      </c>
      <c r="BI23" s="63">
        <v>0</v>
      </c>
      <c r="BJ23" s="63">
        <v>0</v>
      </c>
      <c r="BK23" s="63">
        <v>0</v>
      </c>
      <c r="BL23" s="63">
        <v>0</v>
      </c>
      <c r="BM23" s="63">
        <v>0</v>
      </c>
      <c r="BN23" s="63">
        <v>0</v>
      </c>
      <c r="BO23" s="63">
        <v>0</v>
      </c>
      <c r="BP23" s="54">
        <v>374</v>
      </c>
      <c r="BQ23" s="54">
        <v>4761</v>
      </c>
      <c r="BR23" s="54">
        <v>0</v>
      </c>
      <c r="BS23" s="54">
        <v>0</v>
      </c>
      <c r="BT23" s="54">
        <v>0</v>
      </c>
      <c r="BU23" s="54">
        <v>0</v>
      </c>
      <c r="BV23" s="54">
        <v>374</v>
      </c>
      <c r="BW23" s="54">
        <v>4761</v>
      </c>
      <c r="BX23" s="54">
        <v>2</v>
      </c>
      <c r="BY23" s="54">
        <v>24</v>
      </c>
      <c r="BZ23" s="54">
        <v>6</v>
      </c>
      <c r="CA23" s="54">
        <v>162</v>
      </c>
      <c r="CB23" s="54">
        <v>42</v>
      </c>
      <c r="CC23" s="54">
        <v>340</v>
      </c>
      <c r="CD23" s="40" t="s">
        <v>110</v>
      </c>
      <c r="CE23" s="54">
        <v>11545</v>
      </c>
      <c r="CF23" s="40" t="s">
        <v>110</v>
      </c>
      <c r="CG23" s="54">
        <v>64293</v>
      </c>
    </row>
    <row r="24" spans="1:85" x14ac:dyDescent="0.3">
      <c r="A24" s="40" t="s">
        <v>183</v>
      </c>
      <c r="B24" s="40" t="s">
        <v>52</v>
      </c>
      <c r="C24" s="54">
        <v>14532</v>
      </c>
      <c r="D24" s="54">
        <v>6727</v>
      </c>
      <c r="E24" s="61">
        <v>125</v>
      </c>
      <c r="F24" s="9">
        <v>52</v>
      </c>
      <c r="G24" s="54">
        <v>86467</v>
      </c>
      <c r="H24" s="40" t="s">
        <v>110</v>
      </c>
      <c r="I24" s="54">
        <v>14523</v>
      </c>
      <c r="J24" s="40" t="s">
        <v>111</v>
      </c>
      <c r="K24" s="54">
        <v>126</v>
      </c>
      <c r="L24" s="63">
        <v>67</v>
      </c>
      <c r="M24" s="63">
        <v>10</v>
      </c>
      <c r="N24" s="63">
        <v>0</v>
      </c>
      <c r="O24" s="63">
        <v>77</v>
      </c>
      <c r="P24" s="63">
        <v>447</v>
      </c>
      <c r="Q24" s="63">
        <v>162</v>
      </c>
      <c r="R24" s="63">
        <v>0</v>
      </c>
      <c r="S24" s="63">
        <v>609</v>
      </c>
      <c r="T24" s="63">
        <v>37</v>
      </c>
      <c r="U24" s="63">
        <v>6</v>
      </c>
      <c r="V24" s="63">
        <v>0</v>
      </c>
      <c r="W24" s="63">
        <v>43</v>
      </c>
      <c r="X24" s="63">
        <v>595</v>
      </c>
      <c r="Y24" s="63">
        <v>419</v>
      </c>
      <c r="Z24" s="63">
        <v>0</v>
      </c>
      <c r="AA24" s="63">
        <v>1014</v>
      </c>
      <c r="AB24" s="63">
        <v>22</v>
      </c>
      <c r="AC24" s="63">
        <v>2</v>
      </c>
      <c r="AD24" s="63">
        <v>0</v>
      </c>
      <c r="AE24" s="63">
        <v>24</v>
      </c>
      <c r="AF24" s="63">
        <v>119</v>
      </c>
      <c r="AG24" s="63">
        <v>53</v>
      </c>
      <c r="AH24" s="63">
        <v>0</v>
      </c>
      <c r="AI24" s="63">
        <v>172</v>
      </c>
      <c r="AJ24" s="63">
        <v>113</v>
      </c>
      <c r="AK24" s="63">
        <v>1</v>
      </c>
      <c r="AL24" s="63">
        <v>0</v>
      </c>
      <c r="AM24" s="63">
        <v>114</v>
      </c>
      <c r="AN24" s="63">
        <v>1286</v>
      </c>
      <c r="AO24" s="63">
        <v>12</v>
      </c>
      <c r="AP24" s="63">
        <v>0</v>
      </c>
      <c r="AQ24" s="63">
        <v>1298</v>
      </c>
      <c r="AR24" s="63">
        <v>0</v>
      </c>
      <c r="AS24" s="63">
        <v>0</v>
      </c>
      <c r="AT24" s="63">
        <v>0</v>
      </c>
      <c r="AU24" s="63">
        <v>0</v>
      </c>
      <c r="AV24" s="63">
        <v>0</v>
      </c>
      <c r="AW24" s="63">
        <v>0</v>
      </c>
      <c r="AX24" s="63">
        <v>0</v>
      </c>
      <c r="AY24" s="63">
        <v>0</v>
      </c>
      <c r="AZ24" s="63">
        <v>2</v>
      </c>
      <c r="BA24" s="63">
        <v>0</v>
      </c>
      <c r="BB24" s="63">
        <v>0</v>
      </c>
      <c r="BC24" s="63">
        <v>2</v>
      </c>
      <c r="BD24" s="63">
        <v>20</v>
      </c>
      <c r="BE24" s="63">
        <v>0</v>
      </c>
      <c r="BF24" s="63">
        <v>0</v>
      </c>
      <c r="BG24" s="63">
        <v>20</v>
      </c>
      <c r="BH24" s="63">
        <v>6</v>
      </c>
      <c r="BI24" s="63">
        <v>0</v>
      </c>
      <c r="BJ24" s="63">
        <v>0</v>
      </c>
      <c r="BK24" s="63">
        <v>6</v>
      </c>
      <c r="BL24" s="63">
        <v>132</v>
      </c>
      <c r="BM24" s="63">
        <v>0</v>
      </c>
      <c r="BN24" s="63">
        <v>0</v>
      </c>
      <c r="BO24" s="63">
        <v>132</v>
      </c>
      <c r="BP24" s="54">
        <v>247</v>
      </c>
      <c r="BQ24" s="54">
        <v>2599</v>
      </c>
      <c r="BR24" s="54">
        <v>19</v>
      </c>
      <c r="BS24" s="54">
        <v>646</v>
      </c>
      <c r="BT24" s="54">
        <v>0</v>
      </c>
      <c r="BU24" s="54">
        <v>0</v>
      </c>
      <c r="BV24" s="54">
        <v>266</v>
      </c>
      <c r="BW24" s="54">
        <v>3245</v>
      </c>
      <c r="BX24" s="54">
        <v>0</v>
      </c>
      <c r="BY24" s="54">
        <v>0</v>
      </c>
      <c r="BZ24" s="54">
        <v>49</v>
      </c>
      <c r="CA24" s="54">
        <v>1279</v>
      </c>
      <c r="CB24" s="54">
        <v>15</v>
      </c>
      <c r="CC24" s="54">
        <v>5353</v>
      </c>
      <c r="CD24" s="40" t="s">
        <v>110</v>
      </c>
      <c r="CE24" s="54">
        <v>27002</v>
      </c>
      <c r="CF24" s="40" t="s">
        <v>110</v>
      </c>
      <c r="CG24" s="54">
        <v>50128</v>
      </c>
    </row>
    <row r="25" spans="1:85" x14ac:dyDescent="0.3">
      <c r="A25" s="40" t="s">
        <v>53</v>
      </c>
      <c r="B25" s="40" t="s">
        <v>54</v>
      </c>
      <c r="C25" s="54">
        <v>1410</v>
      </c>
      <c r="D25" s="54">
        <v>1962</v>
      </c>
      <c r="E25" s="61">
        <v>0</v>
      </c>
      <c r="F25" s="9">
        <v>52</v>
      </c>
      <c r="G25" s="54">
        <v>59345</v>
      </c>
      <c r="H25" s="40" t="s">
        <v>111</v>
      </c>
      <c r="I25" s="54">
        <v>921</v>
      </c>
      <c r="J25" s="40" t="s">
        <v>111</v>
      </c>
      <c r="K25" s="54">
        <v>0</v>
      </c>
      <c r="L25" s="63">
        <v>128</v>
      </c>
      <c r="M25" s="63">
        <v>0</v>
      </c>
      <c r="N25" s="63">
        <v>0</v>
      </c>
      <c r="O25" s="63">
        <v>128</v>
      </c>
      <c r="P25" s="63">
        <v>1231</v>
      </c>
      <c r="Q25" s="63">
        <v>0</v>
      </c>
      <c r="R25" s="63">
        <v>0</v>
      </c>
      <c r="S25" s="63">
        <v>1231</v>
      </c>
      <c r="T25" s="63">
        <v>45</v>
      </c>
      <c r="U25" s="63">
        <v>3</v>
      </c>
      <c r="V25" s="63">
        <v>0</v>
      </c>
      <c r="W25" s="63">
        <v>48</v>
      </c>
      <c r="X25" s="63">
        <v>497</v>
      </c>
      <c r="Y25" s="63">
        <v>160</v>
      </c>
      <c r="Z25" s="63">
        <v>0</v>
      </c>
      <c r="AA25" s="63">
        <v>657</v>
      </c>
      <c r="AB25" s="63">
        <v>11</v>
      </c>
      <c r="AC25" s="63">
        <v>0</v>
      </c>
      <c r="AD25" s="63">
        <v>0</v>
      </c>
      <c r="AE25" s="63">
        <v>11</v>
      </c>
      <c r="AF25" s="63">
        <v>75</v>
      </c>
      <c r="AG25" s="63">
        <v>0</v>
      </c>
      <c r="AH25" s="63">
        <v>0</v>
      </c>
      <c r="AI25" s="63">
        <v>75</v>
      </c>
      <c r="AJ25" s="63">
        <v>94</v>
      </c>
      <c r="AK25" s="63">
        <v>1</v>
      </c>
      <c r="AL25" s="63">
        <v>0</v>
      </c>
      <c r="AM25" s="63">
        <v>95</v>
      </c>
      <c r="AN25" s="63">
        <v>853</v>
      </c>
      <c r="AO25" s="63">
        <v>60</v>
      </c>
      <c r="AP25" s="63">
        <v>0</v>
      </c>
      <c r="AQ25" s="63">
        <v>913</v>
      </c>
      <c r="AR25" s="63">
        <v>110</v>
      </c>
      <c r="AS25" s="63">
        <v>5</v>
      </c>
      <c r="AT25" s="63">
        <v>44</v>
      </c>
      <c r="AU25" s="63">
        <v>159</v>
      </c>
      <c r="AV25" s="63">
        <v>712</v>
      </c>
      <c r="AW25" s="63">
        <v>23</v>
      </c>
      <c r="AX25" s="63">
        <v>245</v>
      </c>
      <c r="AY25" s="63">
        <v>980</v>
      </c>
      <c r="AZ25" s="63">
        <v>43</v>
      </c>
      <c r="BA25" s="63">
        <v>0</v>
      </c>
      <c r="BB25" s="63">
        <v>0</v>
      </c>
      <c r="BC25" s="63">
        <v>43</v>
      </c>
      <c r="BD25" s="63">
        <v>534</v>
      </c>
      <c r="BE25" s="63">
        <v>0</v>
      </c>
      <c r="BF25" s="63">
        <v>0</v>
      </c>
      <c r="BG25" s="63">
        <v>534</v>
      </c>
      <c r="BH25" s="63">
        <v>36</v>
      </c>
      <c r="BI25" s="63">
        <v>1</v>
      </c>
      <c r="BJ25" s="63">
        <v>0</v>
      </c>
      <c r="BK25" s="63">
        <v>37</v>
      </c>
      <c r="BL25" s="63">
        <v>1346</v>
      </c>
      <c r="BM25" s="63">
        <v>50</v>
      </c>
      <c r="BN25" s="63">
        <v>0</v>
      </c>
      <c r="BO25" s="63">
        <v>1396</v>
      </c>
      <c r="BP25" s="54">
        <v>467</v>
      </c>
      <c r="BQ25" s="54">
        <v>5248</v>
      </c>
      <c r="BR25" s="54">
        <v>10</v>
      </c>
      <c r="BS25" s="54">
        <v>293</v>
      </c>
      <c r="BT25" s="54">
        <v>44</v>
      </c>
      <c r="BU25" s="54">
        <v>245</v>
      </c>
      <c r="BV25" s="54">
        <v>521</v>
      </c>
      <c r="BW25" s="54">
        <v>5786</v>
      </c>
      <c r="BX25" s="54">
        <v>0</v>
      </c>
      <c r="BY25" s="54">
        <v>0</v>
      </c>
      <c r="BZ25" s="54">
        <v>4</v>
      </c>
      <c r="CA25" s="54">
        <v>121</v>
      </c>
      <c r="CB25" s="54">
        <v>22</v>
      </c>
      <c r="CC25" s="54">
        <v>1182</v>
      </c>
      <c r="CD25" s="40" t="s">
        <v>110</v>
      </c>
      <c r="CE25" s="54">
        <v>29546</v>
      </c>
      <c r="CF25" s="40" t="s">
        <v>110</v>
      </c>
      <c r="CG25" s="54">
        <v>39128</v>
      </c>
    </row>
    <row r="26" spans="1:85" x14ac:dyDescent="0.3">
      <c r="A26" s="40" t="s">
        <v>55</v>
      </c>
      <c r="B26" s="40" t="s">
        <v>56</v>
      </c>
      <c r="C26" s="54">
        <v>25163</v>
      </c>
      <c r="D26" s="54">
        <v>9809</v>
      </c>
      <c r="E26" s="61">
        <v>25</v>
      </c>
      <c r="F26" s="9">
        <v>52</v>
      </c>
      <c r="G26" s="54">
        <v>195782</v>
      </c>
      <c r="H26" s="40" t="s">
        <v>110</v>
      </c>
      <c r="I26" s="54">
        <v>10491</v>
      </c>
      <c r="J26" s="40" t="s">
        <v>111</v>
      </c>
      <c r="K26" s="54">
        <v>0</v>
      </c>
      <c r="L26" s="63">
        <v>151</v>
      </c>
      <c r="M26" s="63">
        <v>45</v>
      </c>
      <c r="N26" s="63">
        <v>0</v>
      </c>
      <c r="O26" s="63">
        <v>196</v>
      </c>
      <c r="P26" s="63">
        <v>5040</v>
      </c>
      <c r="Q26" s="63">
        <v>1005</v>
      </c>
      <c r="R26" s="63">
        <v>0</v>
      </c>
      <c r="S26" s="63">
        <v>6045</v>
      </c>
      <c r="T26" s="63">
        <v>107</v>
      </c>
      <c r="U26" s="63">
        <v>21</v>
      </c>
      <c r="V26" s="63">
        <v>0</v>
      </c>
      <c r="W26" s="63">
        <v>128</v>
      </c>
      <c r="X26" s="63">
        <v>1239</v>
      </c>
      <c r="Y26" s="63">
        <v>210</v>
      </c>
      <c r="Z26" s="63">
        <v>0</v>
      </c>
      <c r="AA26" s="63">
        <v>1449</v>
      </c>
      <c r="AB26" s="63">
        <v>96</v>
      </c>
      <c r="AC26" s="63">
        <v>1</v>
      </c>
      <c r="AD26" s="63">
        <v>0</v>
      </c>
      <c r="AE26" s="63">
        <v>97</v>
      </c>
      <c r="AF26" s="63">
        <v>387</v>
      </c>
      <c r="AG26" s="63">
        <v>12</v>
      </c>
      <c r="AH26" s="63">
        <v>0</v>
      </c>
      <c r="AI26" s="63">
        <v>399</v>
      </c>
      <c r="AJ26" s="63">
        <v>126</v>
      </c>
      <c r="AK26" s="63">
        <v>3</v>
      </c>
      <c r="AL26" s="63">
        <v>0</v>
      </c>
      <c r="AM26" s="63">
        <v>129</v>
      </c>
      <c r="AN26" s="63">
        <v>1160</v>
      </c>
      <c r="AO26" s="63">
        <v>40</v>
      </c>
      <c r="AP26" s="63">
        <v>0</v>
      </c>
      <c r="AQ26" s="63">
        <v>1200</v>
      </c>
      <c r="AR26" s="63">
        <v>0</v>
      </c>
      <c r="AS26" s="63">
        <v>23</v>
      </c>
      <c r="AT26" s="63">
        <v>0</v>
      </c>
      <c r="AU26" s="63">
        <v>23</v>
      </c>
      <c r="AV26" s="63">
        <v>0</v>
      </c>
      <c r="AW26" s="63">
        <v>187</v>
      </c>
      <c r="AX26" s="63">
        <v>0</v>
      </c>
      <c r="AY26" s="63">
        <v>187</v>
      </c>
      <c r="AZ26" s="63">
        <v>113</v>
      </c>
      <c r="BA26" s="63">
        <v>0</v>
      </c>
      <c r="BB26" s="63">
        <v>0</v>
      </c>
      <c r="BC26" s="63">
        <v>113</v>
      </c>
      <c r="BD26" s="63">
        <v>9037</v>
      </c>
      <c r="BE26" s="63">
        <v>0</v>
      </c>
      <c r="BF26" s="63">
        <v>0</v>
      </c>
      <c r="BG26" s="63">
        <v>9037</v>
      </c>
      <c r="BH26" s="63">
        <v>0</v>
      </c>
      <c r="BI26" s="63">
        <v>0</v>
      </c>
      <c r="BJ26" s="63">
        <v>0</v>
      </c>
      <c r="BK26" s="63">
        <v>0</v>
      </c>
      <c r="BL26" s="63">
        <v>0</v>
      </c>
      <c r="BM26" s="63">
        <v>0</v>
      </c>
      <c r="BN26" s="63">
        <v>0</v>
      </c>
      <c r="BO26" s="63">
        <v>0</v>
      </c>
      <c r="BP26" s="54">
        <v>593</v>
      </c>
      <c r="BQ26" s="54">
        <v>16863</v>
      </c>
      <c r="BR26" s="54">
        <v>93</v>
      </c>
      <c r="BS26" s="54">
        <v>1454</v>
      </c>
      <c r="BT26" s="54">
        <v>0</v>
      </c>
      <c r="BU26" s="54">
        <v>0</v>
      </c>
      <c r="BV26" s="54">
        <v>686</v>
      </c>
      <c r="BW26" s="54">
        <v>18317</v>
      </c>
      <c r="BX26" s="54">
        <v>2</v>
      </c>
      <c r="BY26" s="54">
        <v>26</v>
      </c>
      <c r="BZ26" s="54">
        <v>29</v>
      </c>
      <c r="CA26" s="54">
        <v>3069</v>
      </c>
      <c r="CB26" s="54">
        <v>51</v>
      </c>
      <c r="CC26" s="54">
        <v>11593</v>
      </c>
      <c r="CD26" s="40" t="s">
        <v>110</v>
      </c>
      <c r="CE26" s="54">
        <v>34004</v>
      </c>
      <c r="CF26" s="40" t="s">
        <v>110</v>
      </c>
      <c r="CG26" s="54">
        <v>99827</v>
      </c>
    </row>
    <row r="27" spans="1:85" x14ac:dyDescent="0.3">
      <c r="A27" s="40" t="s">
        <v>57</v>
      </c>
      <c r="B27" s="40" t="s">
        <v>58</v>
      </c>
      <c r="C27" s="54">
        <v>5991</v>
      </c>
      <c r="D27" s="54">
        <v>367</v>
      </c>
      <c r="E27" s="61">
        <v>25</v>
      </c>
      <c r="F27" s="9">
        <v>52</v>
      </c>
      <c r="G27" s="54">
        <v>6951</v>
      </c>
      <c r="H27" s="40" t="s">
        <v>110</v>
      </c>
      <c r="I27" s="54">
        <v>325</v>
      </c>
      <c r="J27" s="40" t="s">
        <v>110</v>
      </c>
      <c r="K27" s="54">
        <v>0</v>
      </c>
      <c r="L27" s="63">
        <v>106</v>
      </c>
      <c r="M27" s="63">
        <v>0</v>
      </c>
      <c r="N27" s="63">
        <v>0</v>
      </c>
      <c r="O27" s="63">
        <v>106</v>
      </c>
      <c r="P27" s="63">
        <v>1503</v>
      </c>
      <c r="Q27" s="63">
        <v>0</v>
      </c>
      <c r="R27" s="63">
        <v>0</v>
      </c>
      <c r="S27" s="63">
        <v>1503</v>
      </c>
      <c r="T27" s="63">
        <v>13</v>
      </c>
      <c r="U27" s="63">
        <v>0</v>
      </c>
      <c r="V27" s="63">
        <v>0</v>
      </c>
      <c r="W27" s="63">
        <v>13</v>
      </c>
      <c r="X27" s="63">
        <v>72</v>
      </c>
      <c r="Y27" s="63">
        <v>0</v>
      </c>
      <c r="Z27" s="63">
        <v>0</v>
      </c>
      <c r="AA27" s="63">
        <v>72</v>
      </c>
      <c r="AB27" s="63">
        <v>0</v>
      </c>
      <c r="AC27" s="63">
        <v>0</v>
      </c>
      <c r="AD27" s="63">
        <v>0</v>
      </c>
      <c r="AE27" s="63">
        <v>0</v>
      </c>
      <c r="AF27" s="63">
        <v>0</v>
      </c>
      <c r="AG27" s="63">
        <v>0</v>
      </c>
      <c r="AH27" s="63">
        <v>0</v>
      </c>
      <c r="AI27" s="63">
        <v>0</v>
      </c>
      <c r="AJ27" s="63">
        <v>16</v>
      </c>
      <c r="AK27" s="63">
        <v>0</v>
      </c>
      <c r="AL27" s="63">
        <v>0</v>
      </c>
      <c r="AM27" s="63">
        <v>16</v>
      </c>
      <c r="AN27" s="63">
        <v>102</v>
      </c>
      <c r="AO27" s="63">
        <v>0</v>
      </c>
      <c r="AP27" s="63">
        <v>0</v>
      </c>
      <c r="AQ27" s="63">
        <v>102</v>
      </c>
      <c r="AR27" s="63">
        <v>0</v>
      </c>
      <c r="AS27" s="63">
        <v>0</v>
      </c>
      <c r="AT27" s="63">
        <v>0</v>
      </c>
      <c r="AU27" s="63">
        <v>0</v>
      </c>
      <c r="AV27" s="63">
        <v>0</v>
      </c>
      <c r="AW27" s="63">
        <v>0</v>
      </c>
      <c r="AX27" s="63">
        <v>0</v>
      </c>
      <c r="AY27" s="63">
        <v>0</v>
      </c>
      <c r="AZ27" s="63">
        <v>3</v>
      </c>
      <c r="BA27" s="63">
        <v>0</v>
      </c>
      <c r="BB27" s="63">
        <v>0</v>
      </c>
      <c r="BC27" s="63">
        <v>3</v>
      </c>
      <c r="BD27" s="63">
        <v>38</v>
      </c>
      <c r="BE27" s="63">
        <v>0</v>
      </c>
      <c r="BF27" s="63">
        <v>0</v>
      </c>
      <c r="BG27" s="63">
        <v>38</v>
      </c>
      <c r="BH27" s="63">
        <v>0</v>
      </c>
      <c r="BI27" s="63">
        <v>0</v>
      </c>
      <c r="BJ27" s="63">
        <v>0</v>
      </c>
      <c r="BK27" s="63">
        <v>0</v>
      </c>
      <c r="BL27" s="63">
        <v>0</v>
      </c>
      <c r="BM27" s="63">
        <v>0</v>
      </c>
      <c r="BN27" s="63">
        <v>0</v>
      </c>
      <c r="BO27" s="63">
        <v>0</v>
      </c>
      <c r="BP27" s="54">
        <v>138</v>
      </c>
      <c r="BQ27" s="54">
        <v>1715</v>
      </c>
      <c r="BR27" s="54">
        <v>0</v>
      </c>
      <c r="BS27" s="54">
        <v>0</v>
      </c>
      <c r="BT27" s="54">
        <v>0</v>
      </c>
      <c r="BU27" s="54">
        <v>0</v>
      </c>
      <c r="BV27" s="54">
        <v>138</v>
      </c>
      <c r="BW27" s="54">
        <v>1715</v>
      </c>
      <c r="BX27" s="54">
        <v>0</v>
      </c>
      <c r="BY27" s="54">
        <v>0</v>
      </c>
      <c r="BZ27" s="54">
        <v>8</v>
      </c>
      <c r="CA27" s="54">
        <v>40</v>
      </c>
      <c r="CB27" s="54">
        <v>5</v>
      </c>
      <c r="CC27" s="54">
        <v>124</v>
      </c>
      <c r="CD27" s="40" t="s">
        <v>110</v>
      </c>
      <c r="CE27" s="54">
        <v>4431</v>
      </c>
      <c r="CF27" s="40" t="s">
        <v>110</v>
      </c>
      <c r="CG27" s="54">
        <v>2838</v>
      </c>
    </row>
    <row r="28" spans="1:85" x14ac:dyDescent="0.3">
      <c r="A28" s="40" t="s">
        <v>59</v>
      </c>
      <c r="B28" s="40" t="s">
        <v>58</v>
      </c>
      <c r="C28" s="54">
        <v>19821</v>
      </c>
      <c r="D28" s="54">
        <v>11316</v>
      </c>
      <c r="E28" s="61">
        <v>40</v>
      </c>
      <c r="F28" s="9">
        <v>52</v>
      </c>
      <c r="G28" s="54">
        <v>94943</v>
      </c>
      <c r="H28" s="40" t="s">
        <v>110</v>
      </c>
      <c r="I28" s="54">
        <v>15285</v>
      </c>
      <c r="J28" s="40" t="s">
        <v>110</v>
      </c>
      <c r="K28" s="54">
        <v>0</v>
      </c>
      <c r="L28" s="63">
        <v>130</v>
      </c>
      <c r="M28" s="63">
        <v>6</v>
      </c>
      <c r="N28" s="63">
        <v>0</v>
      </c>
      <c r="O28" s="63">
        <v>136</v>
      </c>
      <c r="P28" s="63">
        <v>2068</v>
      </c>
      <c r="Q28" s="63">
        <v>101</v>
      </c>
      <c r="R28" s="63">
        <v>0</v>
      </c>
      <c r="S28" s="63">
        <v>2169</v>
      </c>
      <c r="T28" s="63">
        <v>27</v>
      </c>
      <c r="U28" s="63">
        <v>4</v>
      </c>
      <c r="V28" s="63">
        <v>0</v>
      </c>
      <c r="W28" s="63">
        <v>31</v>
      </c>
      <c r="X28" s="63">
        <v>1507</v>
      </c>
      <c r="Y28" s="63">
        <v>160</v>
      </c>
      <c r="Z28" s="63">
        <v>0</v>
      </c>
      <c r="AA28" s="63">
        <v>1667</v>
      </c>
      <c r="AB28" s="63">
        <v>6</v>
      </c>
      <c r="AC28" s="63">
        <v>0</v>
      </c>
      <c r="AD28" s="63">
        <v>0</v>
      </c>
      <c r="AE28" s="63">
        <v>6</v>
      </c>
      <c r="AF28" s="63">
        <v>107</v>
      </c>
      <c r="AG28" s="63">
        <v>0</v>
      </c>
      <c r="AH28" s="63">
        <v>0</v>
      </c>
      <c r="AI28" s="63">
        <v>107</v>
      </c>
      <c r="AJ28" s="63">
        <v>159</v>
      </c>
      <c r="AK28" s="63">
        <v>4</v>
      </c>
      <c r="AL28" s="63">
        <v>18</v>
      </c>
      <c r="AM28" s="63">
        <v>181</v>
      </c>
      <c r="AN28" s="63">
        <v>2551</v>
      </c>
      <c r="AO28" s="63">
        <v>4</v>
      </c>
      <c r="AP28" s="63">
        <v>75</v>
      </c>
      <c r="AQ28" s="63">
        <v>2630</v>
      </c>
      <c r="AR28" s="63">
        <v>14</v>
      </c>
      <c r="AS28" s="63">
        <v>0</v>
      </c>
      <c r="AT28" s="63">
        <v>0</v>
      </c>
      <c r="AU28" s="63">
        <v>14</v>
      </c>
      <c r="AV28" s="63">
        <v>35</v>
      </c>
      <c r="AW28" s="63">
        <v>0</v>
      </c>
      <c r="AX28" s="63">
        <v>0</v>
      </c>
      <c r="AY28" s="63">
        <v>35</v>
      </c>
      <c r="AZ28" s="63">
        <v>21</v>
      </c>
      <c r="BA28" s="63">
        <v>0</v>
      </c>
      <c r="BB28" s="63">
        <v>0</v>
      </c>
      <c r="BC28" s="63">
        <v>21</v>
      </c>
      <c r="BD28" s="63">
        <v>574</v>
      </c>
      <c r="BE28" s="63">
        <v>0</v>
      </c>
      <c r="BF28" s="63">
        <v>0</v>
      </c>
      <c r="BG28" s="63">
        <v>574</v>
      </c>
      <c r="BH28" s="63">
        <v>5</v>
      </c>
      <c r="BI28" s="63">
        <v>0</v>
      </c>
      <c r="BJ28" s="63">
        <v>0</v>
      </c>
      <c r="BK28" s="63">
        <v>5</v>
      </c>
      <c r="BL28" s="63">
        <v>71</v>
      </c>
      <c r="BM28" s="63">
        <v>0</v>
      </c>
      <c r="BN28" s="63">
        <v>0</v>
      </c>
      <c r="BO28" s="63">
        <v>71</v>
      </c>
      <c r="BP28" s="54">
        <v>362</v>
      </c>
      <c r="BQ28" s="54">
        <v>6913</v>
      </c>
      <c r="BR28" s="54">
        <v>14</v>
      </c>
      <c r="BS28" s="54">
        <v>265</v>
      </c>
      <c r="BT28" s="54">
        <v>18</v>
      </c>
      <c r="BU28" s="54">
        <v>75</v>
      </c>
      <c r="BV28" s="54">
        <v>394</v>
      </c>
      <c r="BW28" s="54">
        <v>7253</v>
      </c>
      <c r="BX28" s="54">
        <v>62</v>
      </c>
      <c r="BY28" s="54">
        <v>18518</v>
      </c>
      <c r="BZ28" s="54">
        <v>62</v>
      </c>
      <c r="CA28" s="54">
        <v>1887</v>
      </c>
      <c r="CB28" s="54">
        <v>18</v>
      </c>
      <c r="CC28" s="54">
        <v>7356</v>
      </c>
      <c r="CD28" s="40" t="s">
        <v>110</v>
      </c>
      <c r="CE28" s="54">
        <v>17191</v>
      </c>
      <c r="CF28" s="40" t="s">
        <v>110</v>
      </c>
      <c r="CG28" s="54">
        <v>78330</v>
      </c>
    </row>
    <row r="29" spans="1:85" x14ac:dyDescent="0.3">
      <c r="A29" s="40" t="s">
        <v>60</v>
      </c>
      <c r="B29" s="40" t="s">
        <v>58</v>
      </c>
      <c r="C29" s="54">
        <v>1920</v>
      </c>
      <c r="D29" s="54">
        <v>339</v>
      </c>
      <c r="E29" s="61">
        <v>150</v>
      </c>
      <c r="F29" s="9">
        <v>52</v>
      </c>
      <c r="G29" s="54">
        <v>6258</v>
      </c>
      <c r="H29" s="40" t="s">
        <v>110</v>
      </c>
      <c r="I29" s="54">
        <v>3541</v>
      </c>
      <c r="J29" s="40" t="s">
        <v>110</v>
      </c>
      <c r="K29" s="54">
        <v>8</v>
      </c>
      <c r="L29" s="63">
        <v>17</v>
      </c>
      <c r="M29" s="63">
        <v>0</v>
      </c>
      <c r="N29" s="63">
        <v>0</v>
      </c>
      <c r="O29" s="63">
        <v>17</v>
      </c>
      <c r="P29" s="63">
        <v>131</v>
      </c>
      <c r="Q29" s="63">
        <v>0</v>
      </c>
      <c r="R29" s="63">
        <v>0</v>
      </c>
      <c r="S29" s="63">
        <v>131</v>
      </c>
      <c r="T29" s="63">
        <v>19</v>
      </c>
      <c r="U29" s="63">
        <v>0</v>
      </c>
      <c r="V29" s="63">
        <v>0</v>
      </c>
      <c r="W29" s="63">
        <v>19</v>
      </c>
      <c r="X29" s="63">
        <v>148</v>
      </c>
      <c r="Y29" s="63">
        <v>0</v>
      </c>
      <c r="Z29" s="63">
        <v>0</v>
      </c>
      <c r="AA29" s="63">
        <v>148</v>
      </c>
      <c r="AB29" s="63">
        <v>6</v>
      </c>
      <c r="AC29" s="63">
        <v>0</v>
      </c>
      <c r="AD29" s="63">
        <v>0</v>
      </c>
      <c r="AE29" s="63">
        <v>6</v>
      </c>
      <c r="AF29" s="63">
        <v>42</v>
      </c>
      <c r="AG29" s="63">
        <v>0</v>
      </c>
      <c r="AH29" s="63">
        <v>0</v>
      </c>
      <c r="AI29" s="63">
        <v>42</v>
      </c>
      <c r="AJ29" s="63">
        <v>219</v>
      </c>
      <c r="AK29" s="63">
        <v>5</v>
      </c>
      <c r="AL29" s="63">
        <v>61</v>
      </c>
      <c r="AM29" s="63">
        <v>285</v>
      </c>
      <c r="AN29" s="63">
        <v>1565</v>
      </c>
      <c r="AO29" s="63">
        <v>80</v>
      </c>
      <c r="AP29" s="63">
        <v>278</v>
      </c>
      <c r="AQ29" s="63">
        <v>1923</v>
      </c>
      <c r="AR29" s="63">
        <v>0</v>
      </c>
      <c r="AS29" s="63">
        <v>0</v>
      </c>
      <c r="AT29" s="63">
        <v>0</v>
      </c>
      <c r="AU29" s="63">
        <v>0</v>
      </c>
      <c r="AV29" s="63">
        <v>0</v>
      </c>
      <c r="AW29" s="63">
        <v>0</v>
      </c>
      <c r="AX29" s="63">
        <v>0</v>
      </c>
      <c r="AY29" s="63">
        <v>0</v>
      </c>
      <c r="AZ29" s="63">
        <v>0</v>
      </c>
      <c r="BA29" s="63">
        <v>0</v>
      </c>
      <c r="BB29" s="63">
        <v>0</v>
      </c>
      <c r="BC29" s="63">
        <v>0</v>
      </c>
      <c r="BD29" s="63">
        <v>0</v>
      </c>
      <c r="BE29" s="63">
        <v>0</v>
      </c>
      <c r="BF29" s="63">
        <v>0</v>
      </c>
      <c r="BG29" s="63">
        <v>0</v>
      </c>
      <c r="BH29" s="63">
        <v>110</v>
      </c>
      <c r="BI29" s="63">
        <v>0</v>
      </c>
      <c r="BJ29" s="63">
        <v>0</v>
      </c>
      <c r="BK29" s="63">
        <v>110</v>
      </c>
      <c r="BL29" s="63">
        <v>1321</v>
      </c>
      <c r="BM29" s="63">
        <v>0</v>
      </c>
      <c r="BN29" s="63">
        <v>0</v>
      </c>
      <c r="BO29" s="63">
        <v>1321</v>
      </c>
      <c r="BP29" s="54">
        <v>371</v>
      </c>
      <c r="BQ29" s="54">
        <v>3207</v>
      </c>
      <c r="BR29" s="54">
        <v>5</v>
      </c>
      <c r="BS29" s="54">
        <v>80</v>
      </c>
      <c r="BT29" s="54">
        <v>61</v>
      </c>
      <c r="BU29" s="54">
        <v>278</v>
      </c>
      <c r="BV29" s="54">
        <v>437</v>
      </c>
      <c r="BW29" s="54">
        <v>3565</v>
      </c>
      <c r="BX29" s="54">
        <v>0</v>
      </c>
      <c r="BY29" s="54">
        <v>0</v>
      </c>
      <c r="BZ29" s="54">
        <v>41</v>
      </c>
      <c r="CA29" s="54">
        <v>292</v>
      </c>
      <c r="CB29" s="54">
        <v>5</v>
      </c>
      <c r="CC29" s="54">
        <v>289</v>
      </c>
      <c r="CD29" s="40" t="s">
        <v>110</v>
      </c>
      <c r="CE29" s="54">
        <v>3781</v>
      </c>
      <c r="CF29" s="40" t="s">
        <v>110</v>
      </c>
      <c r="CG29" s="54">
        <v>4518</v>
      </c>
    </row>
    <row r="30" spans="1:85" x14ac:dyDescent="0.3">
      <c r="A30" s="40" t="s">
        <v>61</v>
      </c>
      <c r="B30" s="40" t="s">
        <v>62</v>
      </c>
      <c r="C30" s="54">
        <v>34114</v>
      </c>
      <c r="D30" s="54">
        <v>9564</v>
      </c>
      <c r="E30" s="61">
        <v>0</v>
      </c>
      <c r="F30" s="9">
        <v>52</v>
      </c>
      <c r="G30" s="54">
        <v>68640</v>
      </c>
      <c r="H30" s="40" t="s">
        <v>111</v>
      </c>
      <c r="I30" s="54">
        <v>23500</v>
      </c>
      <c r="J30" s="40" t="s">
        <v>111</v>
      </c>
      <c r="K30" s="54">
        <v>87</v>
      </c>
      <c r="L30" s="63">
        <v>65</v>
      </c>
      <c r="M30" s="63">
        <v>42</v>
      </c>
      <c r="N30" s="63">
        <v>0</v>
      </c>
      <c r="O30" s="63">
        <v>107</v>
      </c>
      <c r="P30" s="63">
        <v>1264</v>
      </c>
      <c r="Q30" s="63">
        <v>920</v>
      </c>
      <c r="R30" s="63">
        <v>0</v>
      </c>
      <c r="S30" s="63">
        <v>2184</v>
      </c>
      <c r="T30" s="63">
        <v>60</v>
      </c>
      <c r="U30" s="63">
        <v>13</v>
      </c>
      <c r="V30" s="63">
        <v>0</v>
      </c>
      <c r="W30" s="63">
        <v>73</v>
      </c>
      <c r="X30" s="63">
        <v>656</v>
      </c>
      <c r="Y30" s="63">
        <v>1644</v>
      </c>
      <c r="Z30" s="63">
        <v>0</v>
      </c>
      <c r="AA30" s="63">
        <v>2300</v>
      </c>
      <c r="AB30" s="63">
        <v>67</v>
      </c>
      <c r="AC30" s="63">
        <v>1</v>
      </c>
      <c r="AD30" s="63">
        <v>0</v>
      </c>
      <c r="AE30" s="63">
        <v>68</v>
      </c>
      <c r="AF30" s="63">
        <v>648</v>
      </c>
      <c r="AG30" s="63">
        <v>6</v>
      </c>
      <c r="AH30" s="63">
        <v>0</v>
      </c>
      <c r="AI30" s="63">
        <v>654</v>
      </c>
      <c r="AJ30" s="63">
        <v>136</v>
      </c>
      <c r="AK30" s="63">
        <v>0</v>
      </c>
      <c r="AL30" s="63">
        <v>0</v>
      </c>
      <c r="AM30" s="63">
        <v>136</v>
      </c>
      <c r="AN30" s="63">
        <v>1951</v>
      </c>
      <c r="AO30" s="63">
        <v>0</v>
      </c>
      <c r="AP30" s="63">
        <v>0</v>
      </c>
      <c r="AQ30" s="63">
        <v>1951</v>
      </c>
      <c r="AR30" s="63">
        <v>0</v>
      </c>
      <c r="AS30" s="63">
        <v>0</v>
      </c>
      <c r="AT30" s="63">
        <v>0</v>
      </c>
      <c r="AU30" s="63">
        <v>0</v>
      </c>
      <c r="AV30" s="63">
        <v>0</v>
      </c>
      <c r="AW30" s="63">
        <v>0</v>
      </c>
      <c r="AX30" s="63">
        <v>0</v>
      </c>
      <c r="AY30" s="63">
        <v>0</v>
      </c>
      <c r="AZ30" s="63">
        <v>9</v>
      </c>
      <c r="BA30" s="63">
        <v>1</v>
      </c>
      <c r="BB30" s="63">
        <v>0</v>
      </c>
      <c r="BC30" s="63">
        <v>10</v>
      </c>
      <c r="BD30" s="63">
        <v>261</v>
      </c>
      <c r="BE30" s="63">
        <v>125</v>
      </c>
      <c r="BF30" s="63">
        <v>0</v>
      </c>
      <c r="BG30" s="63">
        <v>386</v>
      </c>
      <c r="BH30" s="63">
        <v>1</v>
      </c>
      <c r="BI30" s="63">
        <v>0</v>
      </c>
      <c r="BJ30" s="63">
        <v>0</v>
      </c>
      <c r="BK30" s="63">
        <v>1</v>
      </c>
      <c r="BL30" s="63">
        <v>7</v>
      </c>
      <c r="BM30" s="63">
        <v>0</v>
      </c>
      <c r="BN30" s="63">
        <v>0</v>
      </c>
      <c r="BO30" s="63">
        <v>7</v>
      </c>
      <c r="BP30" s="54">
        <v>338</v>
      </c>
      <c r="BQ30" s="54">
        <v>4787</v>
      </c>
      <c r="BR30" s="54">
        <v>57</v>
      </c>
      <c r="BS30" s="54">
        <v>2695</v>
      </c>
      <c r="BT30" s="54">
        <v>0</v>
      </c>
      <c r="BU30" s="54">
        <v>0</v>
      </c>
      <c r="BV30" s="54">
        <v>395</v>
      </c>
      <c r="BW30" s="54">
        <v>7482</v>
      </c>
      <c r="BX30" s="54">
        <v>0</v>
      </c>
      <c r="BY30" s="54">
        <v>0</v>
      </c>
      <c r="BZ30" s="54">
        <v>94</v>
      </c>
      <c r="CA30" s="54">
        <v>1880</v>
      </c>
      <c r="CB30" s="54">
        <v>24</v>
      </c>
      <c r="CC30" s="54">
        <v>10207</v>
      </c>
      <c r="CD30" s="40" t="s">
        <v>110</v>
      </c>
      <c r="CE30" s="54">
        <v>23922</v>
      </c>
      <c r="CF30" s="40" t="s">
        <v>110</v>
      </c>
      <c r="CG30" s="54">
        <v>75000</v>
      </c>
    </row>
    <row r="31" spans="1:85" x14ac:dyDescent="0.3">
      <c r="A31" s="40" t="s">
        <v>63</v>
      </c>
      <c r="B31" s="40" t="s">
        <v>64</v>
      </c>
      <c r="C31" s="54">
        <v>12588</v>
      </c>
      <c r="D31" s="54">
        <v>2641</v>
      </c>
      <c r="E31" s="61">
        <v>25</v>
      </c>
      <c r="F31" s="9">
        <v>52</v>
      </c>
      <c r="G31" s="54">
        <v>25344</v>
      </c>
      <c r="H31" s="40" t="s">
        <v>110</v>
      </c>
      <c r="I31" s="54">
        <v>1334</v>
      </c>
      <c r="J31" s="40" t="s">
        <v>110</v>
      </c>
      <c r="K31" s="54">
        <v>0</v>
      </c>
      <c r="L31" s="63">
        <v>118</v>
      </c>
      <c r="M31" s="63">
        <v>12</v>
      </c>
      <c r="N31" s="63">
        <v>0</v>
      </c>
      <c r="O31" s="63">
        <v>130</v>
      </c>
      <c r="P31" s="63">
        <v>1311</v>
      </c>
      <c r="Q31" s="63">
        <v>189</v>
      </c>
      <c r="R31" s="63">
        <v>0</v>
      </c>
      <c r="S31" s="63">
        <v>1500</v>
      </c>
      <c r="T31" s="63">
        <v>104</v>
      </c>
      <c r="U31" s="63">
        <v>0</v>
      </c>
      <c r="V31" s="63">
        <v>0</v>
      </c>
      <c r="W31" s="63">
        <v>104</v>
      </c>
      <c r="X31" s="63">
        <v>639</v>
      </c>
      <c r="Y31" s="63">
        <v>0</v>
      </c>
      <c r="Z31" s="63">
        <v>0</v>
      </c>
      <c r="AA31" s="63">
        <v>639</v>
      </c>
      <c r="AB31" s="63">
        <v>28</v>
      </c>
      <c r="AC31" s="63">
        <v>0</v>
      </c>
      <c r="AD31" s="63">
        <v>0</v>
      </c>
      <c r="AE31" s="63">
        <v>28</v>
      </c>
      <c r="AF31" s="63">
        <v>55</v>
      </c>
      <c r="AG31" s="63">
        <v>0</v>
      </c>
      <c r="AH31" s="63">
        <v>0</v>
      </c>
      <c r="AI31" s="63">
        <v>55</v>
      </c>
      <c r="AJ31" s="63">
        <v>54</v>
      </c>
      <c r="AK31" s="63">
        <v>0</v>
      </c>
      <c r="AL31" s="63">
        <v>0</v>
      </c>
      <c r="AM31" s="63">
        <v>54</v>
      </c>
      <c r="AN31" s="63">
        <v>518</v>
      </c>
      <c r="AO31" s="63">
        <v>0</v>
      </c>
      <c r="AP31" s="63">
        <v>0</v>
      </c>
      <c r="AQ31" s="63">
        <v>518</v>
      </c>
      <c r="AR31" s="63">
        <v>0</v>
      </c>
      <c r="AS31" s="63">
        <v>0</v>
      </c>
      <c r="AT31" s="63">
        <v>0</v>
      </c>
      <c r="AU31" s="63">
        <v>0</v>
      </c>
      <c r="AV31" s="63">
        <v>0</v>
      </c>
      <c r="AW31" s="63">
        <v>0</v>
      </c>
      <c r="AX31" s="63">
        <v>0</v>
      </c>
      <c r="AY31" s="63">
        <v>0</v>
      </c>
      <c r="AZ31" s="63">
        <v>79</v>
      </c>
      <c r="BA31" s="63">
        <v>0</v>
      </c>
      <c r="BB31" s="63">
        <v>3</v>
      </c>
      <c r="BC31" s="63">
        <v>82</v>
      </c>
      <c r="BD31" s="63">
        <v>867</v>
      </c>
      <c r="BE31" s="63">
        <v>0</v>
      </c>
      <c r="BF31" s="63">
        <v>17</v>
      </c>
      <c r="BG31" s="63">
        <v>884</v>
      </c>
      <c r="BH31" s="63">
        <v>0</v>
      </c>
      <c r="BI31" s="63">
        <v>0</v>
      </c>
      <c r="BJ31" s="63">
        <v>0</v>
      </c>
      <c r="BK31" s="63">
        <v>0</v>
      </c>
      <c r="BL31" s="63">
        <v>0</v>
      </c>
      <c r="BM31" s="63">
        <v>0</v>
      </c>
      <c r="BN31" s="63">
        <v>0</v>
      </c>
      <c r="BO31" s="63">
        <v>0</v>
      </c>
      <c r="BP31" s="54">
        <v>383</v>
      </c>
      <c r="BQ31" s="54">
        <v>3390</v>
      </c>
      <c r="BR31" s="54">
        <v>12</v>
      </c>
      <c r="BS31" s="54">
        <v>189</v>
      </c>
      <c r="BT31" s="54">
        <v>3</v>
      </c>
      <c r="BU31" s="54">
        <v>17</v>
      </c>
      <c r="BV31" s="54">
        <v>398</v>
      </c>
      <c r="BW31" s="54">
        <v>3596</v>
      </c>
      <c r="BX31" s="54">
        <v>0</v>
      </c>
      <c r="BY31" s="54">
        <v>0</v>
      </c>
      <c r="BZ31" s="54">
        <v>127</v>
      </c>
      <c r="CA31" s="54">
        <v>356</v>
      </c>
      <c r="CB31" s="54">
        <v>13</v>
      </c>
      <c r="CC31" s="54">
        <v>2818</v>
      </c>
      <c r="CD31" s="40" t="s">
        <v>110</v>
      </c>
      <c r="CE31" s="54">
        <v>13071</v>
      </c>
      <c r="CF31" s="40" t="s">
        <v>110</v>
      </c>
      <c r="CG31" s="54">
        <v>16393</v>
      </c>
    </row>
    <row r="32" spans="1:85" x14ac:dyDescent="0.3">
      <c r="A32" s="40" t="s">
        <v>65</v>
      </c>
      <c r="B32" s="40" t="s">
        <v>66</v>
      </c>
      <c r="C32" s="54">
        <v>75604</v>
      </c>
      <c r="D32" s="54">
        <v>21281</v>
      </c>
      <c r="E32" s="61">
        <v>25</v>
      </c>
      <c r="F32" s="9">
        <v>52</v>
      </c>
      <c r="G32" s="54">
        <v>105252</v>
      </c>
      <c r="H32" s="40" t="s">
        <v>110</v>
      </c>
      <c r="I32" s="54">
        <v>6819</v>
      </c>
      <c r="J32" s="40" t="s">
        <v>110</v>
      </c>
      <c r="K32" s="54">
        <v>57</v>
      </c>
      <c r="L32" s="63">
        <v>113</v>
      </c>
      <c r="M32" s="63">
        <v>3</v>
      </c>
      <c r="N32" s="63">
        <v>0</v>
      </c>
      <c r="O32" s="63">
        <v>116</v>
      </c>
      <c r="P32" s="63">
        <v>1897</v>
      </c>
      <c r="Q32" s="63">
        <v>117</v>
      </c>
      <c r="R32" s="63">
        <v>0</v>
      </c>
      <c r="S32" s="63">
        <v>2014</v>
      </c>
      <c r="T32" s="63">
        <v>43</v>
      </c>
      <c r="U32" s="63">
        <v>10</v>
      </c>
      <c r="V32" s="63">
        <v>0</v>
      </c>
      <c r="W32" s="63">
        <v>53</v>
      </c>
      <c r="X32" s="63">
        <v>994</v>
      </c>
      <c r="Y32" s="63">
        <v>820</v>
      </c>
      <c r="Z32" s="63">
        <v>0</v>
      </c>
      <c r="AA32" s="63">
        <v>1814</v>
      </c>
      <c r="AB32" s="63">
        <v>74</v>
      </c>
      <c r="AC32" s="63">
        <v>5</v>
      </c>
      <c r="AD32" s="63">
        <v>6</v>
      </c>
      <c r="AE32" s="63">
        <v>85</v>
      </c>
      <c r="AF32" s="63">
        <v>956</v>
      </c>
      <c r="AG32" s="63">
        <v>455</v>
      </c>
      <c r="AH32" s="63">
        <v>13</v>
      </c>
      <c r="AI32" s="63">
        <v>1424</v>
      </c>
      <c r="AJ32" s="63">
        <v>620</v>
      </c>
      <c r="AK32" s="63">
        <v>0</v>
      </c>
      <c r="AL32" s="63">
        <v>10</v>
      </c>
      <c r="AM32" s="63">
        <v>630</v>
      </c>
      <c r="AN32" s="63">
        <v>5325</v>
      </c>
      <c r="AO32" s="63">
        <v>0</v>
      </c>
      <c r="AP32" s="63">
        <v>109</v>
      </c>
      <c r="AQ32" s="63">
        <v>5434</v>
      </c>
      <c r="AR32" s="63">
        <v>0</v>
      </c>
      <c r="AS32" s="63">
        <v>0</v>
      </c>
      <c r="AT32" s="63">
        <v>0</v>
      </c>
      <c r="AU32" s="63">
        <v>0</v>
      </c>
      <c r="AV32" s="63">
        <v>0</v>
      </c>
      <c r="AW32" s="63">
        <v>0</v>
      </c>
      <c r="AX32" s="63">
        <v>0</v>
      </c>
      <c r="AY32" s="63">
        <v>0</v>
      </c>
      <c r="AZ32" s="63">
        <v>21</v>
      </c>
      <c r="BA32" s="63">
        <v>0</v>
      </c>
      <c r="BB32" s="63">
        <v>0</v>
      </c>
      <c r="BC32" s="63">
        <v>21</v>
      </c>
      <c r="BD32" s="63">
        <v>385</v>
      </c>
      <c r="BE32" s="63">
        <v>0</v>
      </c>
      <c r="BF32" s="63">
        <v>0</v>
      </c>
      <c r="BG32" s="63">
        <v>385</v>
      </c>
      <c r="BH32" s="63">
        <v>13</v>
      </c>
      <c r="BI32" s="63">
        <v>2</v>
      </c>
      <c r="BJ32" s="63">
        <v>0</v>
      </c>
      <c r="BK32" s="63">
        <v>15</v>
      </c>
      <c r="BL32" s="63">
        <v>269</v>
      </c>
      <c r="BM32" s="63">
        <v>0</v>
      </c>
      <c r="BN32" s="63">
        <v>0</v>
      </c>
      <c r="BO32" s="63">
        <v>269</v>
      </c>
      <c r="BP32" s="54">
        <v>884</v>
      </c>
      <c r="BQ32" s="54">
        <v>9826</v>
      </c>
      <c r="BR32" s="54">
        <v>20</v>
      </c>
      <c r="BS32" s="54">
        <v>1392</v>
      </c>
      <c r="BT32" s="54">
        <v>16</v>
      </c>
      <c r="BU32" s="54">
        <v>122</v>
      </c>
      <c r="BV32" s="54">
        <v>920</v>
      </c>
      <c r="BW32" s="54">
        <v>11340</v>
      </c>
      <c r="BX32" s="54">
        <v>0</v>
      </c>
      <c r="BY32" s="54">
        <v>0</v>
      </c>
      <c r="BZ32" s="54">
        <v>48</v>
      </c>
      <c r="CA32" s="54">
        <v>4733</v>
      </c>
      <c r="CB32" s="54">
        <v>32</v>
      </c>
      <c r="CC32" s="54">
        <v>25368</v>
      </c>
      <c r="CD32" s="40" t="s">
        <v>110</v>
      </c>
      <c r="CE32" s="54">
        <v>41484</v>
      </c>
      <c r="CF32" s="40" t="s">
        <v>110</v>
      </c>
      <c r="CG32" s="54">
        <v>83608</v>
      </c>
    </row>
    <row r="33" spans="1:85" x14ac:dyDescent="0.3">
      <c r="A33" s="40" t="s">
        <v>67</v>
      </c>
      <c r="B33" s="40" t="s">
        <v>68</v>
      </c>
      <c r="C33" s="54">
        <v>17871</v>
      </c>
      <c r="D33" s="54">
        <v>5105</v>
      </c>
      <c r="E33" s="61">
        <v>0</v>
      </c>
      <c r="F33" s="9">
        <v>52</v>
      </c>
      <c r="G33" s="54">
        <v>64287</v>
      </c>
      <c r="H33" s="40" t="s">
        <v>110</v>
      </c>
      <c r="I33" s="54">
        <v>4328</v>
      </c>
      <c r="J33" s="40" t="s">
        <v>110</v>
      </c>
      <c r="K33" s="54">
        <v>0</v>
      </c>
      <c r="L33" s="63">
        <v>96</v>
      </c>
      <c r="M33" s="63">
        <v>0</v>
      </c>
      <c r="N33" s="63">
        <v>0</v>
      </c>
      <c r="O33" s="63">
        <v>96</v>
      </c>
      <c r="P33" s="63">
        <v>700</v>
      </c>
      <c r="Q33" s="63">
        <v>0</v>
      </c>
      <c r="R33" s="63">
        <v>0</v>
      </c>
      <c r="S33" s="63">
        <v>700</v>
      </c>
      <c r="T33" s="63">
        <v>52</v>
      </c>
      <c r="U33" s="63">
        <v>0</v>
      </c>
      <c r="V33" s="63">
        <v>0</v>
      </c>
      <c r="W33" s="63">
        <v>52</v>
      </c>
      <c r="X33" s="63">
        <v>565</v>
      </c>
      <c r="Y33" s="63">
        <v>0</v>
      </c>
      <c r="Z33" s="63">
        <v>0</v>
      </c>
      <c r="AA33" s="63">
        <v>565</v>
      </c>
      <c r="AB33" s="63">
        <v>46</v>
      </c>
      <c r="AC33" s="63">
        <v>0</v>
      </c>
      <c r="AD33" s="63">
        <v>0</v>
      </c>
      <c r="AE33" s="63">
        <v>46</v>
      </c>
      <c r="AF33" s="63">
        <v>511</v>
      </c>
      <c r="AG33" s="63">
        <v>0</v>
      </c>
      <c r="AH33" s="63">
        <v>0</v>
      </c>
      <c r="AI33" s="63">
        <v>511</v>
      </c>
      <c r="AJ33" s="63">
        <v>132</v>
      </c>
      <c r="AK33" s="63">
        <v>0</v>
      </c>
      <c r="AL33" s="63">
        <v>0</v>
      </c>
      <c r="AM33" s="63">
        <v>132</v>
      </c>
      <c r="AN33" s="63">
        <v>1638</v>
      </c>
      <c r="AO33" s="63">
        <v>0</v>
      </c>
      <c r="AP33" s="63">
        <v>0</v>
      </c>
      <c r="AQ33" s="63">
        <v>1638</v>
      </c>
      <c r="AR33" s="63">
        <v>0</v>
      </c>
      <c r="AS33" s="63">
        <v>8</v>
      </c>
      <c r="AT33" s="63">
        <v>0</v>
      </c>
      <c r="AU33" s="63">
        <v>8</v>
      </c>
      <c r="AV33" s="63">
        <v>0</v>
      </c>
      <c r="AW33" s="63">
        <v>97</v>
      </c>
      <c r="AX33" s="63">
        <v>0</v>
      </c>
      <c r="AY33" s="63">
        <v>97</v>
      </c>
      <c r="AZ33" s="63">
        <v>5</v>
      </c>
      <c r="BA33" s="63">
        <v>0</v>
      </c>
      <c r="BB33" s="63">
        <v>0</v>
      </c>
      <c r="BC33" s="63">
        <v>5</v>
      </c>
      <c r="BD33" s="63">
        <v>306</v>
      </c>
      <c r="BE33" s="63">
        <v>0</v>
      </c>
      <c r="BF33" s="63">
        <v>0</v>
      </c>
      <c r="BG33" s="63">
        <v>306</v>
      </c>
      <c r="BH33" s="63">
        <v>18</v>
      </c>
      <c r="BI33" s="63">
        <v>0</v>
      </c>
      <c r="BJ33" s="63">
        <v>0</v>
      </c>
      <c r="BK33" s="63">
        <v>18</v>
      </c>
      <c r="BL33" s="63">
        <v>139</v>
      </c>
      <c r="BM33" s="63">
        <v>0</v>
      </c>
      <c r="BN33" s="63">
        <v>0</v>
      </c>
      <c r="BO33" s="63">
        <v>139</v>
      </c>
      <c r="BP33" s="54">
        <v>349</v>
      </c>
      <c r="BQ33" s="54">
        <v>3859</v>
      </c>
      <c r="BR33" s="54">
        <v>8</v>
      </c>
      <c r="BS33" s="54">
        <v>97</v>
      </c>
      <c r="BT33" s="54">
        <v>0</v>
      </c>
      <c r="BU33" s="54">
        <v>0</v>
      </c>
      <c r="BV33" s="54">
        <v>357</v>
      </c>
      <c r="BW33" s="54">
        <v>3956</v>
      </c>
      <c r="BX33" s="54">
        <v>0</v>
      </c>
      <c r="BY33" s="54">
        <v>0</v>
      </c>
      <c r="BZ33" s="54">
        <v>29</v>
      </c>
      <c r="CA33" s="54">
        <v>391</v>
      </c>
      <c r="CB33" s="54">
        <v>13</v>
      </c>
      <c r="CC33" s="54">
        <v>8060</v>
      </c>
      <c r="CD33" s="40" t="s">
        <v>110</v>
      </c>
      <c r="CE33" s="54">
        <v>9811</v>
      </c>
      <c r="CF33" s="40" t="s">
        <v>110</v>
      </c>
      <c r="CG33" s="54">
        <v>69543</v>
      </c>
    </row>
    <row r="34" spans="1:85" x14ac:dyDescent="0.3">
      <c r="A34" s="40" t="s">
        <v>69</v>
      </c>
      <c r="B34" s="40" t="s">
        <v>70</v>
      </c>
      <c r="C34" s="54">
        <v>131744</v>
      </c>
      <c r="D34" s="54">
        <v>36508</v>
      </c>
      <c r="E34" s="61">
        <v>25</v>
      </c>
      <c r="F34" s="9">
        <v>52</v>
      </c>
      <c r="G34" s="54">
        <v>423543</v>
      </c>
      <c r="H34" s="40" t="s">
        <v>110</v>
      </c>
      <c r="I34" s="54">
        <v>39180</v>
      </c>
      <c r="J34" s="40" t="s">
        <v>110</v>
      </c>
      <c r="K34" s="54">
        <v>0</v>
      </c>
      <c r="L34" s="63">
        <v>475</v>
      </c>
      <c r="M34" s="63">
        <v>5</v>
      </c>
      <c r="N34" s="63">
        <v>0</v>
      </c>
      <c r="O34" s="63">
        <v>480</v>
      </c>
      <c r="P34" s="63">
        <v>8499</v>
      </c>
      <c r="Q34" s="63">
        <v>93</v>
      </c>
      <c r="R34" s="63">
        <v>0</v>
      </c>
      <c r="S34" s="63">
        <v>8592</v>
      </c>
      <c r="T34" s="63">
        <v>1283</v>
      </c>
      <c r="U34" s="63">
        <v>18</v>
      </c>
      <c r="V34" s="63">
        <v>87</v>
      </c>
      <c r="W34" s="63">
        <v>1388</v>
      </c>
      <c r="X34" s="63">
        <v>10708</v>
      </c>
      <c r="Y34" s="63">
        <v>701</v>
      </c>
      <c r="Z34" s="63">
        <v>116</v>
      </c>
      <c r="AA34" s="63">
        <v>11525</v>
      </c>
      <c r="AB34" s="63">
        <v>359</v>
      </c>
      <c r="AC34" s="63">
        <v>5</v>
      </c>
      <c r="AD34" s="63">
        <v>18</v>
      </c>
      <c r="AE34" s="63">
        <v>382</v>
      </c>
      <c r="AF34" s="63">
        <v>2609</v>
      </c>
      <c r="AG34" s="63">
        <v>365</v>
      </c>
      <c r="AH34" s="63">
        <v>130</v>
      </c>
      <c r="AI34" s="63">
        <v>3104</v>
      </c>
      <c r="AJ34" s="63">
        <v>1434</v>
      </c>
      <c r="AK34" s="63">
        <v>42</v>
      </c>
      <c r="AL34" s="63">
        <v>72</v>
      </c>
      <c r="AM34" s="63">
        <v>1548</v>
      </c>
      <c r="AN34" s="63">
        <v>10959</v>
      </c>
      <c r="AO34" s="63">
        <v>439</v>
      </c>
      <c r="AP34" s="63">
        <v>712</v>
      </c>
      <c r="AQ34" s="63">
        <v>12110</v>
      </c>
      <c r="AR34" s="63">
        <v>49</v>
      </c>
      <c r="AS34" s="63">
        <v>24</v>
      </c>
      <c r="AT34" s="63">
        <v>0</v>
      </c>
      <c r="AU34" s="63">
        <v>73</v>
      </c>
      <c r="AV34" s="63">
        <v>475</v>
      </c>
      <c r="AW34" s="63">
        <v>159</v>
      </c>
      <c r="AX34" s="63">
        <v>0</v>
      </c>
      <c r="AY34" s="63">
        <v>634</v>
      </c>
      <c r="AZ34" s="63">
        <v>459</v>
      </c>
      <c r="BA34" s="63">
        <v>11</v>
      </c>
      <c r="BB34" s="63">
        <v>1</v>
      </c>
      <c r="BC34" s="63">
        <v>471</v>
      </c>
      <c r="BD34" s="63">
        <v>8134</v>
      </c>
      <c r="BE34" s="63">
        <v>791</v>
      </c>
      <c r="BF34" s="63">
        <v>20</v>
      </c>
      <c r="BG34" s="63">
        <v>8945</v>
      </c>
      <c r="BH34" s="63">
        <v>147</v>
      </c>
      <c r="BI34" s="63">
        <v>31</v>
      </c>
      <c r="BJ34" s="63">
        <v>1</v>
      </c>
      <c r="BK34" s="63">
        <v>179</v>
      </c>
      <c r="BL34" s="63">
        <v>4039</v>
      </c>
      <c r="BM34" s="63">
        <v>1242</v>
      </c>
      <c r="BN34" s="63">
        <v>40</v>
      </c>
      <c r="BO34" s="63">
        <v>5321</v>
      </c>
      <c r="BP34" s="54">
        <v>4206</v>
      </c>
      <c r="BQ34" s="54">
        <v>45423</v>
      </c>
      <c r="BR34" s="54">
        <v>136</v>
      </c>
      <c r="BS34" s="54">
        <v>3790</v>
      </c>
      <c r="BT34" s="54">
        <v>179</v>
      </c>
      <c r="BU34" s="54">
        <v>1018</v>
      </c>
      <c r="BV34" s="54">
        <v>4521</v>
      </c>
      <c r="BW34" s="54">
        <v>50231</v>
      </c>
      <c r="BX34" s="54">
        <v>49</v>
      </c>
      <c r="BY34" s="54">
        <v>7294</v>
      </c>
      <c r="BZ34" s="54">
        <v>599</v>
      </c>
      <c r="CA34" s="54">
        <v>6048</v>
      </c>
      <c r="CB34" s="54">
        <v>205</v>
      </c>
      <c r="CC34" s="54">
        <v>36258</v>
      </c>
      <c r="CD34" s="40" t="s">
        <v>110</v>
      </c>
      <c r="CE34" s="54">
        <v>77531</v>
      </c>
      <c r="CF34" s="40" t="s">
        <v>110</v>
      </c>
      <c r="CG34" s="54">
        <v>317008</v>
      </c>
    </row>
    <row r="35" spans="1:85" x14ac:dyDescent="0.3">
      <c r="A35" s="40" t="s">
        <v>71</v>
      </c>
      <c r="B35" s="40" t="s">
        <v>70</v>
      </c>
      <c r="C35" s="54">
        <v>59190</v>
      </c>
      <c r="D35" s="54">
        <v>12426</v>
      </c>
      <c r="E35" s="61">
        <v>125</v>
      </c>
      <c r="F35" s="9">
        <v>52</v>
      </c>
      <c r="G35" s="54">
        <v>98079</v>
      </c>
      <c r="H35" s="40" t="s">
        <v>110</v>
      </c>
      <c r="I35" s="54">
        <v>41613</v>
      </c>
      <c r="J35" s="40" t="s">
        <v>110</v>
      </c>
      <c r="K35" s="54">
        <v>0</v>
      </c>
      <c r="L35" s="63">
        <v>115</v>
      </c>
      <c r="M35" s="63">
        <v>4</v>
      </c>
      <c r="N35" s="63">
        <v>0</v>
      </c>
      <c r="O35" s="63">
        <v>119</v>
      </c>
      <c r="P35" s="63">
        <v>1272</v>
      </c>
      <c r="Q35" s="63">
        <v>42</v>
      </c>
      <c r="R35" s="63">
        <v>0</v>
      </c>
      <c r="S35" s="63">
        <v>1314</v>
      </c>
      <c r="T35" s="63">
        <v>135</v>
      </c>
      <c r="U35" s="63">
        <v>0</v>
      </c>
      <c r="V35" s="63">
        <v>0</v>
      </c>
      <c r="W35" s="63">
        <v>135</v>
      </c>
      <c r="X35" s="63">
        <v>478</v>
      </c>
      <c r="Y35" s="63">
        <v>0</v>
      </c>
      <c r="Z35" s="63">
        <v>0</v>
      </c>
      <c r="AA35" s="63">
        <v>478</v>
      </c>
      <c r="AB35" s="63">
        <v>246</v>
      </c>
      <c r="AC35" s="63">
        <v>0</v>
      </c>
      <c r="AD35" s="63">
        <v>55</v>
      </c>
      <c r="AE35" s="63">
        <v>301</v>
      </c>
      <c r="AF35" s="63">
        <v>1350</v>
      </c>
      <c r="AG35" s="63">
        <v>0</v>
      </c>
      <c r="AH35" s="63">
        <v>610</v>
      </c>
      <c r="AI35" s="63">
        <v>1960</v>
      </c>
      <c r="AJ35" s="63">
        <v>311</v>
      </c>
      <c r="AK35" s="63">
        <v>820</v>
      </c>
      <c r="AL35" s="63">
        <v>597</v>
      </c>
      <c r="AM35" s="63">
        <v>1728</v>
      </c>
      <c r="AN35" s="63">
        <v>2635</v>
      </c>
      <c r="AO35" s="63">
        <v>5357</v>
      </c>
      <c r="AP35" s="63">
        <v>4261</v>
      </c>
      <c r="AQ35" s="63">
        <v>12253</v>
      </c>
      <c r="AR35" s="63">
        <v>0</v>
      </c>
      <c r="AS35" s="63">
        <v>39</v>
      </c>
      <c r="AT35" s="63">
        <v>0</v>
      </c>
      <c r="AU35" s="63">
        <v>39</v>
      </c>
      <c r="AV35" s="63">
        <v>0</v>
      </c>
      <c r="AW35" s="63">
        <v>366</v>
      </c>
      <c r="AX35" s="63">
        <v>0</v>
      </c>
      <c r="AY35" s="63">
        <v>366</v>
      </c>
      <c r="AZ35" s="63">
        <v>3</v>
      </c>
      <c r="BA35" s="63">
        <v>0</v>
      </c>
      <c r="BB35" s="63">
        <v>0</v>
      </c>
      <c r="BC35" s="63">
        <v>3</v>
      </c>
      <c r="BD35" s="63">
        <v>61</v>
      </c>
      <c r="BE35" s="63">
        <v>0</v>
      </c>
      <c r="BF35" s="63">
        <v>0</v>
      </c>
      <c r="BG35" s="63">
        <v>61</v>
      </c>
      <c r="BH35" s="63">
        <v>38</v>
      </c>
      <c r="BI35" s="63">
        <v>0</v>
      </c>
      <c r="BJ35" s="63">
        <v>1</v>
      </c>
      <c r="BK35" s="63">
        <v>39</v>
      </c>
      <c r="BL35" s="63">
        <v>580</v>
      </c>
      <c r="BM35" s="63">
        <v>0</v>
      </c>
      <c r="BN35" s="63">
        <v>95</v>
      </c>
      <c r="BO35" s="63">
        <v>675</v>
      </c>
      <c r="BP35" s="54">
        <v>848</v>
      </c>
      <c r="BQ35" s="54">
        <v>6376</v>
      </c>
      <c r="BR35" s="54">
        <v>863</v>
      </c>
      <c r="BS35" s="54">
        <v>5765</v>
      </c>
      <c r="BT35" s="54">
        <v>653</v>
      </c>
      <c r="BU35" s="54">
        <v>4966</v>
      </c>
      <c r="BV35" s="54">
        <v>2364</v>
      </c>
      <c r="BW35" s="54">
        <v>17107</v>
      </c>
      <c r="BX35" s="54">
        <v>0</v>
      </c>
      <c r="BY35" s="54">
        <v>0</v>
      </c>
      <c r="BZ35" s="54">
        <v>0</v>
      </c>
      <c r="CA35" s="54">
        <v>0</v>
      </c>
      <c r="CB35" s="54">
        <v>313</v>
      </c>
      <c r="CC35" s="54">
        <v>17568</v>
      </c>
      <c r="CD35" s="40" t="s">
        <v>110</v>
      </c>
      <c r="CE35" s="54">
        <v>83835</v>
      </c>
      <c r="CF35" s="40" t="s">
        <v>110</v>
      </c>
      <c r="CG35" s="54">
        <v>154079</v>
      </c>
    </row>
    <row r="36" spans="1:85" x14ac:dyDescent="0.3">
      <c r="A36" s="40" t="s">
        <v>72</v>
      </c>
      <c r="B36" s="40" t="s">
        <v>73</v>
      </c>
      <c r="C36" s="54">
        <v>8020</v>
      </c>
      <c r="D36" s="54">
        <v>1534</v>
      </c>
      <c r="E36" s="61">
        <v>40</v>
      </c>
      <c r="F36" s="9">
        <v>52</v>
      </c>
      <c r="G36" s="54">
        <v>7800</v>
      </c>
      <c r="H36" s="40" t="s">
        <v>111</v>
      </c>
      <c r="I36" s="54">
        <v>5</v>
      </c>
      <c r="J36" s="40" t="s">
        <v>111</v>
      </c>
      <c r="K36" s="54">
        <v>62</v>
      </c>
      <c r="L36" s="63">
        <v>31</v>
      </c>
      <c r="M36" s="63">
        <v>0</v>
      </c>
      <c r="N36" s="63">
        <v>0</v>
      </c>
      <c r="O36" s="63">
        <v>31</v>
      </c>
      <c r="P36" s="63">
        <v>100</v>
      </c>
      <c r="Q36" s="63">
        <v>0</v>
      </c>
      <c r="R36" s="63">
        <v>0</v>
      </c>
      <c r="S36" s="63">
        <v>100</v>
      </c>
      <c r="T36" s="63">
        <v>0</v>
      </c>
      <c r="U36" s="63">
        <v>0</v>
      </c>
      <c r="V36" s="63">
        <v>0</v>
      </c>
      <c r="W36" s="63">
        <v>0</v>
      </c>
      <c r="X36" s="63">
        <v>0</v>
      </c>
      <c r="Y36" s="63">
        <v>0</v>
      </c>
      <c r="Z36" s="63">
        <v>0</v>
      </c>
      <c r="AA36" s="63">
        <v>0</v>
      </c>
      <c r="AB36" s="63">
        <v>9</v>
      </c>
      <c r="AC36" s="63">
        <v>0</v>
      </c>
      <c r="AD36" s="63">
        <v>0</v>
      </c>
      <c r="AE36" s="63">
        <v>9</v>
      </c>
      <c r="AF36" s="63">
        <v>35</v>
      </c>
      <c r="AG36" s="63">
        <v>0</v>
      </c>
      <c r="AH36" s="63">
        <v>0</v>
      </c>
      <c r="AI36" s="63">
        <v>35</v>
      </c>
      <c r="AJ36" s="63">
        <v>77</v>
      </c>
      <c r="AK36" s="63">
        <v>0</v>
      </c>
      <c r="AL36" s="63">
        <v>46</v>
      </c>
      <c r="AM36" s="63">
        <v>123</v>
      </c>
      <c r="AN36" s="63">
        <v>313</v>
      </c>
      <c r="AO36" s="63">
        <v>0</v>
      </c>
      <c r="AP36" s="63">
        <v>224</v>
      </c>
      <c r="AQ36" s="63">
        <v>537</v>
      </c>
      <c r="AR36" s="63">
        <v>0</v>
      </c>
      <c r="AS36" s="63">
        <v>0</v>
      </c>
      <c r="AT36" s="63">
        <v>0</v>
      </c>
      <c r="AU36" s="63">
        <v>0</v>
      </c>
      <c r="AV36" s="63">
        <v>0</v>
      </c>
      <c r="AW36" s="63">
        <v>0</v>
      </c>
      <c r="AX36" s="63">
        <v>0</v>
      </c>
      <c r="AY36" s="63">
        <v>0</v>
      </c>
      <c r="AZ36" s="63">
        <v>10</v>
      </c>
      <c r="BA36" s="63">
        <v>0</v>
      </c>
      <c r="BB36" s="63">
        <v>0</v>
      </c>
      <c r="BC36" s="63">
        <v>10</v>
      </c>
      <c r="BD36" s="63">
        <v>251</v>
      </c>
      <c r="BE36" s="63">
        <v>0</v>
      </c>
      <c r="BF36" s="63">
        <v>0</v>
      </c>
      <c r="BG36" s="63">
        <v>251</v>
      </c>
      <c r="BH36" s="63">
        <v>0</v>
      </c>
      <c r="BI36" s="63">
        <v>0</v>
      </c>
      <c r="BJ36" s="63">
        <v>0</v>
      </c>
      <c r="BK36" s="63">
        <v>0</v>
      </c>
      <c r="BL36" s="63">
        <v>0</v>
      </c>
      <c r="BM36" s="63">
        <v>0</v>
      </c>
      <c r="BN36" s="63">
        <v>0</v>
      </c>
      <c r="BO36" s="63">
        <v>0</v>
      </c>
      <c r="BP36" s="54">
        <v>127</v>
      </c>
      <c r="BQ36" s="54">
        <v>699</v>
      </c>
      <c r="BR36" s="54">
        <v>0</v>
      </c>
      <c r="BS36" s="54">
        <v>0</v>
      </c>
      <c r="BT36" s="54">
        <v>46</v>
      </c>
      <c r="BU36" s="54">
        <v>224</v>
      </c>
      <c r="BV36" s="54">
        <v>173</v>
      </c>
      <c r="BW36" s="54">
        <v>923</v>
      </c>
      <c r="BX36" s="54">
        <v>0</v>
      </c>
      <c r="BY36" s="54">
        <v>0</v>
      </c>
      <c r="BZ36" s="54">
        <v>13</v>
      </c>
      <c r="CA36" s="54">
        <v>616</v>
      </c>
      <c r="CB36" s="54">
        <v>2</v>
      </c>
      <c r="CC36" s="54">
        <v>275</v>
      </c>
      <c r="CD36" s="40" t="s">
        <v>111</v>
      </c>
      <c r="CE36" s="54">
        <v>2989</v>
      </c>
      <c r="CF36" s="40" t="s">
        <v>110</v>
      </c>
      <c r="CG36" s="54">
        <v>12844</v>
      </c>
    </row>
    <row r="37" spans="1:85" x14ac:dyDescent="0.3">
      <c r="A37" s="40" t="s">
        <v>74</v>
      </c>
      <c r="B37" s="40" t="s">
        <v>75</v>
      </c>
      <c r="C37" s="54">
        <v>4230</v>
      </c>
      <c r="D37" s="54">
        <v>1243</v>
      </c>
      <c r="E37" s="61">
        <v>125</v>
      </c>
      <c r="F37" s="9">
        <v>52</v>
      </c>
      <c r="G37" s="54">
        <v>19200</v>
      </c>
      <c r="H37" s="40" t="s">
        <v>111</v>
      </c>
      <c r="I37" s="54">
        <v>1800</v>
      </c>
      <c r="J37" s="40" t="s">
        <v>111</v>
      </c>
      <c r="K37" s="54">
        <v>280</v>
      </c>
      <c r="L37" s="63">
        <v>123</v>
      </c>
      <c r="M37" s="63">
        <v>0</v>
      </c>
      <c r="N37" s="63">
        <v>0</v>
      </c>
      <c r="O37" s="63">
        <v>123</v>
      </c>
      <c r="P37" s="63">
        <v>1411</v>
      </c>
      <c r="Q37" s="63">
        <v>0</v>
      </c>
      <c r="R37" s="63">
        <v>0</v>
      </c>
      <c r="S37" s="63">
        <v>1411</v>
      </c>
      <c r="T37" s="63">
        <v>44</v>
      </c>
      <c r="U37" s="63">
        <v>2</v>
      </c>
      <c r="V37" s="63">
        <v>0</v>
      </c>
      <c r="W37" s="63">
        <v>46</v>
      </c>
      <c r="X37" s="63">
        <v>545</v>
      </c>
      <c r="Y37" s="63">
        <v>318</v>
      </c>
      <c r="Z37" s="63">
        <v>0</v>
      </c>
      <c r="AA37" s="63">
        <v>863</v>
      </c>
      <c r="AB37" s="63">
        <v>137</v>
      </c>
      <c r="AC37" s="63">
        <v>0</v>
      </c>
      <c r="AD37" s="63">
        <v>48</v>
      </c>
      <c r="AE37" s="63">
        <v>185</v>
      </c>
      <c r="AF37" s="63">
        <v>507</v>
      </c>
      <c r="AG37" s="63">
        <v>0</v>
      </c>
      <c r="AH37" s="63">
        <v>144</v>
      </c>
      <c r="AI37" s="63">
        <v>651</v>
      </c>
      <c r="AJ37" s="63">
        <v>199</v>
      </c>
      <c r="AK37" s="63">
        <v>7</v>
      </c>
      <c r="AL37" s="63">
        <v>120</v>
      </c>
      <c r="AM37" s="63">
        <v>326</v>
      </c>
      <c r="AN37" s="63">
        <v>944</v>
      </c>
      <c r="AO37" s="63">
        <v>22</v>
      </c>
      <c r="AP37" s="63">
        <v>591</v>
      </c>
      <c r="AQ37" s="63">
        <v>1557</v>
      </c>
      <c r="AR37" s="63">
        <v>14</v>
      </c>
      <c r="AS37" s="63">
        <v>0</v>
      </c>
      <c r="AT37" s="63">
        <v>0</v>
      </c>
      <c r="AU37" s="63">
        <v>14</v>
      </c>
      <c r="AV37" s="63">
        <v>33</v>
      </c>
      <c r="AW37" s="63">
        <v>0</v>
      </c>
      <c r="AX37" s="63">
        <v>0</v>
      </c>
      <c r="AY37" s="63">
        <v>33</v>
      </c>
      <c r="AZ37" s="63">
        <v>11</v>
      </c>
      <c r="BA37" s="63">
        <v>2</v>
      </c>
      <c r="BB37" s="63">
        <v>0</v>
      </c>
      <c r="BC37" s="63">
        <v>13</v>
      </c>
      <c r="BD37" s="63">
        <v>456</v>
      </c>
      <c r="BE37" s="63">
        <v>36</v>
      </c>
      <c r="BF37" s="63">
        <v>0</v>
      </c>
      <c r="BG37" s="63">
        <v>492</v>
      </c>
      <c r="BH37" s="63">
        <v>0</v>
      </c>
      <c r="BI37" s="63">
        <v>1</v>
      </c>
      <c r="BJ37" s="63">
        <v>0</v>
      </c>
      <c r="BK37" s="63">
        <v>1</v>
      </c>
      <c r="BL37" s="63">
        <v>0</v>
      </c>
      <c r="BM37" s="63">
        <v>550</v>
      </c>
      <c r="BN37" s="63">
        <v>0</v>
      </c>
      <c r="BO37" s="63">
        <v>550</v>
      </c>
      <c r="BP37" s="54">
        <v>528</v>
      </c>
      <c r="BQ37" s="54">
        <v>3896</v>
      </c>
      <c r="BR37" s="54">
        <v>12</v>
      </c>
      <c r="BS37" s="54">
        <v>926</v>
      </c>
      <c r="BT37" s="54">
        <v>168</v>
      </c>
      <c r="BU37" s="54">
        <v>735</v>
      </c>
      <c r="BV37" s="54">
        <v>708</v>
      </c>
      <c r="BW37" s="54">
        <v>5557</v>
      </c>
      <c r="BX37" s="54">
        <v>0</v>
      </c>
      <c r="BY37" s="54">
        <v>0</v>
      </c>
      <c r="BZ37" s="54">
        <v>20</v>
      </c>
      <c r="CA37" s="54">
        <v>201</v>
      </c>
      <c r="CB37" s="54">
        <v>11</v>
      </c>
      <c r="CC37" s="54">
        <v>1150</v>
      </c>
      <c r="CD37" s="40" t="s">
        <v>111</v>
      </c>
      <c r="CE37" s="54">
        <v>5454</v>
      </c>
      <c r="CF37" s="40" t="s">
        <v>110</v>
      </c>
      <c r="CG37" s="54">
        <v>3780</v>
      </c>
    </row>
    <row r="38" spans="1:85" x14ac:dyDescent="0.3">
      <c r="A38" s="40" t="s">
        <v>76</v>
      </c>
      <c r="B38" s="40" t="s">
        <v>75</v>
      </c>
      <c r="C38" s="54">
        <v>6154</v>
      </c>
      <c r="D38" s="54">
        <v>1970</v>
      </c>
      <c r="E38" s="61">
        <v>0</v>
      </c>
      <c r="F38" s="9">
        <v>52</v>
      </c>
      <c r="G38" s="54">
        <v>29028</v>
      </c>
      <c r="H38" s="40" t="s">
        <v>110</v>
      </c>
      <c r="I38" s="54">
        <v>328</v>
      </c>
      <c r="J38" s="40" t="s">
        <v>111</v>
      </c>
      <c r="K38" s="54">
        <v>125</v>
      </c>
      <c r="L38" s="63">
        <v>74</v>
      </c>
      <c r="M38" s="63">
        <v>0</v>
      </c>
      <c r="N38" s="63">
        <v>0</v>
      </c>
      <c r="O38" s="63">
        <v>74</v>
      </c>
      <c r="P38" s="63">
        <v>266</v>
      </c>
      <c r="Q38" s="63">
        <v>0</v>
      </c>
      <c r="R38" s="63">
        <v>0</v>
      </c>
      <c r="S38" s="63">
        <v>266</v>
      </c>
      <c r="T38" s="63">
        <v>56</v>
      </c>
      <c r="U38" s="63">
        <v>0</v>
      </c>
      <c r="V38" s="63">
        <v>0</v>
      </c>
      <c r="W38" s="63">
        <v>56</v>
      </c>
      <c r="X38" s="63">
        <v>336</v>
      </c>
      <c r="Y38" s="63">
        <v>0</v>
      </c>
      <c r="Z38" s="63">
        <v>0</v>
      </c>
      <c r="AA38" s="63">
        <v>336</v>
      </c>
      <c r="AB38" s="63">
        <v>26</v>
      </c>
      <c r="AC38" s="63">
        <v>0</v>
      </c>
      <c r="AD38" s="63">
        <v>0</v>
      </c>
      <c r="AE38" s="63">
        <v>26</v>
      </c>
      <c r="AF38" s="63">
        <v>58</v>
      </c>
      <c r="AG38" s="63">
        <v>0</v>
      </c>
      <c r="AH38" s="63">
        <v>0</v>
      </c>
      <c r="AI38" s="63">
        <v>58</v>
      </c>
      <c r="AJ38" s="63">
        <v>65</v>
      </c>
      <c r="AK38" s="63">
        <v>0</v>
      </c>
      <c r="AL38" s="63">
        <v>0</v>
      </c>
      <c r="AM38" s="63">
        <v>65</v>
      </c>
      <c r="AN38" s="63">
        <v>361</v>
      </c>
      <c r="AO38" s="63">
        <v>0</v>
      </c>
      <c r="AP38" s="63">
        <v>0</v>
      </c>
      <c r="AQ38" s="63">
        <v>361</v>
      </c>
      <c r="AR38" s="63">
        <v>0</v>
      </c>
      <c r="AS38" s="63">
        <v>0</v>
      </c>
      <c r="AT38" s="63">
        <v>0</v>
      </c>
      <c r="AU38" s="63">
        <v>0</v>
      </c>
      <c r="AV38" s="63">
        <v>0</v>
      </c>
      <c r="AW38" s="63">
        <v>0</v>
      </c>
      <c r="AX38" s="63">
        <v>0</v>
      </c>
      <c r="AY38" s="63">
        <v>0</v>
      </c>
      <c r="AZ38" s="63">
        <v>19</v>
      </c>
      <c r="BA38" s="63">
        <v>0</v>
      </c>
      <c r="BB38" s="63">
        <v>0</v>
      </c>
      <c r="BC38" s="63">
        <v>19</v>
      </c>
      <c r="BD38" s="63">
        <v>70</v>
      </c>
      <c r="BE38" s="63">
        <v>0</v>
      </c>
      <c r="BF38" s="63">
        <v>0</v>
      </c>
      <c r="BG38" s="63">
        <v>70</v>
      </c>
      <c r="BH38" s="63">
        <v>3</v>
      </c>
      <c r="BI38" s="63">
        <v>0</v>
      </c>
      <c r="BJ38" s="63">
        <v>0</v>
      </c>
      <c r="BK38" s="63">
        <v>3</v>
      </c>
      <c r="BL38" s="63">
        <v>17</v>
      </c>
      <c r="BM38" s="63">
        <v>0</v>
      </c>
      <c r="BN38" s="63">
        <v>0</v>
      </c>
      <c r="BO38" s="63">
        <v>17</v>
      </c>
      <c r="BP38" s="54">
        <v>243</v>
      </c>
      <c r="BQ38" s="54">
        <v>1108</v>
      </c>
      <c r="BR38" s="54">
        <v>0</v>
      </c>
      <c r="BS38" s="54">
        <v>0</v>
      </c>
      <c r="BT38" s="54">
        <v>0</v>
      </c>
      <c r="BU38" s="54">
        <v>0</v>
      </c>
      <c r="BV38" s="54">
        <v>243</v>
      </c>
      <c r="BW38" s="54">
        <v>1108</v>
      </c>
      <c r="BX38" s="54">
        <v>1</v>
      </c>
      <c r="BY38" s="54">
        <v>9</v>
      </c>
      <c r="BZ38" s="54">
        <v>14</v>
      </c>
      <c r="CA38" s="54">
        <v>557</v>
      </c>
      <c r="CB38" s="54">
        <v>13</v>
      </c>
      <c r="CC38" s="54">
        <v>1381</v>
      </c>
      <c r="CD38" s="40" t="s">
        <v>110</v>
      </c>
      <c r="CE38" s="54">
        <v>9390</v>
      </c>
      <c r="CF38" s="40" t="s">
        <v>110</v>
      </c>
      <c r="CG38" s="54">
        <v>29155</v>
      </c>
    </row>
    <row r="39" spans="1:85" x14ac:dyDescent="0.3">
      <c r="A39" s="40" t="s">
        <v>77</v>
      </c>
      <c r="B39" s="40" t="s">
        <v>78</v>
      </c>
      <c r="C39" s="54">
        <v>9476</v>
      </c>
      <c r="D39" s="54">
        <v>1871</v>
      </c>
      <c r="E39" s="61">
        <v>50</v>
      </c>
      <c r="F39" s="9">
        <v>52</v>
      </c>
      <c r="G39" s="54">
        <v>6883</v>
      </c>
      <c r="H39" s="40" t="s">
        <v>110</v>
      </c>
      <c r="I39" s="54">
        <v>1095</v>
      </c>
      <c r="J39" s="40" t="s">
        <v>111</v>
      </c>
      <c r="K39" s="54">
        <v>77</v>
      </c>
      <c r="L39" s="63">
        <v>112</v>
      </c>
      <c r="M39" s="63">
        <v>5</v>
      </c>
      <c r="N39" s="63">
        <v>0</v>
      </c>
      <c r="O39" s="63">
        <v>117</v>
      </c>
      <c r="P39" s="63">
        <v>1953</v>
      </c>
      <c r="Q39" s="63">
        <v>76</v>
      </c>
      <c r="R39" s="63">
        <v>0</v>
      </c>
      <c r="S39" s="63">
        <v>2029</v>
      </c>
      <c r="T39" s="63">
        <v>49</v>
      </c>
      <c r="U39" s="63">
        <v>8</v>
      </c>
      <c r="V39" s="63">
        <v>0</v>
      </c>
      <c r="W39" s="63">
        <v>57</v>
      </c>
      <c r="X39" s="63">
        <v>511</v>
      </c>
      <c r="Y39" s="63">
        <v>388</v>
      </c>
      <c r="Z39" s="63">
        <v>0</v>
      </c>
      <c r="AA39" s="63">
        <v>899</v>
      </c>
      <c r="AB39" s="63">
        <v>73</v>
      </c>
      <c r="AC39" s="63">
        <v>0</v>
      </c>
      <c r="AD39" s="63">
        <v>0</v>
      </c>
      <c r="AE39" s="63">
        <v>73</v>
      </c>
      <c r="AF39" s="63">
        <v>161</v>
      </c>
      <c r="AG39" s="63">
        <v>0</v>
      </c>
      <c r="AH39" s="63">
        <v>0</v>
      </c>
      <c r="AI39" s="63">
        <v>161</v>
      </c>
      <c r="AJ39" s="63">
        <v>155</v>
      </c>
      <c r="AK39" s="63">
        <v>0</v>
      </c>
      <c r="AL39" s="63">
        <v>7</v>
      </c>
      <c r="AM39" s="63">
        <v>162</v>
      </c>
      <c r="AN39" s="63">
        <v>906</v>
      </c>
      <c r="AO39" s="63">
        <v>0</v>
      </c>
      <c r="AP39" s="63">
        <v>56</v>
      </c>
      <c r="AQ39" s="63">
        <v>962</v>
      </c>
      <c r="AR39" s="63">
        <v>0</v>
      </c>
      <c r="AS39" s="63">
        <v>0</v>
      </c>
      <c r="AT39" s="63">
        <v>0</v>
      </c>
      <c r="AU39" s="63">
        <v>0</v>
      </c>
      <c r="AV39" s="63">
        <v>0</v>
      </c>
      <c r="AW39" s="63">
        <v>0</v>
      </c>
      <c r="AX39" s="63">
        <v>0</v>
      </c>
      <c r="AY39" s="63">
        <v>0</v>
      </c>
      <c r="AZ39" s="63">
        <v>27</v>
      </c>
      <c r="BA39" s="63">
        <v>0</v>
      </c>
      <c r="BB39" s="63">
        <v>0</v>
      </c>
      <c r="BC39" s="63">
        <v>27</v>
      </c>
      <c r="BD39" s="63">
        <v>551</v>
      </c>
      <c r="BE39" s="63">
        <v>0</v>
      </c>
      <c r="BF39" s="63">
        <v>0</v>
      </c>
      <c r="BG39" s="63">
        <v>551</v>
      </c>
      <c r="BH39" s="63">
        <v>36</v>
      </c>
      <c r="BI39" s="63">
        <v>5</v>
      </c>
      <c r="BJ39" s="63">
        <v>39</v>
      </c>
      <c r="BK39" s="63">
        <v>80</v>
      </c>
      <c r="BL39" s="63">
        <v>214</v>
      </c>
      <c r="BM39" s="63">
        <v>3</v>
      </c>
      <c r="BN39" s="63">
        <v>198</v>
      </c>
      <c r="BO39" s="63">
        <v>415</v>
      </c>
      <c r="BP39" s="54">
        <v>452</v>
      </c>
      <c r="BQ39" s="54">
        <v>4296</v>
      </c>
      <c r="BR39" s="54">
        <v>18</v>
      </c>
      <c r="BS39" s="54">
        <v>467</v>
      </c>
      <c r="BT39" s="54">
        <v>46</v>
      </c>
      <c r="BU39" s="54">
        <v>254</v>
      </c>
      <c r="BV39" s="54">
        <v>516</v>
      </c>
      <c r="BW39" s="54">
        <v>5017</v>
      </c>
      <c r="BX39" s="54">
        <v>0</v>
      </c>
      <c r="BY39" s="54">
        <v>0</v>
      </c>
      <c r="BZ39" s="54">
        <v>26</v>
      </c>
      <c r="CA39" s="54">
        <v>609</v>
      </c>
      <c r="CB39" s="54">
        <v>17</v>
      </c>
      <c r="CC39" s="54">
        <v>2216</v>
      </c>
      <c r="CD39" s="40" t="s">
        <v>110</v>
      </c>
      <c r="CE39" s="54">
        <v>7726</v>
      </c>
      <c r="CF39" s="40" t="s">
        <v>110</v>
      </c>
      <c r="CG39" s="54">
        <v>16753</v>
      </c>
    </row>
    <row r="40" spans="1:85" x14ac:dyDescent="0.3">
      <c r="A40" s="40" t="s">
        <v>79</v>
      </c>
      <c r="B40" s="40" t="s">
        <v>78</v>
      </c>
      <c r="C40" s="54">
        <v>12642</v>
      </c>
      <c r="D40" s="54">
        <v>5793</v>
      </c>
      <c r="E40" s="61">
        <v>0</v>
      </c>
      <c r="F40" s="9">
        <v>52</v>
      </c>
      <c r="G40" s="54">
        <v>70629</v>
      </c>
      <c r="H40" s="40" t="s">
        <v>110</v>
      </c>
      <c r="I40" s="54">
        <v>8760</v>
      </c>
      <c r="J40" s="40" t="s">
        <v>110</v>
      </c>
      <c r="K40" s="54">
        <v>0</v>
      </c>
      <c r="L40" s="63">
        <v>72</v>
      </c>
      <c r="M40" s="63">
        <v>17</v>
      </c>
      <c r="N40" s="63">
        <v>0</v>
      </c>
      <c r="O40" s="63">
        <v>89</v>
      </c>
      <c r="P40" s="63">
        <v>750</v>
      </c>
      <c r="Q40" s="63">
        <v>521</v>
      </c>
      <c r="R40" s="63">
        <v>0</v>
      </c>
      <c r="S40" s="63">
        <v>1271</v>
      </c>
      <c r="T40" s="63">
        <v>92</v>
      </c>
      <c r="U40" s="63">
        <v>0</v>
      </c>
      <c r="V40" s="63">
        <v>0</v>
      </c>
      <c r="W40" s="63">
        <v>92</v>
      </c>
      <c r="X40" s="63">
        <v>601</v>
      </c>
      <c r="Y40" s="63">
        <v>0</v>
      </c>
      <c r="Z40" s="63">
        <v>0</v>
      </c>
      <c r="AA40" s="63">
        <v>601</v>
      </c>
      <c r="AB40" s="63">
        <v>94</v>
      </c>
      <c r="AC40" s="63">
        <v>0</v>
      </c>
      <c r="AD40" s="63">
        <v>37</v>
      </c>
      <c r="AE40" s="63">
        <v>131</v>
      </c>
      <c r="AF40" s="63">
        <v>566</v>
      </c>
      <c r="AG40" s="63">
        <v>0</v>
      </c>
      <c r="AH40" s="63">
        <v>102</v>
      </c>
      <c r="AI40" s="63">
        <v>668</v>
      </c>
      <c r="AJ40" s="63">
        <v>115</v>
      </c>
      <c r="AK40" s="63">
        <v>0</v>
      </c>
      <c r="AL40" s="63">
        <v>28</v>
      </c>
      <c r="AM40" s="63">
        <v>143</v>
      </c>
      <c r="AN40" s="63">
        <v>1086</v>
      </c>
      <c r="AO40" s="63">
        <v>0</v>
      </c>
      <c r="AP40" s="63">
        <v>149</v>
      </c>
      <c r="AQ40" s="63">
        <v>1235</v>
      </c>
      <c r="AR40" s="63">
        <v>0</v>
      </c>
      <c r="AS40" s="63">
        <v>0</v>
      </c>
      <c r="AT40" s="63">
        <v>0</v>
      </c>
      <c r="AU40" s="63">
        <v>0</v>
      </c>
      <c r="AV40" s="63">
        <v>0</v>
      </c>
      <c r="AW40" s="63">
        <v>0</v>
      </c>
      <c r="AX40" s="63">
        <v>0</v>
      </c>
      <c r="AY40" s="63">
        <v>0</v>
      </c>
      <c r="AZ40" s="63">
        <v>44</v>
      </c>
      <c r="BA40" s="63">
        <v>0</v>
      </c>
      <c r="BB40" s="63">
        <v>0</v>
      </c>
      <c r="BC40" s="63">
        <v>44</v>
      </c>
      <c r="BD40" s="63">
        <v>619</v>
      </c>
      <c r="BE40" s="63">
        <v>0</v>
      </c>
      <c r="BF40" s="63">
        <v>0</v>
      </c>
      <c r="BG40" s="63">
        <v>619</v>
      </c>
      <c r="BH40" s="63">
        <v>0</v>
      </c>
      <c r="BI40" s="63">
        <v>0</v>
      </c>
      <c r="BJ40" s="63">
        <v>0</v>
      </c>
      <c r="BK40" s="63">
        <v>0</v>
      </c>
      <c r="BL40" s="63">
        <v>0</v>
      </c>
      <c r="BM40" s="63">
        <v>0</v>
      </c>
      <c r="BN40" s="63">
        <v>0</v>
      </c>
      <c r="BO40" s="63">
        <v>0</v>
      </c>
      <c r="BP40" s="54">
        <v>417</v>
      </c>
      <c r="BQ40" s="54">
        <v>3622</v>
      </c>
      <c r="BR40" s="54">
        <v>17</v>
      </c>
      <c r="BS40" s="54">
        <v>521</v>
      </c>
      <c r="BT40" s="54">
        <v>65</v>
      </c>
      <c r="BU40" s="54">
        <v>251</v>
      </c>
      <c r="BV40" s="54">
        <v>499</v>
      </c>
      <c r="BW40" s="54">
        <v>4394</v>
      </c>
      <c r="BX40" s="54">
        <v>0</v>
      </c>
      <c r="BY40" s="54">
        <v>0</v>
      </c>
      <c r="BZ40" s="54">
        <v>42</v>
      </c>
      <c r="CA40" s="54">
        <v>270</v>
      </c>
      <c r="CB40" s="54">
        <v>9</v>
      </c>
      <c r="CC40" s="54">
        <v>5083</v>
      </c>
      <c r="CD40" s="40" t="s">
        <v>110</v>
      </c>
      <c r="CE40" s="54">
        <v>15175</v>
      </c>
      <c r="CF40" s="40" t="s">
        <v>110</v>
      </c>
      <c r="CG40" s="54">
        <v>30484</v>
      </c>
    </row>
    <row r="41" spans="1:85" x14ac:dyDescent="0.3">
      <c r="A41" s="40" t="s">
        <v>80</v>
      </c>
      <c r="B41" s="40" t="s">
        <v>81</v>
      </c>
      <c r="C41" s="54">
        <v>31931</v>
      </c>
      <c r="D41" s="54">
        <v>9037</v>
      </c>
      <c r="E41" s="61">
        <v>0</v>
      </c>
      <c r="F41" s="9">
        <v>52</v>
      </c>
      <c r="G41" s="54">
        <v>86653</v>
      </c>
      <c r="H41" s="40" t="s">
        <v>110</v>
      </c>
      <c r="I41" s="54">
        <v>21875</v>
      </c>
      <c r="J41" s="40" t="s">
        <v>110</v>
      </c>
      <c r="K41" s="54">
        <v>105</v>
      </c>
      <c r="L41" s="63">
        <v>211</v>
      </c>
      <c r="M41" s="63">
        <v>2</v>
      </c>
      <c r="N41" s="63">
        <v>0</v>
      </c>
      <c r="O41" s="63">
        <v>213</v>
      </c>
      <c r="P41" s="63">
        <v>3205</v>
      </c>
      <c r="Q41" s="63">
        <v>137</v>
      </c>
      <c r="R41" s="63">
        <v>0</v>
      </c>
      <c r="S41" s="63">
        <v>3342</v>
      </c>
      <c r="T41" s="63">
        <v>43</v>
      </c>
      <c r="U41" s="63">
        <v>11</v>
      </c>
      <c r="V41" s="63">
        <v>0</v>
      </c>
      <c r="W41" s="63">
        <v>54</v>
      </c>
      <c r="X41" s="63">
        <v>300</v>
      </c>
      <c r="Y41" s="63">
        <v>1400</v>
      </c>
      <c r="Z41" s="63">
        <v>0</v>
      </c>
      <c r="AA41" s="63">
        <v>1700</v>
      </c>
      <c r="AB41" s="63">
        <v>14</v>
      </c>
      <c r="AC41" s="63">
        <v>0</v>
      </c>
      <c r="AD41" s="63">
        <v>0</v>
      </c>
      <c r="AE41" s="63">
        <v>14</v>
      </c>
      <c r="AF41" s="63">
        <v>58</v>
      </c>
      <c r="AG41" s="63">
        <v>0</v>
      </c>
      <c r="AH41" s="63">
        <v>0</v>
      </c>
      <c r="AI41" s="63">
        <v>58</v>
      </c>
      <c r="AJ41" s="63">
        <v>110</v>
      </c>
      <c r="AK41" s="63">
        <v>3</v>
      </c>
      <c r="AL41" s="63">
        <v>35</v>
      </c>
      <c r="AM41" s="63">
        <v>148</v>
      </c>
      <c r="AN41" s="63">
        <v>1109</v>
      </c>
      <c r="AO41" s="63">
        <v>127</v>
      </c>
      <c r="AP41" s="63">
        <v>102</v>
      </c>
      <c r="AQ41" s="63">
        <v>1338</v>
      </c>
      <c r="AR41" s="63">
        <v>0</v>
      </c>
      <c r="AS41" s="63">
        <v>16</v>
      </c>
      <c r="AT41" s="63">
        <v>0</v>
      </c>
      <c r="AU41" s="63">
        <v>16</v>
      </c>
      <c r="AV41" s="63">
        <v>0</v>
      </c>
      <c r="AW41" s="63">
        <v>173</v>
      </c>
      <c r="AX41" s="63">
        <v>0</v>
      </c>
      <c r="AY41" s="63">
        <v>173</v>
      </c>
      <c r="AZ41" s="63">
        <v>95</v>
      </c>
      <c r="BA41" s="63">
        <v>3</v>
      </c>
      <c r="BB41" s="63">
        <v>0</v>
      </c>
      <c r="BC41" s="63">
        <v>98</v>
      </c>
      <c r="BD41" s="63">
        <v>1863</v>
      </c>
      <c r="BE41" s="63">
        <v>87</v>
      </c>
      <c r="BF41" s="63">
        <v>0</v>
      </c>
      <c r="BG41" s="63">
        <v>1950</v>
      </c>
      <c r="BH41" s="63">
        <v>0</v>
      </c>
      <c r="BI41" s="63">
        <v>6</v>
      </c>
      <c r="BJ41" s="63">
        <v>0</v>
      </c>
      <c r="BK41" s="63">
        <v>6</v>
      </c>
      <c r="BL41" s="63">
        <v>0</v>
      </c>
      <c r="BM41" s="63">
        <v>41</v>
      </c>
      <c r="BN41" s="63">
        <v>0</v>
      </c>
      <c r="BO41" s="63">
        <v>41</v>
      </c>
      <c r="BP41" s="54">
        <v>473</v>
      </c>
      <c r="BQ41" s="54">
        <v>6535</v>
      </c>
      <c r="BR41" s="54">
        <v>41</v>
      </c>
      <c r="BS41" s="54">
        <v>1965</v>
      </c>
      <c r="BT41" s="54">
        <v>35</v>
      </c>
      <c r="BU41" s="54">
        <v>102</v>
      </c>
      <c r="BV41" s="54">
        <v>549</v>
      </c>
      <c r="BW41" s="54">
        <v>8602</v>
      </c>
      <c r="BX41" s="54">
        <v>32</v>
      </c>
      <c r="BY41" s="54">
        <v>969</v>
      </c>
      <c r="BZ41" s="54">
        <v>42</v>
      </c>
      <c r="CA41" s="54">
        <v>1403</v>
      </c>
      <c r="CB41" s="54">
        <v>11</v>
      </c>
      <c r="CC41" s="54">
        <v>7119</v>
      </c>
      <c r="CD41" s="40" t="s">
        <v>110</v>
      </c>
      <c r="CE41" s="54">
        <v>26574</v>
      </c>
      <c r="CF41" s="40" t="s">
        <v>110</v>
      </c>
      <c r="CG41" s="54">
        <v>78555</v>
      </c>
    </row>
    <row r="42" spans="1:85" x14ac:dyDescent="0.3">
      <c r="A42" s="40" t="s">
        <v>82</v>
      </c>
      <c r="B42" s="40" t="s">
        <v>83</v>
      </c>
      <c r="C42" s="54">
        <v>16359</v>
      </c>
      <c r="D42" s="54">
        <v>5397</v>
      </c>
      <c r="E42" s="61">
        <v>25</v>
      </c>
      <c r="F42" s="9">
        <v>52</v>
      </c>
      <c r="G42" s="54">
        <v>52926</v>
      </c>
      <c r="H42" s="40" t="s">
        <v>110</v>
      </c>
      <c r="I42" s="54">
        <v>1388</v>
      </c>
      <c r="J42" s="40" t="s">
        <v>110</v>
      </c>
      <c r="K42" s="54">
        <v>0</v>
      </c>
      <c r="L42" s="63">
        <v>56</v>
      </c>
      <c r="M42" s="63">
        <v>0</v>
      </c>
      <c r="N42" s="63">
        <v>0</v>
      </c>
      <c r="O42" s="63">
        <v>56</v>
      </c>
      <c r="P42" s="63">
        <v>1314</v>
      </c>
      <c r="Q42" s="63">
        <v>0</v>
      </c>
      <c r="R42" s="63">
        <v>0</v>
      </c>
      <c r="S42" s="63">
        <v>1314</v>
      </c>
      <c r="T42" s="63">
        <v>19</v>
      </c>
      <c r="U42" s="63">
        <v>0</v>
      </c>
      <c r="V42" s="63">
        <v>0</v>
      </c>
      <c r="W42" s="63">
        <v>19</v>
      </c>
      <c r="X42" s="63">
        <v>484</v>
      </c>
      <c r="Y42" s="63">
        <v>0</v>
      </c>
      <c r="Z42" s="63">
        <v>0</v>
      </c>
      <c r="AA42" s="63">
        <v>484</v>
      </c>
      <c r="AB42" s="63">
        <v>35</v>
      </c>
      <c r="AC42" s="63">
        <v>1</v>
      </c>
      <c r="AD42" s="63">
        <v>0</v>
      </c>
      <c r="AE42" s="63">
        <v>36</v>
      </c>
      <c r="AF42" s="63">
        <v>76</v>
      </c>
      <c r="AG42" s="63">
        <v>0</v>
      </c>
      <c r="AH42" s="63">
        <v>0</v>
      </c>
      <c r="AI42" s="63">
        <v>76</v>
      </c>
      <c r="AJ42" s="63">
        <v>209</v>
      </c>
      <c r="AK42" s="63">
        <v>60</v>
      </c>
      <c r="AL42" s="63">
        <v>0</v>
      </c>
      <c r="AM42" s="63">
        <v>269</v>
      </c>
      <c r="AN42" s="63">
        <v>1603</v>
      </c>
      <c r="AO42" s="63">
        <v>225</v>
      </c>
      <c r="AP42" s="63">
        <v>0</v>
      </c>
      <c r="AQ42" s="63">
        <v>1828</v>
      </c>
      <c r="AR42" s="63">
        <v>0</v>
      </c>
      <c r="AS42" s="63">
        <v>0</v>
      </c>
      <c r="AT42" s="63">
        <v>0</v>
      </c>
      <c r="AU42" s="63">
        <v>0</v>
      </c>
      <c r="AV42" s="63">
        <v>0</v>
      </c>
      <c r="AW42" s="63">
        <v>0</v>
      </c>
      <c r="AX42" s="63">
        <v>0</v>
      </c>
      <c r="AY42" s="63">
        <v>0</v>
      </c>
      <c r="AZ42" s="63">
        <v>43</v>
      </c>
      <c r="BA42" s="63">
        <v>2</v>
      </c>
      <c r="BB42" s="63">
        <v>0</v>
      </c>
      <c r="BC42" s="63">
        <v>45</v>
      </c>
      <c r="BD42" s="63">
        <v>638</v>
      </c>
      <c r="BE42" s="63">
        <v>142</v>
      </c>
      <c r="BF42" s="63">
        <v>0</v>
      </c>
      <c r="BG42" s="63">
        <v>780</v>
      </c>
      <c r="BH42" s="63">
        <v>8</v>
      </c>
      <c r="BI42" s="63">
        <v>1</v>
      </c>
      <c r="BJ42" s="63">
        <v>0</v>
      </c>
      <c r="BK42" s="63">
        <v>9</v>
      </c>
      <c r="BL42" s="63">
        <v>699</v>
      </c>
      <c r="BM42" s="63">
        <v>25</v>
      </c>
      <c r="BN42" s="63">
        <v>0</v>
      </c>
      <c r="BO42" s="63">
        <v>724</v>
      </c>
      <c r="BP42" s="54">
        <v>370</v>
      </c>
      <c r="BQ42" s="54">
        <v>4814</v>
      </c>
      <c r="BR42" s="54">
        <v>64</v>
      </c>
      <c r="BS42" s="54">
        <v>392</v>
      </c>
      <c r="BT42" s="54">
        <v>0</v>
      </c>
      <c r="BU42" s="54">
        <v>0</v>
      </c>
      <c r="BV42" s="54">
        <v>434</v>
      </c>
      <c r="BW42" s="54">
        <v>5206</v>
      </c>
      <c r="BX42" s="54">
        <v>7</v>
      </c>
      <c r="BY42" s="54">
        <v>208</v>
      </c>
      <c r="BZ42" s="54">
        <v>101</v>
      </c>
      <c r="CA42" s="54">
        <v>2934</v>
      </c>
      <c r="CB42" s="54">
        <v>32</v>
      </c>
      <c r="CC42" s="54">
        <v>6970</v>
      </c>
      <c r="CD42" s="40" t="s">
        <v>110</v>
      </c>
      <c r="CE42" s="54">
        <v>10776</v>
      </c>
      <c r="CF42" s="40" t="s">
        <v>110</v>
      </c>
      <c r="CG42" s="54">
        <v>21902</v>
      </c>
    </row>
    <row r="43" spans="1:85" x14ac:dyDescent="0.3">
      <c r="A43" s="40" t="s">
        <v>84</v>
      </c>
      <c r="B43" s="40" t="s">
        <v>85</v>
      </c>
      <c r="C43" s="54">
        <v>11147</v>
      </c>
      <c r="D43" s="54">
        <v>2241</v>
      </c>
      <c r="E43" s="61">
        <v>0</v>
      </c>
      <c r="F43" s="9">
        <v>52</v>
      </c>
      <c r="G43" s="54">
        <v>13568</v>
      </c>
      <c r="H43" s="40" t="s">
        <v>111</v>
      </c>
      <c r="I43" s="54">
        <v>3928</v>
      </c>
      <c r="J43" s="40" t="s">
        <v>111</v>
      </c>
      <c r="K43" s="54">
        <v>0</v>
      </c>
      <c r="L43" s="63">
        <v>108</v>
      </c>
      <c r="M43" s="63">
        <v>4</v>
      </c>
      <c r="N43" s="63">
        <v>0</v>
      </c>
      <c r="O43" s="63">
        <v>112</v>
      </c>
      <c r="P43" s="63">
        <v>1309</v>
      </c>
      <c r="Q43" s="63">
        <v>213</v>
      </c>
      <c r="R43" s="63">
        <v>0</v>
      </c>
      <c r="S43" s="63">
        <v>1522</v>
      </c>
      <c r="T43" s="63">
        <v>37</v>
      </c>
      <c r="U43" s="63">
        <v>3</v>
      </c>
      <c r="V43" s="63">
        <v>0</v>
      </c>
      <c r="W43" s="63">
        <v>40</v>
      </c>
      <c r="X43" s="63">
        <v>215</v>
      </c>
      <c r="Y43" s="63">
        <v>170</v>
      </c>
      <c r="Z43" s="63">
        <v>0</v>
      </c>
      <c r="AA43" s="63">
        <v>385</v>
      </c>
      <c r="AB43" s="63">
        <v>33</v>
      </c>
      <c r="AC43" s="63">
        <v>5</v>
      </c>
      <c r="AD43" s="63">
        <v>0</v>
      </c>
      <c r="AE43" s="63">
        <v>38</v>
      </c>
      <c r="AF43" s="63">
        <v>135</v>
      </c>
      <c r="AG43" s="63">
        <v>175</v>
      </c>
      <c r="AH43" s="63">
        <v>0</v>
      </c>
      <c r="AI43" s="63">
        <v>310</v>
      </c>
      <c r="AJ43" s="63">
        <v>68</v>
      </c>
      <c r="AK43" s="63">
        <v>6</v>
      </c>
      <c r="AL43" s="63">
        <v>2</v>
      </c>
      <c r="AM43" s="63">
        <v>76</v>
      </c>
      <c r="AN43" s="63">
        <v>433</v>
      </c>
      <c r="AO43" s="63">
        <v>19</v>
      </c>
      <c r="AP43" s="63">
        <v>15</v>
      </c>
      <c r="AQ43" s="63">
        <v>467</v>
      </c>
      <c r="AR43" s="63">
        <v>0</v>
      </c>
      <c r="AS43" s="63">
        <v>0</v>
      </c>
      <c r="AT43" s="63">
        <v>0</v>
      </c>
      <c r="AU43" s="63">
        <v>0</v>
      </c>
      <c r="AV43" s="63">
        <v>0</v>
      </c>
      <c r="AW43" s="63">
        <v>0</v>
      </c>
      <c r="AX43" s="63">
        <v>0</v>
      </c>
      <c r="AY43" s="63">
        <v>0</v>
      </c>
      <c r="AZ43" s="63">
        <v>7</v>
      </c>
      <c r="BA43" s="63">
        <v>0</v>
      </c>
      <c r="BB43" s="63">
        <v>0</v>
      </c>
      <c r="BC43" s="63">
        <v>7</v>
      </c>
      <c r="BD43" s="63">
        <v>148</v>
      </c>
      <c r="BE43" s="63">
        <v>0</v>
      </c>
      <c r="BF43" s="63">
        <v>0</v>
      </c>
      <c r="BG43" s="63">
        <v>148</v>
      </c>
      <c r="BH43" s="63">
        <v>4</v>
      </c>
      <c r="BI43" s="63">
        <v>0</v>
      </c>
      <c r="BJ43" s="63">
        <v>0</v>
      </c>
      <c r="BK43" s="63">
        <v>4</v>
      </c>
      <c r="BL43" s="63">
        <v>155</v>
      </c>
      <c r="BM43" s="63">
        <v>0</v>
      </c>
      <c r="BN43" s="63">
        <v>0</v>
      </c>
      <c r="BO43" s="63">
        <v>155</v>
      </c>
      <c r="BP43" s="54">
        <v>257</v>
      </c>
      <c r="BQ43" s="54">
        <v>2395</v>
      </c>
      <c r="BR43" s="54">
        <v>18</v>
      </c>
      <c r="BS43" s="54">
        <v>577</v>
      </c>
      <c r="BT43" s="54">
        <v>2</v>
      </c>
      <c r="BU43" s="54">
        <v>15</v>
      </c>
      <c r="BV43" s="54">
        <v>277</v>
      </c>
      <c r="BW43" s="54">
        <v>2987</v>
      </c>
      <c r="BX43" s="54">
        <v>0</v>
      </c>
      <c r="BY43" s="54">
        <v>0</v>
      </c>
      <c r="BZ43" s="54">
        <v>103</v>
      </c>
      <c r="CA43" s="54">
        <v>274</v>
      </c>
      <c r="CB43" s="54">
        <v>6</v>
      </c>
      <c r="CC43" s="54">
        <v>2154</v>
      </c>
      <c r="CD43" s="40" t="s">
        <v>110</v>
      </c>
      <c r="CE43" s="54">
        <v>1702</v>
      </c>
      <c r="CF43" s="40" t="s">
        <v>110</v>
      </c>
      <c r="CG43" s="54">
        <v>13521</v>
      </c>
    </row>
    <row r="44" spans="1:85" x14ac:dyDescent="0.3">
      <c r="A44" s="40" t="s">
        <v>86</v>
      </c>
      <c r="B44" s="40" t="s">
        <v>87</v>
      </c>
      <c r="C44" s="54">
        <v>9631</v>
      </c>
      <c r="D44" s="54">
        <v>293</v>
      </c>
      <c r="E44" s="61">
        <v>0</v>
      </c>
      <c r="F44" s="9">
        <v>52</v>
      </c>
      <c r="G44" s="54">
        <v>5401</v>
      </c>
      <c r="H44" s="40" t="s">
        <v>110</v>
      </c>
      <c r="I44" s="54">
        <v>726</v>
      </c>
      <c r="J44" s="40" t="s">
        <v>111</v>
      </c>
      <c r="K44" s="54">
        <v>47</v>
      </c>
      <c r="L44" s="63">
        <v>1</v>
      </c>
      <c r="M44" s="63">
        <v>0</v>
      </c>
      <c r="N44" s="63">
        <v>1</v>
      </c>
      <c r="O44" s="63">
        <v>2</v>
      </c>
      <c r="P44" s="63">
        <v>3</v>
      </c>
      <c r="Q44" s="63">
        <v>0</v>
      </c>
      <c r="R44" s="63">
        <v>3</v>
      </c>
      <c r="S44" s="63">
        <v>6</v>
      </c>
      <c r="T44" s="63">
        <v>5</v>
      </c>
      <c r="U44" s="63">
        <v>0</v>
      </c>
      <c r="V44" s="63">
        <v>2</v>
      </c>
      <c r="W44" s="63">
        <v>7</v>
      </c>
      <c r="X44" s="63">
        <v>62</v>
      </c>
      <c r="Y44" s="63">
        <v>0</v>
      </c>
      <c r="Z44" s="63">
        <v>108</v>
      </c>
      <c r="AA44" s="63">
        <v>170</v>
      </c>
      <c r="AB44" s="63">
        <v>0</v>
      </c>
      <c r="AC44" s="63">
        <v>0</v>
      </c>
      <c r="AD44" s="63">
        <v>0</v>
      </c>
      <c r="AE44" s="63">
        <v>0</v>
      </c>
      <c r="AF44" s="63">
        <v>0</v>
      </c>
      <c r="AG44" s="63">
        <v>0</v>
      </c>
      <c r="AH44" s="63">
        <v>0</v>
      </c>
      <c r="AI44" s="63">
        <v>0</v>
      </c>
      <c r="AJ44" s="63">
        <v>13</v>
      </c>
      <c r="AK44" s="63">
        <v>0</v>
      </c>
      <c r="AL44" s="63">
        <v>0</v>
      </c>
      <c r="AM44" s="63">
        <v>13</v>
      </c>
      <c r="AN44" s="63">
        <v>67</v>
      </c>
      <c r="AO44" s="63">
        <v>0</v>
      </c>
      <c r="AP44" s="63">
        <v>0</v>
      </c>
      <c r="AQ44" s="63">
        <v>67</v>
      </c>
      <c r="AR44" s="63">
        <v>7</v>
      </c>
      <c r="AS44" s="63">
        <v>0</v>
      </c>
      <c r="AT44" s="63">
        <v>0</v>
      </c>
      <c r="AU44" s="63">
        <v>7</v>
      </c>
      <c r="AV44" s="63">
        <v>35</v>
      </c>
      <c r="AW44" s="63">
        <v>0</v>
      </c>
      <c r="AX44" s="63">
        <v>0</v>
      </c>
      <c r="AY44" s="63">
        <v>35</v>
      </c>
      <c r="AZ44" s="63">
        <v>1</v>
      </c>
      <c r="BA44" s="63">
        <v>0</v>
      </c>
      <c r="BB44" s="63">
        <v>0</v>
      </c>
      <c r="BC44" s="63">
        <v>1</v>
      </c>
      <c r="BD44" s="63">
        <v>14</v>
      </c>
      <c r="BE44" s="63">
        <v>0</v>
      </c>
      <c r="BF44" s="63">
        <v>0</v>
      </c>
      <c r="BG44" s="63">
        <v>14</v>
      </c>
      <c r="BH44" s="63">
        <v>27</v>
      </c>
      <c r="BI44" s="63">
        <v>0</v>
      </c>
      <c r="BJ44" s="63">
        <v>3</v>
      </c>
      <c r="BK44" s="63">
        <v>30</v>
      </c>
      <c r="BL44" s="63">
        <v>181</v>
      </c>
      <c r="BM44" s="63">
        <v>0</v>
      </c>
      <c r="BN44" s="63">
        <v>111</v>
      </c>
      <c r="BO44" s="63">
        <v>292</v>
      </c>
      <c r="BP44" s="54">
        <v>54</v>
      </c>
      <c r="BQ44" s="54">
        <v>362</v>
      </c>
      <c r="BR44" s="54">
        <v>0</v>
      </c>
      <c r="BS44" s="54">
        <v>0</v>
      </c>
      <c r="BT44" s="54">
        <v>6</v>
      </c>
      <c r="BU44" s="54">
        <v>222</v>
      </c>
      <c r="BV44" s="54">
        <v>60</v>
      </c>
      <c r="BW44" s="54">
        <v>584</v>
      </c>
      <c r="BX44" s="54">
        <v>2</v>
      </c>
      <c r="BY44" s="54">
        <v>108</v>
      </c>
      <c r="BZ44" s="54">
        <v>0</v>
      </c>
      <c r="CA44" s="54">
        <v>0</v>
      </c>
      <c r="CB44" s="54">
        <v>13</v>
      </c>
      <c r="CC44" s="54">
        <v>485</v>
      </c>
      <c r="CD44" s="40" t="s">
        <v>110</v>
      </c>
      <c r="CE44" s="54">
        <v>2875</v>
      </c>
      <c r="CF44" s="40" t="s">
        <v>110</v>
      </c>
      <c r="CG44" s="54">
        <v>3598</v>
      </c>
    </row>
    <row r="45" spans="1:85" x14ac:dyDescent="0.3">
      <c r="A45" s="40" t="s">
        <v>88</v>
      </c>
      <c r="B45" s="40" t="s">
        <v>87</v>
      </c>
      <c r="C45" s="54">
        <v>73192</v>
      </c>
      <c r="D45" s="54">
        <v>25098</v>
      </c>
      <c r="E45" s="61">
        <v>40</v>
      </c>
      <c r="F45" s="9">
        <v>52</v>
      </c>
      <c r="G45" s="54">
        <v>216661</v>
      </c>
      <c r="H45" s="40" t="s">
        <v>110</v>
      </c>
      <c r="I45" s="54">
        <v>33729</v>
      </c>
      <c r="J45" s="40" t="s">
        <v>110</v>
      </c>
      <c r="K45" s="54">
        <v>0</v>
      </c>
      <c r="L45" s="63">
        <v>294</v>
      </c>
      <c r="M45" s="63">
        <v>21</v>
      </c>
      <c r="N45" s="63">
        <v>10</v>
      </c>
      <c r="O45" s="63">
        <v>325</v>
      </c>
      <c r="P45" s="63">
        <v>6102</v>
      </c>
      <c r="Q45" s="63">
        <v>515</v>
      </c>
      <c r="R45" s="63">
        <v>289</v>
      </c>
      <c r="S45" s="63">
        <v>6906</v>
      </c>
      <c r="T45" s="63">
        <v>174</v>
      </c>
      <c r="U45" s="63">
        <v>15</v>
      </c>
      <c r="V45" s="63">
        <v>0</v>
      </c>
      <c r="W45" s="63">
        <v>189</v>
      </c>
      <c r="X45" s="63">
        <v>1902</v>
      </c>
      <c r="Y45" s="63">
        <v>2861</v>
      </c>
      <c r="Z45" s="63">
        <v>0</v>
      </c>
      <c r="AA45" s="63">
        <v>4763</v>
      </c>
      <c r="AB45" s="63">
        <v>128</v>
      </c>
      <c r="AC45" s="63">
        <v>13</v>
      </c>
      <c r="AD45" s="63">
        <v>2</v>
      </c>
      <c r="AE45" s="63">
        <v>143</v>
      </c>
      <c r="AF45" s="63">
        <v>1130</v>
      </c>
      <c r="AG45" s="63">
        <v>764</v>
      </c>
      <c r="AH45" s="63">
        <v>2</v>
      </c>
      <c r="AI45" s="63">
        <v>1896</v>
      </c>
      <c r="AJ45" s="63">
        <v>268</v>
      </c>
      <c r="AK45" s="63">
        <v>12</v>
      </c>
      <c r="AL45" s="63">
        <v>0</v>
      </c>
      <c r="AM45" s="63">
        <v>280</v>
      </c>
      <c r="AN45" s="63">
        <v>5034</v>
      </c>
      <c r="AO45" s="63">
        <v>36</v>
      </c>
      <c r="AP45" s="63">
        <v>0</v>
      </c>
      <c r="AQ45" s="63">
        <v>5070</v>
      </c>
      <c r="AR45" s="63">
        <v>9</v>
      </c>
      <c r="AS45" s="63">
        <v>0</v>
      </c>
      <c r="AT45" s="63">
        <v>0</v>
      </c>
      <c r="AU45" s="63">
        <v>9</v>
      </c>
      <c r="AV45" s="63">
        <v>42</v>
      </c>
      <c r="AW45" s="63">
        <v>0</v>
      </c>
      <c r="AX45" s="63">
        <v>0</v>
      </c>
      <c r="AY45" s="63">
        <v>42</v>
      </c>
      <c r="AZ45" s="63">
        <v>30</v>
      </c>
      <c r="BA45" s="63">
        <v>2</v>
      </c>
      <c r="BB45" s="63">
        <v>0</v>
      </c>
      <c r="BC45" s="63">
        <v>32</v>
      </c>
      <c r="BD45" s="63">
        <v>1548</v>
      </c>
      <c r="BE45" s="63">
        <v>206</v>
      </c>
      <c r="BF45" s="63">
        <v>0</v>
      </c>
      <c r="BG45" s="63">
        <v>1754</v>
      </c>
      <c r="BH45" s="63">
        <v>4</v>
      </c>
      <c r="BI45" s="63">
        <v>29</v>
      </c>
      <c r="BJ45" s="63">
        <v>0</v>
      </c>
      <c r="BK45" s="63">
        <v>33</v>
      </c>
      <c r="BL45" s="63">
        <v>129</v>
      </c>
      <c r="BM45" s="63">
        <v>3199</v>
      </c>
      <c r="BN45" s="63">
        <v>0</v>
      </c>
      <c r="BO45" s="63">
        <v>3328</v>
      </c>
      <c r="BP45" s="54">
        <v>907</v>
      </c>
      <c r="BQ45" s="54">
        <v>15887</v>
      </c>
      <c r="BR45" s="54">
        <v>92</v>
      </c>
      <c r="BS45" s="54">
        <v>7581</v>
      </c>
      <c r="BT45" s="54">
        <v>12</v>
      </c>
      <c r="BU45" s="54">
        <v>291</v>
      </c>
      <c r="BV45" s="54">
        <v>1011</v>
      </c>
      <c r="BW45" s="54">
        <v>23759</v>
      </c>
      <c r="BX45" s="54">
        <v>79</v>
      </c>
      <c r="BY45" s="54">
        <v>3219</v>
      </c>
      <c r="BZ45" s="54">
        <v>304</v>
      </c>
      <c r="CA45" s="54">
        <v>9079</v>
      </c>
      <c r="CB45" s="54">
        <v>42</v>
      </c>
      <c r="CC45" s="54">
        <v>20108</v>
      </c>
      <c r="CD45" s="40" t="s">
        <v>110</v>
      </c>
      <c r="CE45" s="54">
        <v>49231</v>
      </c>
      <c r="CF45" s="40" t="s">
        <v>110</v>
      </c>
      <c r="CG45" s="54">
        <v>321725</v>
      </c>
    </row>
    <row r="46" spans="1:85" x14ac:dyDescent="0.3">
      <c r="A46" s="40" t="s">
        <v>89</v>
      </c>
      <c r="B46" s="40" t="s">
        <v>90</v>
      </c>
      <c r="C46" s="54">
        <v>6528</v>
      </c>
      <c r="D46" s="54">
        <v>1553</v>
      </c>
      <c r="E46" s="61">
        <v>0</v>
      </c>
      <c r="F46" s="9">
        <v>52</v>
      </c>
      <c r="G46" s="54">
        <v>16633</v>
      </c>
      <c r="H46" s="40" t="s">
        <v>110</v>
      </c>
      <c r="I46" s="54">
        <v>367</v>
      </c>
      <c r="J46" s="40" t="s">
        <v>111</v>
      </c>
      <c r="K46" s="54">
        <v>9</v>
      </c>
      <c r="L46" s="63">
        <v>1</v>
      </c>
      <c r="M46" s="63">
        <v>0</v>
      </c>
      <c r="N46" s="63">
        <v>0</v>
      </c>
      <c r="O46" s="63">
        <v>1</v>
      </c>
      <c r="P46" s="63">
        <v>36</v>
      </c>
      <c r="Q46" s="63">
        <v>0</v>
      </c>
      <c r="R46" s="63">
        <v>0</v>
      </c>
      <c r="S46" s="63">
        <v>36</v>
      </c>
      <c r="T46" s="63">
        <v>50</v>
      </c>
      <c r="U46" s="63">
        <v>2</v>
      </c>
      <c r="V46" s="63">
        <v>0</v>
      </c>
      <c r="W46" s="63">
        <v>52</v>
      </c>
      <c r="X46" s="63">
        <v>970</v>
      </c>
      <c r="Y46" s="63">
        <v>15</v>
      </c>
      <c r="Z46" s="63">
        <v>0</v>
      </c>
      <c r="AA46" s="63">
        <v>985</v>
      </c>
      <c r="AB46" s="63">
        <v>9</v>
      </c>
      <c r="AC46" s="63">
        <v>4</v>
      </c>
      <c r="AD46" s="63">
        <v>0</v>
      </c>
      <c r="AE46" s="63">
        <v>13</v>
      </c>
      <c r="AF46" s="63">
        <v>30</v>
      </c>
      <c r="AG46" s="63">
        <v>37</v>
      </c>
      <c r="AH46" s="63">
        <v>0</v>
      </c>
      <c r="AI46" s="63">
        <v>67</v>
      </c>
      <c r="AJ46" s="63">
        <v>59</v>
      </c>
      <c r="AK46" s="63">
        <v>0</v>
      </c>
      <c r="AL46" s="63">
        <v>0</v>
      </c>
      <c r="AM46" s="63">
        <v>59</v>
      </c>
      <c r="AN46" s="63">
        <v>514</v>
      </c>
      <c r="AO46" s="63">
        <v>0</v>
      </c>
      <c r="AP46" s="63">
        <v>37</v>
      </c>
      <c r="AQ46" s="63">
        <v>551</v>
      </c>
      <c r="AR46" s="63">
        <v>74</v>
      </c>
      <c r="AS46" s="63">
        <v>0</v>
      </c>
      <c r="AT46" s="63">
        <v>0</v>
      </c>
      <c r="AU46" s="63">
        <v>74</v>
      </c>
      <c r="AV46" s="63">
        <v>791</v>
      </c>
      <c r="AW46" s="63">
        <v>0</v>
      </c>
      <c r="AX46" s="63">
        <v>0</v>
      </c>
      <c r="AY46" s="63">
        <v>791</v>
      </c>
      <c r="AZ46" s="63">
        <v>59</v>
      </c>
      <c r="BA46" s="63">
        <v>2</v>
      </c>
      <c r="BB46" s="63">
        <v>0</v>
      </c>
      <c r="BC46" s="63">
        <v>61</v>
      </c>
      <c r="BD46" s="63">
        <v>2192</v>
      </c>
      <c r="BE46" s="63">
        <v>78</v>
      </c>
      <c r="BF46" s="63">
        <v>0</v>
      </c>
      <c r="BG46" s="63">
        <v>2270</v>
      </c>
      <c r="BH46" s="63">
        <v>2</v>
      </c>
      <c r="BI46" s="63">
        <v>1</v>
      </c>
      <c r="BJ46" s="63">
        <v>0</v>
      </c>
      <c r="BK46" s="63">
        <v>3</v>
      </c>
      <c r="BL46" s="63">
        <v>281</v>
      </c>
      <c r="BM46" s="63">
        <v>55</v>
      </c>
      <c r="BN46" s="63">
        <v>0</v>
      </c>
      <c r="BO46" s="63">
        <v>336</v>
      </c>
      <c r="BP46" s="54">
        <v>254</v>
      </c>
      <c r="BQ46" s="54">
        <v>4814</v>
      </c>
      <c r="BR46" s="54">
        <v>9</v>
      </c>
      <c r="BS46" s="54">
        <v>185</v>
      </c>
      <c r="BT46" s="54">
        <v>0</v>
      </c>
      <c r="BU46" s="54">
        <v>37</v>
      </c>
      <c r="BV46" s="54">
        <v>263</v>
      </c>
      <c r="BW46" s="54">
        <v>5036</v>
      </c>
      <c r="BX46" s="54">
        <v>0</v>
      </c>
      <c r="BY46" s="54">
        <v>0</v>
      </c>
      <c r="BZ46" s="54">
        <v>42</v>
      </c>
      <c r="CA46" s="54">
        <v>517</v>
      </c>
      <c r="CB46" s="54">
        <v>7</v>
      </c>
      <c r="CC46" s="54">
        <v>522</v>
      </c>
      <c r="CD46" s="40" t="s">
        <v>110</v>
      </c>
      <c r="CE46" s="54">
        <v>7928</v>
      </c>
      <c r="CF46" s="40" t="s">
        <v>110</v>
      </c>
      <c r="CG46" s="54">
        <v>3138</v>
      </c>
    </row>
    <row r="47" spans="1:85" x14ac:dyDescent="0.3">
      <c r="A47" s="40" t="s">
        <v>91</v>
      </c>
      <c r="B47" s="40" t="s">
        <v>92</v>
      </c>
      <c r="C47" s="54">
        <v>31012</v>
      </c>
      <c r="D47" s="54">
        <v>6918</v>
      </c>
      <c r="E47" s="61">
        <v>0</v>
      </c>
      <c r="F47" s="9">
        <v>52</v>
      </c>
      <c r="G47" s="54">
        <v>63962</v>
      </c>
      <c r="H47" s="40" t="s">
        <v>110</v>
      </c>
      <c r="I47" s="54">
        <v>6227</v>
      </c>
      <c r="J47" s="40" t="s">
        <v>110</v>
      </c>
      <c r="K47" s="54">
        <v>33</v>
      </c>
      <c r="L47" s="63">
        <v>106</v>
      </c>
      <c r="M47" s="63">
        <v>0</v>
      </c>
      <c r="N47" s="63">
        <v>0</v>
      </c>
      <c r="O47" s="63">
        <v>106</v>
      </c>
      <c r="P47" s="63">
        <v>1834</v>
      </c>
      <c r="Q47" s="63">
        <v>0</v>
      </c>
      <c r="R47" s="63">
        <v>0</v>
      </c>
      <c r="S47" s="63">
        <v>1834</v>
      </c>
      <c r="T47" s="63">
        <v>81</v>
      </c>
      <c r="U47" s="63">
        <v>0</v>
      </c>
      <c r="V47" s="63">
        <v>0</v>
      </c>
      <c r="W47" s="63">
        <v>81</v>
      </c>
      <c r="X47" s="63">
        <v>983</v>
      </c>
      <c r="Y47" s="63">
        <v>0</v>
      </c>
      <c r="Z47" s="63">
        <v>0</v>
      </c>
      <c r="AA47" s="63">
        <v>983</v>
      </c>
      <c r="AB47" s="63">
        <v>60</v>
      </c>
      <c r="AC47" s="63">
        <v>0</v>
      </c>
      <c r="AD47" s="63">
        <v>0</v>
      </c>
      <c r="AE47" s="63">
        <v>60</v>
      </c>
      <c r="AF47" s="63">
        <v>1465</v>
      </c>
      <c r="AG47" s="63">
        <v>0</v>
      </c>
      <c r="AH47" s="63">
        <v>0</v>
      </c>
      <c r="AI47" s="63">
        <v>1465</v>
      </c>
      <c r="AJ47" s="63">
        <v>221</v>
      </c>
      <c r="AK47" s="63">
        <v>0</v>
      </c>
      <c r="AL47" s="63">
        <v>98</v>
      </c>
      <c r="AM47" s="63">
        <v>319</v>
      </c>
      <c r="AN47" s="63">
        <v>2181</v>
      </c>
      <c r="AO47" s="63">
        <v>0</v>
      </c>
      <c r="AP47" s="63">
        <v>462</v>
      </c>
      <c r="AQ47" s="63">
        <v>2643</v>
      </c>
      <c r="AR47" s="63">
        <v>50</v>
      </c>
      <c r="AS47" s="63">
        <v>0</v>
      </c>
      <c r="AT47" s="63">
        <v>0</v>
      </c>
      <c r="AU47" s="63">
        <v>50</v>
      </c>
      <c r="AV47" s="63">
        <v>339</v>
      </c>
      <c r="AW47" s="63">
        <v>0</v>
      </c>
      <c r="AX47" s="63">
        <v>0</v>
      </c>
      <c r="AY47" s="63">
        <v>339</v>
      </c>
      <c r="AZ47" s="63">
        <v>85</v>
      </c>
      <c r="BA47" s="63">
        <v>0</v>
      </c>
      <c r="BB47" s="63">
        <v>0</v>
      </c>
      <c r="BC47" s="63">
        <v>85</v>
      </c>
      <c r="BD47" s="63">
        <v>1783</v>
      </c>
      <c r="BE47" s="63">
        <v>0</v>
      </c>
      <c r="BF47" s="63">
        <v>0</v>
      </c>
      <c r="BG47" s="63">
        <v>1783</v>
      </c>
      <c r="BH47" s="63">
        <v>0</v>
      </c>
      <c r="BI47" s="63">
        <v>0</v>
      </c>
      <c r="BJ47" s="63">
        <v>0</v>
      </c>
      <c r="BK47" s="63">
        <v>0</v>
      </c>
      <c r="BL47" s="63">
        <v>0</v>
      </c>
      <c r="BM47" s="63">
        <v>0</v>
      </c>
      <c r="BN47" s="63">
        <v>0</v>
      </c>
      <c r="BO47" s="63">
        <v>0</v>
      </c>
      <c r="BP47" s="54">
        <v>603</v>
      </c>
      <c r="BQ47" s="54">
        <v>8585</v>
      </c>
      <c r="BR47" s="54">
        <v>0</v>
      </c>
      <c r="BS47" s="54">
        <v>0</v>
      </c>
      <c r="BT47" s="54">
        <v>98</v>
      </c>
      <c r="BU47" s="54">
        <v>462</v>
      </c>
      <c r="BV47" s="54">
        <v>701</v>
      </c>
      <c r="BW47" s="54">
        <v>9047</v>
      </c>
      <c r="BX47" s="54">
        <v>0</v>
      </c>
      <c r="BY47" s="54">
        <v>0</v>
      </c>
      <c r="BZ47" s="54">
        <v>0</v>
      </c>
      <c r="CA47" s="54">
        <v>0</v>
      </c>
      <c r="CB47" s="54">
        <v>32</v>
      </c>
      <c r="CC47" s="54">
        <v>9216</v>
      </c>
      <c r="CD47" s="40" t="s">
        <v>110</v>
      </c>
      <c r="CE47" s="54">
        <v>22913</v>
      </c>
      <c r="CF47" s="40" t="s">
        <v>110</v>
      </c>
      <c r="CG47" s="54">
        <v>21762</v>
      </c>
    </row>
    <row r="48" spans="1:85" x14ac:dyDescent="0.3">
      <c r="A48" s="40" t="s">
        <v>93</v>
      </c>
      <c r="B48" s="40" t="s">
        <v>94</v>
      </c>
      <c r="C48" s="54">
        <v>23359</v>
      </c>
      <c r="D48" s="54">
        <v>13607</v>
      </c>
      <c r="E48" s="61">
        <v>25</v>
      </c>
      <c r="F48" s="9">
        <v>52</v>
      </c>
      <c r="G48" s="54">
        <v>214948</v>
      </c>
      <c r="H48" s="40" t="s">
        <v>111</v>
      </c>
      <c r="I48" s="54">
        <v>18335</v>
      </c>
      <c r="J48" s="40" t="s">
        <v>110</v>
      </c>
      <c r="K48" s="54">
        <v>0</v>
      </c>
      <c r="L48" s="63">
        <v>38</v>
      </c>
      <c r="M48" s="63">
        <v>1</v>
      </c>
      <c r="N48" s="63">
        <v>0</v>
      </c>
      <c r="O48" s="63">
        <v>39</v>
      </c>
      <c r="P48" s="63">
        <v>739</v>
      </c>
      <c r="Q48" s="63">
        <v>45</v>
      </c>
      <c r="R48" s="63">
        <v>0</v>
      </c>
      <c r="S48" s="63">
        <v>784</v>
      </c>
      <c r="T48" s="63">
        <v>141</v>
      </c>
      <c r="U48" s="63">
        <v>4</v>
      </c>
      <c r="V48" s="63">
        <v>0</v>
      </c>
      <c r="W48" s="63">
        <v>145</v>
      </c>
      <c r="X48" s="63">
        <v>2533</v>
      </c>
      <c r="Y48" s="63">
        <v>134</v>
      </c>
      <c r="Z48" s="63">
        <v>0</v>
      </c>
      <c r="AA48" s="63">
        <v>2667</v>
      </c>
      <c r="AB48" s="63">
        <v>193</v>
      </c>
      <c r="AC48" s="63">
        <v>1</v>
      </c>
      <c r="AD48" s="63">
        <v>0</v>
      </c>
      <c r="AE48" s="63">
        <v>194</v>
      </c>
      <c r="AF48" s="63">
        <v>968</v>
      </c>
      <c r="AG48" s="63">
        <v>11</v>
      </c>
      <c r="AH48" s="63">
        <v>0</v>
      </c>
      <c r="AI48" s="63">
        <v>979</v>
      </c>
      <c r="AJ48" s="63">
        <v>205</v>
      </c>
      <c r="AK48" s="63">
        <v>2</v>
      </c>
      <c r="AL48" s="63">
        <v>29</v>
      </c>
      <c r="AM48" s="63">
        <v>236</v>
      </c>
      <c r="AN48" s="63">
        <v>3299</v>
      </c>
      <c r="AO48" s="63">
        <v>34</v>
      </c>
      <c r="AP48" s="63">
        <v>387</v>
      </c>
      <c r="AQ48" s="63">
        <v>3720</v>
      </c>
      <c r="AR48" s="63">
        <v>1</v>
      </c>
      <c r="AS48" s="63">
        <v>0</v>
      </c>
      <c r="AT48" s="63">
        <v>30</v>
      </c>
      <c r="AU48" s="63">
        <v>31</v>
      </c>
      <c r="AV48" s="63">
        <v>8</v>
      </c>
      <c r="AW48" s="63">
        <v>0</v>
      </c>
      <c r="AX48" s="63">
        <v>181</v>
      </c>
      <c r="AY48" s="63">
        <v>189</v>
      </c>
      <c r="AZ48" s="63">
        <v>49</v>
      </c>
      <c r="BA48" s="63">
        <v>2</v>
      </c>
      <c r="BB48" s="63">
        <v>0</v>
      </c>
      <c r="BC48" s="63">
        <v>51</v>
      </c>
      <c r="BD48" s="63">
        <v>8220</v>
      </c>
      <c r="BE48" s="63">
        <v>100</v>
      </c>
      <c r="BF48" s="63">
        <v>0</v>
      </c>
      <c r="BG48" s="63">
        <v>8320</v>
      </c>
      <c r="BH48" s="63">
        <v>163</v>
      </c>
      <c r="BI48" s="63">
        <v>0</v>
      </c>
      <c r="BJ48" s="63">
        <v>0</v>
      </c>
      <c r="BK48" s="63">
        <v>163</v>
      </c>
      <c r="BL48" s="63">
        <v>17946</v>
      </c>
      <c r="BM48" s="63">
        <v>0</v>
      </c>
      <c r="BN48" s="63">
        <v>0</v>
      </c>
      <c r="BO48" s="63">
        <v>17946</v>
      </c>
      <c r="BP48" s="54">
        <v>790</v>
      </c>
      <c r="BQ48" s="54">
        <v>33713</v>
      </c>
      <c r="BR48" s="54">
        <v>10</v>
      </c>
      <c r="BS48" s="54">
        <v>324</v>
      </c>
      <c r="BT48" s="54">
        <v>59</v>
      </c>
      <c r="BU48" s="54">
        <v>568</v>
      </c>
      <c r="BV48" s="54">
        <v>859</v>
      </c>
      <c r="BW48" s="54">
        <v>34605</v>
      </c>
      <c r="BX48" s="54">
        <v>19</v>
      </c>
      <c r="BY48" s="54">
        <v>365</v>
      </c>
      <c r="BZ48" s="54">
        <v>27</v>
      </c>
      <c r="CA48" s="54">
        <v>534</v>
      </c>
      <c r="CB48" s="54">
        <v>29</v>
      </c>
      <c r="CC48" s="54">
        <v>11650</v>
      </c>
      <c r="CD48" s="40" t="s">
        <v>110</v>
      </c>
      <c r="CE48" s="54">
        <v>19903</v>
      </c>
      <c r="CF48" s="40" t="s">
        <v>110</v>
      </c>
      <c r="CG48" s="54">
        <v>22185</v>
      </c>
    </row>
    <row r="49" spans="1:85" x14ac:dyDescent="0.3">
      <c r="A49" s="40" t="s">
        <v>95</v>
      </c>
      <c r="B49" s="40" t="s">
        <v>96</v>
      </c>
      <c r="C49" s="54">
        <v>43240</v>
      </c>
      <c r="D49" s="54">
        <v>11607</v>
      </c>
      <c r="E49" s="61">
        <v>25</v>
      </c>
      <c r="F49" s="9">
        <v>52</v>
      </c>
      <c r="G49" s="54">
        <v>85997</v>
      </c>
      <c r="H49" s="40" t="s">
        <v>110</v>
      </c>
      <c r="I49" s="54">
        <v>6890</v>
      </c>
      <c r="J49" s="40" t="s">
        <v>111</v>
      </c>
      <c r="K49" s="54">
        <v>0</v>
      </c>
      <c r="L49" s="63">
        <v>118</v>
      </c>
      <c r="M49" s="63">
        <v>0</v>
      </c>
      <c r="N49" s="63">
        <v>0</v>
      </c>
      <c r="O49" s="63">
        <v>118</v>
      </c>
      <c r="P49" s="63">
        <v>978</v>
      </c>
      <c r="Q49" s="63">
        <v>0</v>
      </c>
      <c r="R49" s="63">
        <v>0</v>
      </c>
      <c r="S49" s="63">
        <v>978</v>
      </c>
      <c r="T49" s="63">
        <v>133</v>
      </c>
      <c r="U49" s="63">
        <v>8</v>
      </c>
      <c r="V49" s="63">
        <v>24</v>
      </c>
      <c r="W49" s="63">
        <v>165</v>
      </c>
      <c r="X49" s="63">
        <v>1445</v>
      </c>
      <c r="Y49" s="63">
        <v>912</v>
      </c>
      <c r="Z49" s="63">
        <v>140</v>
      </c>
      <c r="AA49" s="63">
        <v>2497</v>
      </c>
      <c r="AB49" s="63">
        <v>125</v>
      </c>
      <c r="AC49" s="63">
        <v>0</v>
      </c>
      <c r="AD49" s="63">
        <v>0</v>
      </c>
      <c r="AE49" s="63">
        <v>125</v>
      </c>
      <c r="AF49" s="63">
        <v>1330</v>
      </c>
      <c r="AG49" s="63">
        <v>0</v>
      </c>
      <c r="AH49" s="63">
        <v>0</v>
      </c>
      <c r="AI49" s="63">
        <v>1330</v>
      </c>
      <c r="AJ49" s="63">
        <v>47</v>
      </c>
      <c r="AK49" s="63">
        <v>0</v>
      </c>
      <c r="AL49" s="63">
        <v>0</v>
      </c>
      <c r="AM49" s="63">
        <v>47</v>
      </c>
      <c r="AN49" s="63">
        <v>533</v>
      </c>
      <c r="AO49" s="63">
        <v>0</v>
      </c>
      <c r="AP49" s="63">
        <v>0</v>
      </c>
      <c r="AQ49" s="63">
        <v>533</v>
      </c>
      <c r="AR49" s="63">
        <v>0</v>
      </c>
      <c r="AS49" s="63">
        <v>0</v>
      </c>
      <c r="AT49" s="63">
        <v>0</v>
      </c>
      <c r="AU49" s="63">
        <v>0</v>
      </c>
      <c r="AV49" s="63">
        <v>0</v>
      </c>
      <c r="AW49" s="63">
        <v>0</v>
      </c>
      <c r="AX49" s="63">
        <v>0</v>
      </c>
      <c r="AY49" s="63">
        <v>0</v>
      </c>
      <c r="AZ49" s="63">
        <v>0</v>
      </c>
      <c r="BA49" s="63">
        <v>0</v>
      </c>
      <c r="BB49" s="63">
        <v>0</v>
      </c>
      <c r="BC49" s="63">
        <v>0</v>
      </c>
      <c r="BD49" s="63">
        <v>0</v>
      </c>
      <c r="BE49" s="63">
        <v>0</v>
      </c>
      <c r="BF49" s="63">
        <v>0</v>
      </c>
      <c r="BG49" s="63">
        <v>0</v>
      </c>
      <c r="BH49" s="63">
        <v>0</v>
      </c>
      <c r="BI49" s="63">
        <v>0</v>
      </c>
      <c r="BJ49" s="63">
        <v>0</v>
      </c>
      <c r="BK49" s="63">
        <v>0</v>
      </c>
      <c r="BL49" s="63">
        <v>0</v>
      </c>
      <c r="BM49" s="63">
        <v>0</v>
      </c>
      <c r="BN49" s="63">
        <v>0</v>
      </c>
      <c r="BO49" s="63">
        <v>0</v>
      </c>
      <c r="BP49" s="54">
        <v>423</v>
      </c>
      <c r="BQ49" s="54">
        <v>4286</v>
      </c>
      <c r="BR49" s="54">
        <v>8</v>
      </c>
      <c r="BS49" s="54">
        <v>912</v>
      </c>
      <c r="BT49" s="54">
        <v>24</v>
      </c>
      <c r="BU49" s="54">
        <v>140</v>
      </c>
      <c r="BV49" s="54">
        <v>455</v>
      </c>
      <c r="BW49" s="54">
        <v>5338</v>
      </c>
      <c r="BX49" s="54">
        <v>54</v>
      </c>
      <c r="BY49" s="54">
        <v>1684</v>
      </c>
      <c r="BZ49" s="54">
        <v>44</v>
      </c>
      <c r="CA49" s="54">
        <v>722</v>
      </c>
      <c r="CB49" s="54">
        <v>25</v>
      </c>
      <c r="CC49" s="54">
        <v>14590</v>
      </c>
      <c r="CD49" s="40" t="s">
        <v>110</v>
      </c>
      <c r="CE49" s="54">
        <v>27986</v>
      </c>
      <c r="CF49" s="40" t="s">
        <v>110</v>
      </c>
      <c r="CG49" s="54">
        <v>56029</v>
      </c>
    </row>
  </sheetData>
  <autoFilter ref="A1:CG49" xr:uid="{ACFB4187-4BD4-4A94-90DF-5DBDD8CD1FBA}">
    <sortState xmlns:xlrd2="http://schemas.microsoft.com/office/spreadsheetml/2017/richdata2" ref="A2:CG49">
      <sortCondition ref="B1:B49"/>
    </sortState>
  </autoFilter>
  <sortState xmlns:xlrd2="http://schemas.microsoft.com/office/spreadsheetml/2017/richdata2" ref="A2:CG49">
    <sortCondition ref="B2:B4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lcf76f155ced4ddcb4097134ff3c332f xmlns="0ee27866-b6d5-4252-8d64-3ae05954dadf">
      <Terms xmlns="http://schemas.microsoft.com/office/infopath/2007/PartnerControls"/>
    </lcf76f155ced4ddcb4097134ff3c332f>
    <TaxCatchAll xmlns="794e957f-80ce-4eda-9e02-31455ab5eee7" xsi:nil="true"/>
    <SharedWithUsers xmlns="794e957f-80ce-4eda-9e02-31455ab5eee7">
      <UserInfo>
        <DisplayName>Metzger, Kelly (OLIS)</DisplayName>
        <AccountId>24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6" ma:contentTypeDescription="Create a new document." ma:contentTypeScope="" ma:versionID="e154226c05ca6fe89a6a05919c0f24fe">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5e50cb7b0e3c73f07b3b18ca0e3e571a"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3e1f3e-d784-4185-9d35-2ec3042dbb95}" ma:internalName="TaxCatchAll" ma:showField="CatchAllData" ma:web="794e957f-80ce-4eda-9e02-31455ab5e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BD8DB-9A07-4190-B154-1A8526954C8C}">
  <ds:schemaRefs>
    <ds:schemaRef ds:uri="http://purl.org/dc/terms/"/>
    <ds:schemaRef ds:uri="http://purl.org/dc/elements/1.1/"/>
    <ds:schemaRef ds:uri="http://schemas.microsoft.com/office/infopath/2007/PartnerControls"/>
    <ds:schemaRef ds:uri="0ee27866-b6d5-4252-8d64-3ae05954dadf"/>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794e957f-80ce-4eda-9e02-31455ab5eee7"/>
  </ds:schemaRefs>
</ds:datastoreItem>
</file>

<file path=customXml/itemProps2.xml><?xml version="1.0" encoding="utf-8"?>
<ds:datastoreItem xmlns:ds="http://schemas.openxmlformats.org/officeDocument/2006/customXml" ds:itemID="{38038C3F-362C-4E3C-A308-221625D98496}">
  <ds:schemaRefs>
    <ds:schemaRef ds:uri="http://schemas.microsoft.com/sharepoint/v3/contenttype/forms"/>
  </ds:schemaRefs>
</ds:datastoreItem>
</file>

<file path=customXml/itemProps3.xml><?xml version="1.0" encoding="utf-8"?>
<ds:datastoreItem xmlns:ds="http://schemas.openxmlformats.org/officeDocument/2006/customXml" ds:itemID="{65F19B10-EBDF-453D-BBFC-02D4E8FB7E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Access</vt:lpstr>
      <vt:lpstr>Technology</vt:lpstr>
      <vt:lpstr>Other Programming Activities</vt:lpstr>
      <vt:lpstr>Synchronous Programs</vt:lpstr>
      <vt:lpstr>Program x Audience Chart</vt:lpstr>
      <vt:lpstr>Synch Program Attendance</vt:lpstr>
      <vt:lpstr>Prog Audience Chart-data</vt:lpstr>
      <vt:lpstr>All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Marrocco, David (OLIS)</dc:creator>
  <cp:keywords/>
  <dc:description/>
  <cp:lastModifiedBy>Metzger, Kelly (OLIS)</cp:lastModifiedBy>
  <cp:revision/>
  <dcterms:created xsi:type="dcterms:W3CDTF">2023-01-24T20:16:43Z</dcterms:created>
  <dcterms:modified xsi:type="dcterms:W3CDTF">2024-03-29T14:11:07Z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y fmtid="{D5CDD505-2E9C-101B-9397-08002B2CF9AE}" pid="3" name="MediaServiceImageTags">
    <vt:lpwstr/>
  </property>
</Properties>
</file>