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mellor\OneDrive - State of Rhode Island\Documents\construction\"/>
    </mc:Choice>
  </mc:AlternateContent>
  <xr:revisionPtr revIDLastSave="0" documentId="8_{88BEAE60-B953-4686-9935-E75845E3DF80}" xr6:coauthVersionLast="44" xr6:coauthVersionMax="44" xr10:uidLastSave="{00000000-0000-0000-0000-000000000000}"/>
  <bookViews>
    <workbookView xWindow="-110" yWindow="-110" windowWidth="19420" windowHeight="10420" xr2:uid="{C91C35CF-01F8-48B1-BBC7-8D736114BE50}"/>
  </bookViews>
  <sheets>
    <sheet name="CostWorksheet" sheetId="1" r:id="rId1"/>
    <sheet name="worksheet" sheetId="4" r:id="rId2"/>
  </sheets>
  <definedNames>
    <definedName name="_xlnm.Print_Area" localSheetId="0">CostWorksheet!$A$1:$E$73</definedName>
    <definedName name="_xlnm.Print_Titles" localSheetId="0">CostWorksheet!$1:$1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 s="1"/>
  <c r="C29" i="1"/>
  <c r="C30" i="1"/>
  <c r="C9" i="1"/>
  <c r="B6" i="1" l="1"/>
  <c r="E5" i="1" s="1"/>
  <c r="B58" i="1" s="1"/>
  <c r="D30" i="1"/>
  <c r="B60" i="1"/>
  <c r="C15" i="1"/>
  <c r="C10" i="1"/>
  <c r="B56" i="1" s="1"/>
  <c r="D5" i="1"/>
  <c r="C58" i="1" s="1"/>
  <c r="D9" i="1"/>
  <c r="D4" i="1"/>
  <c r="C57" i="1" s="1"/>
  <c r="C50" i="1"/>
  <c r="E50" i="1" s="1"/>
  <c r="C31" i="1"/>
  <c r="D31" i="1" s="1"/>
  <c r="C22" i="1"/>
  <c r="B59" i="1" s="1"/>
  <c r="C56" i="1" l="1"/>
  <c r="E56" i="1" s="1"/>
  <c r="E10" i="1" s="1"/>
  <c r="E65" i="1"/>
  <c r="D58" i="1"/>
  <c r="D17" i="1" s="1"/>
  <c r="E58" i="1"/>
  <c r="E17" i="1" s="1"/>
  <c r="E4" i="1"/>
  <c r="B57" i="1" s="1"/>
  <c r="C37" i="1"/>
  <c r="C52" i="1" s="1"/>
  <c r="C65" i="1" l="1"/>
  <c r="C59" i="1"/>
  <c r="D56" i="1"/>
  <c r="D10" i="1" s="1"/>
  <c r="E57" i="1"/>
  <c r="D57" i="1"/>
  <c r="C60" i="1"/>
  <c r="E16" i="1" l="1"/>
  <c r="D16" i="1"/>
  <c r="D60" i="1"/>
  <c r="D29" i="1" s="1"/>
  <c r="E60" i="1"/>
  <c r="E29" i="1" s="1"/>
  <c r="D59" i="1"/>
  <c r="D62" i="1" s="1"/>
  <c r="E59" i="1"/>
  <c r="E62" i="1" s="1"/>
  <c r="D63" i="1" l="1"/>
  <c r="E63" i="1"/>
  <c r="E22" i="1"/>
  <c r="E37" i="1" s="1"/>
  <c r="E52" i="1" s="1"/>
  <c r="D22" i="1"/>
  <c r="D37" i="1" s="1"/>
  <c r="D52" i="1" s="1"/>
  <c r="D64" i="1" l="1"/>
</calcChain>
</file>

<file path=xl/sharedStrings.xml><?xml version="1.0" encoding="utf-8"?>
<sst xmlns="http://schemas.openxmlformats.org/spreadsheetml/2006/main" count="88" uniqueCount="73">
  <si>
    <t xml:space="preserve">New Construction Square Footage </t>
  </si>
  <si>
    <t>Renovation Square Footage</t>
  </si>
  <si>
    <t>ELIGIBLE PROJECT COSTS  (See Regulations, Sections 1.6E and 1.8A)</t>
  </si>
  <si>
    <t>Eligible</t>
  </si>
  <si>
    <t>Library building consultant</t>
  </si>
  <si>
    <t>Design fees</t>
  </si>
  <si>
    <t>Architect (include all fees related to architectural services)</t>
  </si>
  <si>
    <t>Engineering fees</t>
  </si>
  <si>
    <t>Construction</t>
  </si>
  <si>
    <t>Contingency</t>
  </si>
  <si>
    <t>Other fees:</t>
  </si>
  <si>
    <t>Site</t>
  </si>
  <si>
    <t>Site or Building Acquisition</t>
  </si>
  <si>
    <t>Sitework - including demolition related to site or acquired building</t>
  </si>
  <si>
    <t>Parking lot</t>
  </si>
  <si>
    <t>Landscaping</t>
  </si>
  <si>
    <t>Other site costs:</t>
  </si>
  <si>
    <t>NON-ELIGIBLE COSTS  (See Regulations, Sections 1.6E and 1.8B)</t>
  </si>
  <si>
    <t>Fundraising costs</t>
  </si>
  <si>
    <t>Lease of facilities, service, equipment or maintenance contracts</t>
  </si>
  <si>
    <t>Moving expenses</t>
  </si>
  <si>
    <t>Total</t>
  </si>
  <si>
    <t>LEED Certification</t>
  </si>
  <si>
    <t>Project Details</t>
  </si>
  <si>
    <t>Applicant</t>
  </si>
  <si>
    <t>APPENDIX K: Project Cost Worksheet</t>
  </si>
  <si>
    <t>Architect's fees exceeding 10% of construction</t>
  </si>
  <si>
    <t>Renovation exceeding square foot cost maximum</t>
  </si>
  <si>
    <t>New construction exceeding square foot cost maximum</t>
  </si>
  <si>
    <t>Non-eligible construction (spaces not eligible for reimbursement)</t>
  </si>
  <si>
    <t>Furnishings, Fixtures and Equipment (FFE)</t>
  </si>
  <si>
    <t>Costs exceeding maximum reimbursement amounts or total share</t>
  </si>
  <si>
    <t>Landscaping for non-public library use areas</t>
  </si>
  <si>
    <t>TOTAL NON-ELIGIBLE COSTS</t>
  </si>
  <si>
    <t>TOTAL PROJECT COST</t>
  </si>
  <si>
    <t>Sq. Ft.</t>
  </si>
  <si>
    <t>Miscellaneous (list eligible miscellaneous costs)</t>
  </si>
  <si>
    <t>Other design fees</t>
  </si>
  <si>
    <t>Design contingency</t>
  </si>
  <si>
    <t>New construction</t>
  </si>
  <si>
    <t>Expansion, remodeling, alteration (existing building)</t>
  </si>
  <si>
    <t>Owner's representative / construction management firm</t>
  </si>
  <si>
    <t>ELIGIBLE</t>
  </si>
  <si>
    <t>NON-ELIGIBLE</t>
  </si>
  <si>
    <t>Amount</t>
  </si>
  <si>
    <t>Max</t>
  </si>
  <si>
    <t>Non-Eligible</t>
  </si>
  <si>
    <t>Application</t>
  </si>
  <si>
    <t>Percentage</t>
  </si>
  <si>
    <t>Total Square Footage</t>
  </si>
  <si>
    <t>TOTAL POTENTIAL ELIGIBLE COSTS</t>
  </si>
  <si>
    <t>Total Maximum</t>
  </si>
  <si>
    <t>Maximum $/sf</t>
  </si>
  <si>
    <t>TOTAL ELIGIBLE COSTS FOR REIMBURSEMENT</t>
  </si>
  <si>
    <t>PROJECT PERCENTAGE</t>
  </si>
  <si>
    <r>
      <t>ADJUSTMENTS AND CALCULATION OF REIMBURSEMENT</t>
    </r>
    <r>
      <rPr>
        <i/>
        <sz val="11"/>
        <color theme="1"/>
        <rFont val="Calibri"/>
        <family val="2"/>
        <scheme val="minor"/>
      </rPr>
      <t xml:space="preserve"> (calculated)</t>
    </r>
  </si>
  <si>
    <t>Description</t>
  </si>
  <si>
    <t>APPENDIX K: Project Cost</t>
  </si>
  <si>
    <t>entered</t>
  </si>
  <si>
    <t>calculated</t>
  </si>
  <si>
    <t>COST PER SQUARE FOOT</t>
  </si>
  <si>
    <t xml:space="preserve">PROJECT: </t>
  </si>
  <si>
    <t xml:space="preserve">CONSTRUCTION: </t>
  </si>
  <si>
    <t>FFE exceeding 10% of total project cost</t>
  </si>
  <si>
    <t>Site costs exceeding 10% of total project cost or $1,000,000</t>
  </si>
  <si>
    <t>Other non-eligible:</t>
  </si>
  <si>
    <t>Other misc:</t>
  </si>
  <si>
    <t>1. Complete worksheet in sequence.  Numbers will automatically round.</t>
  </si>
  <si>
    <t xml:space="preserve">2. Enter numeric data in column "B" (entered). </t>
  </si>
  <si>
    <t>3. Enter brief text descriptions of "Other" expenses in cells marked other; "Other" prompts may be overwritten.</t>
  </si>
  <si>
    <t>REIMBURSEMENT ESTIMATE*</t>
  </si>
  <si>
    <t>*This is an estimate that can be used in the application; OLIS will confirm the actual reimbursement amount.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</si>
  <si>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Entire worksheet must be completed for calculations to calculate accurately; error messages (#VALUE!) may appear until worksheet is completed.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</si>
</sst>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_);_(&quot;$&quot;* \(#,##0\);_(&quot;$&quot;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44" fontId="0" fillId="0" borderId="0" xfId="1" applyFont="1"/>
    <xf numFmtId="0" fontId="0" fillId="0" borderId="0" xfId="0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horizontal="left" wrapText="1" indent="2"/>
    </xf>
    <xf numFmtId="0" fontId="0" fillId="2" borderId="6" xfId="0" applyFill="1" applyBorder="1"/>
    <xf numFmtId="0" fontId="2" fillId="0" borderId="6" xfId="0" applyFont="1" applyBorder="1"/>
    <xf numFmtId="0" fontId="0" fillId="0" borderId="5" xfId="0" applyBorder="1" applyAlignment="1">
      <alignment horizontal="left" vertical="top" wrapText="1" indent="2"/>
    </xf>
    <xf numFmtId="0" fontId="2" fillId="0" borderId="5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0" fillId="0" borderId="0" xfId="0" applyFont="1"/>
    <xf numFmtId="0" fontId="0" fillId="0" borderId="17" xfId="0" applyBorder="1" applyAlignment="1">
      <alignment wrapText="1"/>
    </xf>
    <xf numFmtId="0" fontId="0" fillId="0" borderId="17" xfId="0" applyBorder="1"/>
    <xf numFmtId="0" fontId="2" fillId="0" borderId="2" xfId="0" applyFont="1" applyBorder="1" applyAlignment="1">
      <alignment wrapText="1"/>
    </xf>
    <xf numFmtId="0" fontId="2" fillId="0" borderId="4" xfId="0" applyFont="1" applyBorder="1"/>
    <xf numFmtId="0" fontId="0" fillId="0" borderId="5" xfId="0" applyFont="1" applyBorder="1" applyAlignment="1">
      <alignment vertical="top" wrapText="1"/>
    </xf>
    <xf numFmtId="44" fontId="0" fillId="0" borderId="20" xfId="1" applyFont="1" applyBorder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vertical="top" wrapText="1"/>
    </xf>
    <xf numFmtId="0" fontId="0" fillId="0" borderId="5" xfId="0" applyBorder="1" applyAlignment="1" applyProtection="1">
      <alignment horizontal="left" vertical="top" wrapText="1" indent="2"/>
      <protection locked="0"/>
    </xf>
    <xf numFmtId="0" fontId="0" fillId="0" borderId="5" xfId="0" applyFont="1" applyBorder="1" applyAlignment="1">
      <alignment horizontal="left" vertical="top" indent="2"/>
    </xf>
    <xf numFmtId="0" fontId="2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 wrapText="1" indent="2"/>
    </xf>
    <xf numFmtId="0" fontId="2" fillId="0" borderId="7" xfId="0" applyFont="1" applyBorder="1" applyAlignment="1">
      <alignment vertical="top" wrapText="1"/>
    </xf>
    <xf numFmtId="0" fontId="0" fillId="0" borderId="21" xfId="0" applyBorder="1" applyAlignment="1">
      <alignment horizontal="left" vertical="top" wrapText="1" indent="2"/>
    </xf>
    <xf numFmtId="0" fontId="2" fillId="0" borderId="26" xfId="0" applyFont="1" applyBorder="1"/>
    <xf numFmtId="0" fontId="2" fillId="0" borderId="2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7" fontId="0" fillId="0" borderId="1" xfId="2" applyNumberFormat="1" applyFont="1" applyBorder="1" applyProtection="1">
      <protection locked="0"/>
    </xf>
    <xf numFmtId="165" fontId="0" fillId="0" borderId="19" xfId="1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2" fillId="0" borderId="3" xfId="0" applyNumberFormat="1" applyFont="1" applyBorder="1"/>
    <xf numFmtId="165" fontId="2" fillId="0" borderId="18" xfId="0" applyNumberFormat="1" applyFont="1" applyBorder="1"/>
    <xf numFmtId="165" fontId="0" fillId="0" borderId="17" xfId="0" applyNumberFormat="1" applyBorder="1"/>
    <xf numFmtId="165" fontId="0" fillId="0" borderId="16" xfId="0" applyNumberFormat="1" applyBorder="1"/>
    <xf numFmtId="165" fontId="2" fillId="0" borderId="6" xfId="1" applyNumberFormat="1" applyFont="1" applyBorder="1"/>
    <xf numFmtId="165" fontId="0" fillId="2" borderId="6" xfId="0" applyNumberFormat="1" applyFill="1" applyBorder="1"/>
    <xf numFmtId="165" fontId="0" fillId="2" borderId="12" xfId="0" applyNumberFormat="1" applyFill="1" applyBorder="1"/>
    <xf numFmtId="165" fontId="2" fillId="0" borderId="15" xfId="0" applyNumberFormat="1" applyFont="1" applyBorder="1"/>
    <xf numFmtId="165" fontId="0" fillId="0" borderId="0" xfId="0" applyNumberFormat="1" applyBorder="1"/>
    <xf numFmtId="165" fontId="0" fillId="0" borderId="22" xfId="0" applyNumberFormat="1" applyBorder="1" applyProtection="1">
      <protection locked="0"/>
    </xf>
    <xf numFmtId="165" fontId="0" fillId="2" borderId="23" xfId="0" applyNumberFormat="1" applyFill="1" applyBorder="1"/>
    <xf numFmtId="165" fontId="0" fillId="0" borderId="1" xfId="0" applyNumberFormat="1" applyBorder="1" applyProtection="1">
      <protection locked="0"/>
    </xf>
    <xf numFmtId="165" fontId="2" fillId="0" borderId="6" xfId="0" applyNumberFormat="1" applyFont="1" applyBorder="1"/>
    <xf numFmtId="165" fontId="0" fillId="0" borderId="1" xfId="0" applyNumberFormat="1" applyBorder="1"/>
    <xf numFmtId="165" fontId="0" fillId="0" borderId="6" xfId="0" applyNumberFormat="1" applyBorder="1"/>
    <xf numFmtId="165" fontId="2" fillId="0" borderId="1" xfId="0" applyNumberFormat="1" applyFont="1" applyBorder="1"/>
    <xf numFmtId="165" fontId="2" fillId="0" borderId="9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horizontal="left"/>
    </xf>
    <xf numFmtId="165" fontId="0" fillId="0" borderId="1" xfId="0" applyNumberFormat="1" applyFont="1" applyBorder="1"/>
    <xf numFmtId="164" fontId="0" fillId="0" borderId="6" xfId="3" applyNumberFormat="1" applyFont="1" applyBorder="1"/>
    <xf numFmtId="165" fontId="0" fillId="0" borderId="27" xfId="1" applyNumberFormat="1" applyFont="1" applyBorder="1"/>
    <xf numFmtId="165" fontId="0" fillId="0" borderId="11" xfId="0" applyNumberFormat="1" applyFont="1" applyBorder="1"/>
    <xf numFmtId="164" fontId="0" fillId="0" borderId="12" xfId="0" applyNumberFormat="1" applyFont="1" applyBorder="1"/>
    <xf numFmtId="0" fontId="2" fillId="0" borderId="24" xfId="0" applyFont="1" applyBorder="1"/>
    <xf numFmtId="165" fontId="2" fillId="0" borderId="5" xfId="0" applyNumberFormat="1" applyFont="1" applyBorder="1"/>
    <xf numFmtId="165" fontId="0" fillId="0" borderId="5" xfId="1" applyNumberFormat="1" applyFont="1" applyBorder="1"/>
    <xf numFmtId="165" fontId="0" fillId="2" borderId="5" xfId="0" applyNumberFormat="1" applyFill="1" applyBorder="1"/>
    <xf numFmtId="165" fontId="2" fillId="2" borderId="5" xfId="0" applyNumberFormat="1" applyFont="1" applyFill="1" applyBorder="1"/>
    <xf numFmtId="165" fontId="2" fillId="2" borderId="6" xfId="0" applyNumberFormat="1" applyFont="1" applyFill="1" applyBorder="1"/>
    <xf numFmtId="165" fontId="0" fillId="2" borderId="31" xfId="0" applyNumberFormat="1" applyFill="1" applyBorder="1"/>
    <xf numFmtId="165" fontId="0" fillId="2" borderId="32" xfId="0" applyNumberFormat="1" applyFill="1" applyBorder="1"/>
    <xf numFmtId="0" fontId="2" fillId="0" borderId="5" xfId="0" applyFont="1" applyBorder="1"/>
    <xf numFmtId="0" fontId="2" fillId="0" borderId="33" xfId="0" applyFont="1" applyBorder="1" applyAlignment="1">
      <alignment vertical="top"/>
    </xf>
    <xf numFmtId="165" fontId="2" fillId="0" borderId="13" xfId="0" applyNumberFormat="1" applyFont="1" applyBorder="1"/>
    <xf numFmtId="0" fontId="0" fillId="2" borderId="21" xfId="0" applyFill="1" applyBorder="1"/>
    <xf numFmtId="0" fontId="0" fillId="2" borderId="5" xfId="0" applyFill="1" applyBorder="1"/>
    <xf numFmtId="165" fontId="2" fillId="2" borderId="28" xfId="1" applyNumberFormat="1" applyFont="1" applyFill="1" applyBorder="1"/>
    <xf numFmtId="44" fontId="2" fillId="2" borderId="14" xfId="0" applyNumberFormat="1" applyFont="1" applyFill="1" applyBorder="1"/>
    <xf numFmtId="0" fontId="2" fillId="2" borderId="15" xfId="0" applyFont="1" applyFill="1" applyBorder="1"/>
    <xf numFmtId="37" fontId="0" fillId="0" borderId="11" xfId="2" applyNumberFormat="1" applyFont="1" applyBorder="1" applyProtection="1">
      <protection locked="0"/>
    </xf>
    <xf numFmtId="165" fontId="2" fillId="0" borderId="35" xfId="0" applyNumberFormat="1" applyFont="1" applyBorder="1"/>
    <xf numFmtId="166" fontId="2" fillId="0" borderId="34" xfId="0" applyNumberFormat="1" applyFont="1" applyBorder="1"/>
    <xf numFmtId="165" fontId="0" fillId="0" borderId="6" xfId="1" applyNumberFormat="1" applyFont="1" applyBorder="1"/>
    <xf numFmtId="165" fontId="0" fillId="0" borderId="10" xfId="0" applyNumberFormat="1" applyBorder="1"/>
    <xf numFmtId="165" fontId="0" fillId="0" borderId="12" xfId="1" applyNumberFormat="1" applyFont="1" applyBorder="1"/>
    <xf numFmtId="0" fontId="2" fillId="0" borderId="36" xfId="0" applyFont="1" applyBorder="1" applyAlignment="1">
      <alignment vertical="top" wrapText="1"/>
    </xf>
    <xf numFmtId="165" fontId="2" fillId="0" borderId="37" xfId="0" applyNumberFormat="1" applyFont="1" applyBorder="1"/>
    <xf numFmtId="0" fontId="0" fillId="0" borderId="17" xfId="0" applyBorder="1" applyAlignment="1">
      <alignment vertical="top" wrapText="1"/>
    </xf>
    <xf numFmtId="165" fontId="2" fillId="0" borderId="5" xfId="1" applyNumberFormat="1" applyFont="1" applyBorder="1"/>
    <xf numFmtId="165" fontId="2" fillId="0" borderId="29" xfId="0" applyNumberFormat="1" applyFont="1" applyBorder="1"/>
    <xf numFmtId="165" fontId="0" fillId="2" borderId="30" xfId="0" applyNumberFormat="1" applyFill="1" applyBorder="1"/>
    <xf numFmtId="165" fontId="5" fillId="0" borderId="25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0" fontId="2" fillId="0" borderId="40" xfId="0" applyFont="1" applyBorder="1" applyAlignment="1">
      <alignment vertical="top" wrapText="1"/>
    </xf>
    <xf numFmtId="165" fontId="2" fillId="0" borderId="39" xfId="0" applyNumberFormat="1" applyFont="1" applyBorder="1"/>
    <xf numFmtId="0" fontId="2" fillId="0" borderId="41" xfId="0" applyFont="1" applyBorder="1" applyAlignment="1">
      <alignment vertical="top" wrapText="1"/>
    </xf>
    <xf numFmtId="0" fontId="2" fillId="0" borderId="35" xfId="0" applyFont="1" applyBorder="1"/>
    <xf numFmtId="0" fontId="2" fillId="0" borderId="37" xfId="0" applyFont="1" applyBorder="1"/>
    <xf numFmtId="0" fontId="0" fillId="0" borderId="42" xfId="0" applyBorder="1" applyAlignment="1">
      <alignment vertical="top" wrapText="1"/>
    </xf>
    <xf numFmtId="165" fontId="0" fillId="0" borderId="43" xfId="0" applyNumberFormat="1" applyBorder="1"/>
    <xf numFmtId="165" fontId="0" fillId="0" borderId="44" xfId="0" applyNumberFormat="1" applyBorder="1"/>
    <xf numFmtId="0" fontId="0" fillId="0" borderId="42" xfId="0" applyBorder="1"/>
    <xf numFmtId="0" fontId="0" fillId="0" borderId="44" xfId="0" applyBorder="1"/>
    <xf numFmtId="165" fontId="2" fillId="2" borderId="8" xfId="0" applyNumberFormat="1" applyFont="1" applyFill="1" applyBorder="1"/>
    <xf numFmtId="0" fontId="2" fillId="2" borderId="7" xfId="0" applyFont="1" applyFill="1" applyBorder="1"/>
    <xf numFmtId="44" fontId="2" fillId="0" borderId="0" xfId="1" applyFont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37" fontId="2" fillId="0" borderId="14" xfId="2" applyNumberFormat="1" applyFont="1" applyBorder="1" applyProtection="1"/>
    <xf numFmtId="165" fontId="2" fillId="0" borderId="23" xfId="1" applyNumberFormat="1" applyFont="1" applyBorder="1" applyProtection="1"/>
    <xf numFmtId="165" fontId="2" fillId="0" borderId="6" xfId="1" applyNumberFormat="1" applyFont="1" applyBorder="1" applyProtection="1"/>
    <xf numFmtId="165" fontId="1" fillId="0" borderId="22" xfId="1" applyNumberFormat="1" applyFont="1" applyFill="1" applyBorder="1" applyProtection="1">
      <protection locked="0"/>
    </xf>
    <xf numFmtId="165" fontId="1" fillId="2" borderId="1" xfId="1" applyNumberFormat="1" applyFont="1" applyFill="1" applyBorder="1"/>
    <xf numFmtId="165" fontId="1" fillId="0" borderId="1" xfId="1" applyNumberFormat="1" applyFont="1" applyBorder="1" applyProtection="1">
      <protection locked="0"/>
    </xf>
    <xf numFmtId="165" fontId="1" fillId="0" borderId="1" xfId="1" applyNumberFormat="1" applyFont="1" applyFill="1" applyBorder="1" applyProtection="1">
      <protection locked="0"/>
    </xf>
    <xf numFmtId="165" fontId="0" fillId="0" borderId="11" xfId="0" applyNumberFormat="1" applyFont="1" applyBorder="1" applyProtection="1">
      <protection locked="0"/>
    </xf>
    <xf numFmtId="165" fontId="2" fillId="0" borderId="46" xfId="0" applyNumberFormat="1" applyFont="1" applyBorder="1"/>
    <xf numFmtId="165" fontId="2" fillId="0" borderId="45" xfId="0" applyNumberFormat="1" applyFont="1" applyBorder="1"/>
    <xf numFmtId="0" fontId="0" fillId="0" borderId="47" xfId="0" applyBorder="1" applyAlignment="1">
      <alignment vertical="top" wrapText="1"/>
    </xf>
    <xf numFmtId="165" fontId="0" fillId="0" borderId="48" xfId="0" applyNumberFormat="1" applyBorder="1"/>
    <xf numFmtId="165" fontId="0" fillId="0" borderId="49" xfId="0" applyNumberFormat="1" applyBorder="1"/>
    <xf numFmtId="0" fontId="2" fillId="0" borderId="50" xfId="0" applyFont="1" applyBorder="1" applyAlignment="1">
      <alignment vertical="top" wrapText="1"/>
    </xf>
    <xf numFmtId="165" fontId="2" fillId="0" borderId="51" xfId="0" applyNumberFormat="1" applyFont="1" applyBorder="1"/>
    <xf numFmtId="165" fontId="2" fillId="0" borderId="52" xfId="0" applyNumberFormat="1" applyFont="1" applyBorder="1"/>
    <xf numFmtId="10" fontId="2" fillId="0" borderId="53" xfId="3" applyNumberFormat="1" applyFont="1" applyBorder="1"/>
    <xf numFmtId="0" fontId="2" fillId="2" borderId="12" xfId="0" applyFont="1" applyFill="1" applyBorder="1"/>
    <xf numFmtId="165" fontId="2" fillId="0" borderId="8" xfId="0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44" fontId="0" fillId="0" borderId="9" xfId="1" applyFont="1" applyBorder="1"/>
    <xf numFmtId="165" fontId="2" fillId="0" borderId="4" xfId="1" applyNumberFormat="1" applyFont="1" applyFill="1" applyBorder="1"/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5" fontId="4" fillId="0" borderId="38" xfId="0" applyNumberFormat="1" applyFont="1" applyBorder="1" applyAlignment="1" applyProtection="1">
      <alignment horizontal="left" shrinkToFit="1"/>
      <protection locked="0"/>
    </xf>
    <xf numFmtId="0" fontId="0" fillId="0" borderId="38" xfId="0" applyFont="1" applyBorder="1" applyAlignment="1" applyProtection="1">
      <alignment horizontal="left" shrinkToFit="1"/>
      <protection locked="0"/>
    </xf>
    <xf numFmtId="49" fontId="4" fillId="0" borderId="38" xfId="0" applyNumberFormat="1" applyFont="1" applyBorder="1" applyAlignment="1" applyProtection="1">
      <alignment horizontal="left" shrinkToFit="1"/>
      <protection locked="0"/>
    </xf>
    <xf numFmtId="49" fontId="0" fillId="0" borderId="38" xfId="0" applyNumberFormat="1" applyBorder="1" applyAlignment="1" applyProtection="1">
      <alignment horizontal="left" shrinkToFit="1"/>
      <protection locked="0"/>
    </xf>
    <xf numFmtId="165" fontId="0" fillId="0" borderId="1" xfId="1" applyNumberFormat="1" applyFont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CECB2-459B-4B52-BAF0-97EA3BEBDB78}">
  <dimension ref="A1:F73"/>
  <sheetViews>
    <sheetView tabSelected="1" zoomScaleNormal="100" workbookViewId="0">
      <selection activeCell="C1" sqref="C1:E1"/>
    </sheetView>
  </sheetViews>
  <sheetFormatPr defaultRowHeight="14.5" x14ac:dyDescent="0.35"/>
  <cols>
    <col min="1" max="1" width="66.54296875" style="1" customWidth="1"/>
    <col min="2" max="3" width="15.6328125" style="36" customWidth="1"/>
    <col min="4" max="5" width="15.6328125" customWidth="1"/>
    <col min="6" max="6" width="14" customWidth="1"/>
    <col min="7" max="7" width="12.08984375" customWidth="1"/>
  </cols>
  <sheetData>
    <row r="1" spans="1:5" s="21" customFormat="1" ht="19" thickBot="1" x14ac:dyDescent="0.5">
      <c r="A1" s="20" t="s">
        <v>25</v>
      </c>
      <c r="B1" s="35" t="s">
        <v>24</v>
      </c>
      <c r="C1" s="131"/>
      <c r="D1" s="132"/>
      <c r="E1" s="132"/>
    </row>
    <row r="2" spans="1:5" ht="15" thickBot="1" x14ac:dyDescent="0.4"/>
    <row r="3" spans="1:5" s="5" customFormat="1" x14ac:dyDescent="0.35">
      <c r="A3" s="16" t="s">
        <v>23</v>
      </c>
      <c r="B3" s="37" t="s">
        <v>35</v>
      </c>
      <c r="C3" s="38" t="s">
        <v>52</v>
      </c>
      <c r="D3" s="55" t="s">
        <v>51</v>
      </c>
      <c r="E3" s="17" t="s">
        <v>48</v>
      </c>
    </row>
    <row r="4" spans="1:5" s="13" customFormat="1" x14ac:dyDescent="0.35">
      <c r="A4" s="18" t="s">
        <v>0</v>
      </c>
      <c r="B4" s="33"/>
      <c r="C4" s="34">
        <v>300</v>
      </c>
      <c r="D4" s="56">
        <f>B4*C4</f>
        <v>0</v>
      </c>
      <c r="E4" s="57" t="str">
        <f>IF(B4&gt;0,B4/B6," ")</f>
        <v xml:space="preserve"> </v>
      </c>
    </row>
    <row r="5" spans="1:5" s="13" customFormat="1" ht="15" thickBot="1" x14ac:dyDescent="0.4">
      <c r="A5" s="32" t="s">
        <v>1</v>
      </c>
      <c r="B5" s="77"/>
      <c r="C5" s="58">
        <v>250</v>
      </c>
      <c r="D5" s="59">
        <f>B5*C5</f>
        <v>0</v>
      </c>
      <c r="E5" s="60" t="str">
        <f>IF(B5&gt;0,B5/B6," ")</f>
        <v xml:space="preserve"> </v>
      </c>
    </row>
    <row r="6" spans="1:5" s="5" customFormat="1" ht="15.5" thickTop="1" thickBot="1" x14ac:dyDescent="0.4">
      <c r="A6" s="12" t="s">
        <v>49</v>
      </c>
      <c r="B6" s="106" t="str">
        <f>IF((B4+B5)&gt;0,(B4+B5)," ")</f>
        <v xml:space="preserve"> </v>
      </c>
      <c r="C6" s="74"/>
      <c r="D6" s="75"/>
      <c r="E6" s="76"/>
    </row>
    <row r="7" spans="1:5" ht="15" thickBot="1" x14ac:dyDescent="0.4">
      <c r="A7" s="14"/>
      <c r="B7" s="39"/>
      <c r="C7" s="40"/>
    </row>
    <row r="8" spans="1:5" s="5" customFormat="1" ht="15" thickBot="1" x14ac:dyDescent="0.4">
      <c r="A8" s="31" t="s">
        <v>2</v>
      </c>
      <c r="B8" s="89" t="s">
        <v>58</v>
      </c>
      <c r="C8" s="90" t="s">
        <v>59</v>
      </c>
      <c r="D8" s="61" t="s">
        <v>42</v>
      </c>
      <c r="E8" s="29" t="s">
        <v>43</v>
      </c>
    </row>
    <row r="9" spans="1:5" ht="15" thickTop="1" x14ac:dyDescent="0.35">
      <c r="A9" s="30" t="s">
        <v>4</v>
      </c>
      <c r="B9" s="109"/>
      <c r="C9" s="107">
        <f>B9</f>
        <v>0</v>
      </c>
      <c r="D9" s="87">
        <f>C9</f>
        <v>0</v>
      </c>
      <c r="E9" s="88"/>
    </row>
    <row r="10" spans="1:5" s="5" customFormat="1" x14ac:dyDescent="0.35">
      <c r="A10" s="6" t="s">
        <v>5</v>
      </c>
      <c r="B10" s="110"/>
      <c r="C10" s="41">
        <f>SUM(B11:B13)</f>
        <v>0</v>
      </c>
      <c r="D10" s="62">
        <f>D56</f>
        <v>0</v>
      </c>
      <c r="E10" s="49">
        <f>E56</f>
        <v>0</v>
      </c>
    </row>
    <row r="11" spans="1:5" x14ac:dyDescent="0.35">
      <c r="A11" s="7" t="s">
        <v>6</v>
      </c>
      <c r="B11" s="111"/>
      <c r="C11" s="42"/>
      <c r="D11" s="64"/>
      <c r="E11" s="42"/>
    </row>
    <row r="12" spans="1:5" x14ac:dyDescent="0.35">
      <c r="A12" s="7" t="s">
        <v>38</v>
      </c>
      <c r="B12" s="111"/>
      <c r="C12" s="42"/>
      <c r="D12" s="64"/>
      <c r="E12" s="42"/>
    </row>
    <row r="13" spans="1:5" ht="15" thickBot="1" x14ac:dyDescent="0.4">
      <c r="A13" s="7" t="s">
        <v>37</v>
      </c>
      <c r="B13" s="111"/>
      <c r="C13" s="42"/>
      <c r="D13" s="64"/>
      <c r="E13" s="42"/>
    </row>
    <row r="14" spans="1:5" s="5" customFormat="1" ht="15" thickTop="1" x14ac:dyDescent="0.35">
      <c r="A14" s="6" t="s">
        <v>7</v>
      </c>
      <c r="B14" s="112"/>
      <c r="C14" s="107">
        <f>B14</f>
        <v>0</v>
      </c>
      <c r="D14" s="87">
        <f>C14</f>
        <v>0</v>
      </c>
      <c r="E14" s="66"/>
    </row>
    <row r="15" spans="1:5" s="5" customFormat="1" x14ac:dyDescent="0.35">
      <c r="A15" s="6" t="s">
        <v>8</v>
      </c>
      <c r="B15" s="110"/>
      <c r="C15" s="41">
        <f>SUM(B16:B21)</f>
        <v>0</v>
      </c>
      <c r="D15" s="65"/>
      <c r="E15" s="66"/>
    </row>
    <row r="16" spans="1:5" x14ac:dyDescent="0.35">
      <c r="A16" s="10" t="s">
        <v>39</v>
      </c>
      <c r="B16" s="111"/>
      <c r="C16" s="42"/>
      <c r="D16" s="86">
        <f>D57</f>
        <v>0</v>
      </c>
      <c r="E16" s="49">
        <f>E57</f>
        <v>0</v>
      </c>
    </row>
    <row r="17" spans="1:5" x14ac:dyDescent="0.35">
      <c r="A17" s="10" t="s">
        <v>40</v>
      </c>
      <c r="B17" s="111"/>
      <c r="C17" s="42"/>
      <c r="D17" s="62">
        <f>D58</f>
        <v>0</v>
      </c>
      <c r="E17" s="49">
        <f>E58</f>
        <v>0</v>
      </c>
    </row>
    <row r="18" spans="1:5" x14ac:dyDescent="0.35">
      <c r="A18" s="10" t="s">
        <v>9</v>
      </c>
      <c r="B18" s="111"/>
      <c r="C18" s="42"/>
      <c r="D18" s="64"/>
      <c r="E18" s="42"/>
    </row>
    <row r="19" spans="1:5" x14ac:dyDescent="0.35">
      <c r="A19" s="10" t="s">
        <v>41</v>
      </c>
      <c r="B19" s="111"/>
      <c r="C19" s="42"/>
      <c r="D19" s="64"/>
      <c r="E19" s="42"/>
    </row>
    <row r="20" spans="1:5" x14ac:dyDescent="0.35">
      <c r="A20" s="23" t="s">
        <v>10</v>
      </c>
      <c r="B20" s="111"/>
      <c r="C20" s="42"/>
      <c r="D20" s="64"/>
      <c r="E20" s="42"/>
    </row>
    <row r="21" spans="1:5" x14ac:dyDescent="0.35">
      <c r="A21" s="23" t="s">
        <v>10</v>
      </c>
      <c r="B21" s="111"/>
      <c r="C21" s="42"/>
      <c r="D21" s="64"/>
      <c r="E21" s="42"/>
    </row>
    <row r="22" spans="1:5" s="5" customFormat="1" x14ac:dyDescent="0.35">
      <c r="A22" s="11" t="s">
        <v>11</v>
      </c>
      <c r="B22" s="110"/>
      <c r="C22" s="41">
        <f>SUM(B23:B28)</f>
        <v>0</v>
      </c>
      <c r="D22" s="62">
        <f>D59</f>
        <v>0</v>
      </c>
      <c r="E22" s="49">
        <f>E59</f>
        <v>0</v>
      </c>
    </row>
    <row r="23" spans="1:5" x14ac:dyDescent="0.35">
      <c r="A23" s="10" t="s">
        <v>12</v>
      </c>
      <c r="B23" s="111"/>
      <c r="C23" s="42"/>
      <c r="D23" s="64"/>
      <c r="E23" s="42"/>
    </row>
    <row r="24" spans="1:5" x14ac:dyDescent="0.35">
      <c r="A24" s="10" t="s">
        <v>13</v>
      </c>
      <c r="B24" s="111"/>
      <c r="C24" s="42"/>
      <c r="D24" s="64"/>
      <c r="E24" s="42"/>
    </row>
    <row r="25" spans="1:5" x14ac:dyDescent="0.35">
      <c r="A25" s="10" t="s">
        <v>14</v>
      </c>
      <c r="B25" s="111"/>
      <c r="C25" s="42"/>
      <c r="D25" s="64"/>
      <c r="E25" s="42"/>
    </row>
    <row r="26" spans="1:5" x14ac:dyDescent="0.35">
      <c r="A26" s="10" t="s">
        <v>15</v>
      </c>
      <c r="B26" s="111"/>
      <c r="C26" s="42"/>
      <c r="D26" s="64"/>
      <c r="E26" s="42"/>
    </row>
    <row r="27" spans="1:5" x14ac:dyDescent="0.35">
      <c r="A27" s="23" t="s">
        <v>16</v>
      </c>
      <c r="B27" s="111"/>
      <c r="C27" s="42"/>
      <c r="D27" s="64"/>
      <c r="E27" s="42"/>
    </row>
    <row r="28" spans="1:5" x14ac:dyDescent="0.35">
      <c r="A28" s="23" t="s">
        <v>16</v>
      </c>
      <c r="B28" s="111"/>
      <c r="C28" s="42"/>
      <c r="D28" s="64"/>
      <c r="E28" s="42"/>
    </row>
    <row r="29" spans="1:5" s="5" customFormat="1" x14ac:dyDescent="0.35">
      <c r="A29" s="6" t="s">
        <v>30</v>
      </c>
      <c r="B29" s="112"/>
      <c r="C29" s="108">
        <f>B29</f>
        <v>0</v>
      </c>
      <c r="D29" s="62">
        <f>D60</f>
        <v>0</v>
      </c>
      <c r="E29" s="49">
        <f>E60</f>
        <v>0</v>
      </c>
    </row>
    <row r="30" spans="1:5" s="5" customFormat="1" x14ac:dyDescent="0.35">
      <c r="A30" s="6" t="s">
        <v>22</v>
      </c>
      <c r="B30" s="112"/>
      <c r="C30" s="108">
        <f>B30</f>
        <v>0</v>
      </c>
      <c r="D30" s="86">
        <f>C30</f>
        <v>0</v>
      </c>
      <c r="E30" s="66"/>
    </row>
    <row r="31" spans="1:5" s="5" customFormat="1" x14ac:dyDescent="0.35">
      <c r="A31" s="6" t="s">
        <v>36</v>
      </c>
      <c r="B31" s="110"/>
      <c r="C31" s="41">
        <f>SUM(B32:B36)</f>
        <v>0</v>
      </c>
      <c r="D31" s="62">
        <f>C31</f>
        <v>0</v>
      </c>
      <c r="E31" s="66"/>
    </row>
    <row r="32" spans="1:5" x14ac:dyDescent="0.35">
      <c r="A32" s="23" t="s">
        <v>66</v>
      </c>
      <c r="B32" s="111"/>
      <c r="C32" s="42"/>
      <c r="D32" s="64"/>
      <c r="E32" s="42"/>
    </row>
    <row r="33" spans="1:6" x14ac:dyDescent="0.35">
      <c r="A33" s="23" t="s">
        <v>66</v>
      </c>
      <c r="B33" s="111"/>
      <c r="C33" s="42"/>
      <c r="D33" s="64"/>
      <c r="E33" s="42"/>
    </row>
    <row r="34" spans="1:6" x14ac:dyDescent="0.35">
      <c r="A34" s="23" t="s">
        <v>66</v>
      </c>
      <c r="B34" s="111"/>
      <c r="C34" s="42"/>
      <c r="D34" s="64"/>
      <c r="E34" s="42"/>
    </row>
    <row r="35" spans="1:6" x14ac:dyDescent="0.35">
      <c r="A35" s="23" t="s">
        <v>66</v>
      </c>
      <c r="B35" s="111"/>
      <c r="C35" s="42"/>
      <c r="D35" s="64"/>
      <c r="E35" s="42"/>
    </row>
    <row r="36" spans="1:6" ht="15" thickBot="1" x14ac:dyDescent="0.4">
      <c r="A36" s="23" t="s">
        <v>66</v>
      </c>
      <c r="B36" s="113"/>
      <c r="C36" s="43"/>
      <c r="D36" s="67"/>
      <c r="E36" s="68"/>
    </row>
    <row r="37" spans="1:6" s="5" customFormat="1" ht="15.5" thickTop="1" thickBot="1" x14ac:dyDescent="0.4">
      <c r="A37" s="91" t="s">
        <v>50</v>
      </c>
      <c r="B37" s="92"/>
      <c r="C37" s="44">
        <f>SUM(C9:C31)</f>
        <v>0</v>
      </c>
      <c r="D37" s="44">
        <f t="shared" ref="D37:E37" si="0">SUM(D9:D31)</f>
        <v>0</v>
      </c>
      <c r="E37" s="44">
        <f t="shared" si="0"/>
        <v>0</v>
      </c>
      <c r="F37" s="54"/>
    </row>
    <row r="38" spans="1:6" ht="15" thickBot="1" x14ac:dyDescent="0.4">
      <c r="A38" s="4"/>
      <c r="B38" s="45"/>
    </row>
    <row r="39" spans="1:6" s="5" customFormat="1" ht="15" thickBot="1" x14ac:dyDescent="0.4">
      <c r="A39" s="70" t="s">
        <v>17</v>
      </c>
      <c r="B39" s="89" t="s">
        <v>58</v>
      </c>
      <c r="C39" s="90" t="s">
        <v>59</v>
      </c>
      <c r="D39" s="61" t="s">
        <v>42</v>
      </c>
      <c r="E39" s="29" t="s">
        <v>43</v>
      </c>
    </row>
    <row r="40" spans="1:6" ht="15" thickTop="1" x14ac:dyDescent="0.35">
      <c r="A40" s="28" t="s">
        <v>18</v>
      </c>
      <c r="B40" s="46"/>
      <c r="C40" s="47"/>
      <c r="D40" s="72"/>
      <c r="E40" s="47"/>
    </row>
    <row r="41" spans="1:6" x14ac:dyDescent="0.35">
      <c r="A41" s="24" t="s">
        <v>29</v>
      </c>
      <c r="B41" s="48"/>
      <c r="C41" s="42"/>
      <c r="D41" s="73"/>
      <c r="E41" s="42"/>
    </row>
    <row r="42" spans="1:6" x14ac:dyDescent="0.35">
      <c r="A42" s="10" t="s">
        <v>19</v>
      </c>
      <c r="B42" s="48"/>
      <c r="C42" s="42"/>
      <c r="D42" s="73"/>
      <c r="E42" s="42"/>
    </row>
    <row r="43" spans="1:6" x14ac:dyDescent="0.35">
      <c r="A43" s="10" t="s">
        <v>20</v>
      </c>
      <c r="B43" s="48"/>
      <c r="C43" s="42"/>
      <c r="D43" s="73"/>
      <c r="E43" s="42"/>
    </row>
    <row r="44" spans="1:6" x14ac:dyDescent="0.35">
      <c r="A44" s="10" t="s">
        <v>32</v>
      </c>
      <c r="B44" s="48"/>
      <c r="C44" s="42"/>
      <c r="D44" s="73"/>
      <c r="E44" s="42"/>
    </row>
    <row r="45" spans="1:6" x14ac:dyDescent="0.35">
      <c r="A45" s="23" t="s">
        <v>65</v>
      </c>
      <c r="B45" s="48"/>
      <c r="C45" s="42"/>
      <c r="D45" s="73"/>
      <c r="E45" s="42"/>
    </row>
    <row r="46" spans="1:6" x14ac:dyDescent="0.35">
      <c r="A46" s="23" t="s">
        <v>65</v>
      </c>
      <c r="B46" s="48"/>
      <c r="C46" s="42"/>
      <c r="D46" s="73"/>
      <c r="E46" s="8"/>
    </row>
    <row r="47" spans="1:6" x14ac:dyDescent="0.35">
      <c r="A47" s="23" t="s">
        <v>65</v>
      </c>
      <c r="B47" s="48"/>
      <c r="C47" s="42"/>
      <c r="D47" s="73"/>
      <c r="E47" s="8"/>
    </row>
    <row r="48" spans="1:6" x14ac:dyDescent="0.35">
      <c r="A48" s="23" t="s">
        <v>65</v>
      </c>
      <c r="B48" s="48"/>
      <c r="C48" s="42"/>
      <c r="D48" s="73"/>
      <c r="E48" s="8"/>
    </row>
    <row r="49" spans="1:6" x14ac:dyDescent="0.35">
      <c r="A49" s="23" t="s">
        <v>65</v>
      </c>
      <c r="B49" s="48"/>
      <c r="C49" s="42"/>
      <c r="D49" s="73"/>
      <c r="E49" s="8"/>
    </row>
    <row r="50" spans="1:6" s="5" customFormat="1" ht="15" thickBot="1" x14ac:dyDescent="0.4">
      <c r="A50" s="27" t="s">
        <v>33</v>
      </c>
      <c r="B50" s="101"/>
      <c r="C50" s="53">
        <f>SUM(B40:B49)</f>
        <v>0</v>
      </c>
      <c r="D50" s="102"/>
      <c r="E50" s="53">
        <f>C50</f>
        <v>0</v>
      </c>
    </row>
    <row r="51" spans="1:6" ht="15" thickBot="1" x14ac:dyDescent="0.4">
      <c r="A51" s="96"/>
      <c r="B51" s="97"/>
      <c r="C51" s="98"/>
      <c r="D51" s="99"/>
      <c r="E51" s="100"/>
    </row>
    <row r="52" spans="1:6" s="5" customFormat="1" ht="15.5" thickTop="1" thickBot="1" x14ac:dyDescent="0.4">
      <c r="A52" s="91" t="s">
        <v>34</v>
      </c>
      <c r="B52" s="92"/>
      <c r="C52" s="44">
        <f>C37+C50</f>
        <v>0</v>
      </c>
      <c r="D52" s="71">
        <f>D37</f>
        <v>0</v>
      </c>
      <c r="E52" s="44">
        <f>E37+E50</f>
        <v>0</v>
      </c>
    </row>
    <row r="53" spans="1:6" ht="15" thickBot="1" x14ac:dyDescent="0.4">
      <c r="A53" s="85"/>
      <c r="B53" s="39"/>
      <c r="C53" s="39"/>
      <c r="D53" s="15"/>
      <c r="E53" s="15"/>
    </row>
    <row r="54" spans="1:6" s="5" customFormat="1" x14ac:dyDescent="0.35">
      <c r="A54" s="93" t="s">
        <v>55</v>
      </c>
      <c r="B54" s="78"/>
      <c r="C54" s="78"/>
      <c r="D54" s="94"/>
      <c r="E54" s="95"/>
    </row>
    <row r="55" spans="1:6" s="5" customFormat="1" x14ac:dyDescent="0.35">
      <c r="A55" s="25" t="s">
        <v>31</v>
      </c>
      <c r="B55" s="52" t="s">
        <v>47</v>
      </c>
      <c r="C55" s="49" t="s">
        <v>45</v>
      </c>
      <c r="D55" s="69" t="s">
        <v>3</v>
      </c>
      <c r="E55" s="9" t="s">
        <v>46</v>
      </c>
    </row>
    <row r="56" spans="1:6" x14ac:dyDescent="0.35">
      <c r="A56" s="24" t="s">
        <v>26</v>
      </c>
      <c r="B56" s="50">
        <f>IF(C10&gt;0,C10,0)</f>
        <v>0</v>
      </c>
      <c r="C56" s="51">
        <f>0.1*C15</f>
        <v>0</v>
      </c>
      <c r="D56" s="63">
        <f>IF(B56&lt;C56,B56,C56)</f>
        <v>0</v>
      </c>
      <c r="E56" s="80">
        <f>IF(B56&gt;C56,B56-C56,0)</f>
        <v>0</v>
      </c>
      <c r="F56" s="36"/>
    </row>
    <row r="57" spans="1:6" x14ac:dyDescent="0.35">
      <c r="A57" s="24" t="s">
        <v>28</v>
      </c>
      <c r="B57" s="135">
        <f>IF(B16&gt;0,(B16+(SUM(B18:B21)*E4)),0)</f>
        <v>0</v>
      </c>
      <c r="C57" s="51">
        <f>D4</f>
        <v>0</v>
      </c>
      <c r="D57" s="63">
        <f>IF(B57&lt;C57,B57,C57)</f>
        <v>0</v>
      </c>
      <c r="E57" s="80">
        <f>IF(B57&gt;C57,B57-C57,0)</f>
        <v>0</v>
      </c>
    </row>
    <row r="58" spans="1:6" x14ac:dyDescent="0.35">
      <c r="A58" s="24" t="s">
        <v>27</v>
      </c>
      <c r="B58" s="50">
        <f>IF(B17&gt;0,(B17+(SUM(B18:B21)*E5)),0)</f>
        <v>0</v>
      </c>
      <c r="C58" s="51">
        <f>D5</f>
        <v>0</v>
      </c>
      <c r="D58" s="63">
        <f>IF(B58&lt;C58,B58,C58)</f>
        <v>0</v>
      </c>
      <c r="E58" s="80">
        <f>IF(B58&gt;C58,B58-C58,0)</f>
        <v>0</v>
      </c>
    </row>
    <row r="59" spans="1:6" x14ac:dyDescent="0.35">
      <c r="A59" s="24" t="s">
        <v>64</v>
      </c>
      <c r="B59" s="50">
        <f>C22</f>
        <v>0</v>
      </c>
      <c r="C59" s="51">
        <f>IF(C37&gt;10000000,(10000000*0.1),((C37-C22)*0.1))</f>
        <v>0</v>
      </c>
      <c r="D59" s="63">
        <f>IF(B59&lt;C59,B59,C59)</f>
        <v>0</v>
      </c>
      <c r="E59" s="80">
        <f>IF(B59&gt;C59,B59-C59,0)</f>
        <v>0</v>
      </c>
    </row>
    <row r="60" spans="1:6" x14ac:dyDescent="0.35">
      <c r="A60" s="26" t="s">
        <v>63</v>
      </c>
      <c r="B60" s="50">
        <f>C29</f>
        <v>0</v>
      </c>
      <c r="C60" s="51">
        <f>C37*0.1</f>
        <v>0</v>
      </c>
      <c r="D60" s="63">
        <f>IF(B60&lt;C60,B60,C60)</f>
        <v>0</v>
      </c>
      <c r="E60" s="80">
        <f>IF(B60&gt;C60,B60-C60,0)</f>
        <v>0</v>
      </c>
    </row>
    <row r="61" spans="1:6" ht="15" thickBot="1" x14ac:dyDescent="0.4">
      <c r="A61" s="116"/>
      <c r="B61" s="117"/>
      <c r="C61" s="118"/>
      <c r="D61" s="81"/>
      <c r="E61" s="82"/>
    </row>
    <row r="62" spans="1:6" s="5" customFormat="1" ht="15.5" thickTop="1" thickBot="1" x14ac:dyDescent="0.4">
      <c r="A62" s="91" t="s">
        <v>53</v>
      </c>
      <c r="B62" s="114"/>
      <c r="C62" s="115"/>
      <c r="D62" s="71">
        <f>D9+D14+D30+D31+SUM(D56:D60)</f>
        <v>0</v>
      </c>
      <c r="E62" s="44">
        <f>E50+SUM(E56:E60)</f>
        <v>0</v>
      </c>
    </row>
    <row r="63" spans="1:6" s="5" customFormat="1" x14ac:dyDescent="0.35">
      <c r="A63" s="83" t="s">
        <v>70</v>
      </c>
      <c r="B63" s="78"/>
      <c r="C63" s="84"/>
      <c r="D63" s="79">
        <f>IF(D62*0.5&lt;10000000,D62*0.5,10000000)</f>
        <v>0</v>
      </c>
      <c r="E63" s="127">
        <f>IF((D62*0.5)&gt;10000000,((D62*0.5)-10000000),0)</f>
        <v>0</v>
      </c>
    </row>
    <row r="64" spans="1:6" s="5" customFormat="1" x14ac:dyDescent="0.35">
      <c r="A64" s="119" t="s">
        <v>54</v>
      </c>
      <c r="B64" s="120"/>
      <c r="C64" s="121"/>
      <c r="D64" s="122" t="str">
        <f>IF(D63&gt;0,(D63/C37)," ")</f>
        <v xml:space="preserve"> </v>
      </c>
      <c r="E64" s="123"/>
    </row>
    <row r="65" spans="1:5" s="5" customFormat="1" ht="15" thickBot="1" x14ac:dyDescent="0.4">
      <c r="A65" s="27" t="s">
        <v>60</v>
      </c>
      <c r="B65" s="124" t="s">
        <v>61</v>
      </c>
      <c r="C65" s="19" t="str">
        <f>IF(C37&gt;0,C37/B6," ")</f>
        <v xml:space="preserve"> </v>
      </c>
      <c r="D65" s="125" t="s">
        <v>62</v>
      </c>
      <c r="E65" s="126" t="str">
        <f>IF(C15&gt;0,C15/B6," ")</f>
        <v xml:space="preserve"> </v>
      </c>
    </row>
    <row r="66" spans="1:5" ht="10.5" customHeight="1" x14ac:dyDescent="0.35"/>
    <row r="67" spans="1:5" x14ac:dyDescent="0.35">
      <c r="A67" s="129" t="s">
        <v>67</v>
      </c>
    </row>
    <row r="68" spans="1:5" x14ac:dyDescent="0.35">
      <c r="A68" s="129" t="s">
        <v>68</v>
      </c>
    </row>
    <row r="69" spans="1:5" x14ac:dyDescent="0.35">
      <c r="A69" s="129" t="s">
        <v>69</v>
      </c>
    </row>
    <row r="70" spans="1:5" ht="10.5" customHeight="1" x14ac:dyDescent="0.35">
      <c r="A70" s="129"/>
    </row>
    <row r="71" spans="1:5" x14ac:dyDescent="0.35">
      <c r="A71" s="130" t="s">
        <v>72</v>
      </c>
    </row>
    <row r="72" spans="1:5" ht="10.5" customHeight="1" x14ac:dyDescent="0.35"/>
    <row r="73" spans="1:5" x14ac:dyDescent="0.35">
      <c r="A73" s="128" t="s">
        <v>71</v>
      </c>
    </row>
  </sheetData>
  <sheetProtection algorithmName="SHA-512" hashValue="hoTlU+jZE4edTYy7qFiXHfSUVNlje1tw8lUrKMfeUfQb8rzSJy6j9b8e8M7FWUk1hHxEDBGQlvfqGfPz0EQshg==" saltValue="xy69NpTZdnF8utqDSzOfAw==" spinCount="100000" sheet="1" objects="1" scenarios="1" selectLockedCells="1"/>
  <mergeCells count="1">
    <mergeCell ref="C1:E1"/>
  </mergeCells>
  <printOptions horizontalCentered="1"/>
  <pageMargins left="0.7" right="0.7" top="0.75" bottom="0.75" header="0.3" footer="0.3"/>
  <pageSetup scale="92" orientation="landscape" r:id="rId1"/>
  <headerFooter>
    <oddFooter>&amp;L&amp;10RI Office of Libary &amp; Information Services Construction Reimbursement Application (2/2021)&amp;R&amp;10Last updated by applicant: &amp;D</oddFooter>
  </headerFooter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7329B-0B0B-4EF2-BC4F-658827B84845}">
  <dimension ref="A1:E30"/>
  <sheetViews>
    <sheetView zoomScaleNormal="100" workbookViewId="0">
      <selection activeCell="C1" sqref="C1:E1"/>
    </sheetView>
  </sheetViews>
  <sheetFormatPr defaultRowHeight="14.5" x14ac:dyDescent="0.35"/>
  <cols>
    <col min="1" max="1" width="47.6328125" customWidth="1"/>
    <col min="2" max="5" width="15.6328125" customWidth="1"/>
  </cols>
  <sheetData>
    <row r="1" spans="1:5" s="21" customFormat="1" ht="19" thickBot="1" x14ac:dyDescent="0.5">
      <c r="A1" s="20" t="s">
        <v>57</v>
      </c>
      <c r="B1" s="35" t="s">
        <v>24</v>
      </c>
      <c r="C1" s="133"/>
      <c r="D1" s="134"/>
      <c r="E1" s="134"/>
    </row>
    <row r="2" spans="1:5" x14ac:dyDescent="0.35">
      <c r="A2" s="2"/>
      <c r="B2" s="3"/>
    </row>
    <row r="3" spans="1:5" s="5" customFormat="1" x14ac:dyDescent="0.35">
      <c r="A3" s="22" t="s">
        <v>56</v>
      </c>
      <c r="B3" s="103" t="s">
        <v>44</v>
      </c>
      <c r="C3" s="5" t="s">
        <v>21</v>
      </c>
    </row>
    <row r="4" spans="1:5" x14ac:dyDescent="0.35">
      <c r="A4" s="104"/>
      <c r="B4" s="104"/>
      <c r="C4" s="104"/>
      <c r="D4" s="104"/>
      <c r="E4" s="104"/>
    </row>
    <row r="5" spans="1:5" x14ac:dyDescent="0.35">
      <c r="A5" s="105"/>
      <c r="B5" s="104"/>
      <c r="C5" s="104"/>
      <c r="D5" s="104"/>
      <c r="E5" s="104"/>
    </row>
    <row r="6" spans="1:5" x14ac:dyDescent="0.35">
      <c r="A6" s="105"/>
      <c r="B6" s="104"/>
      <c r="C6" s="104"/>
      <c r="D6" s="104"/>
      <c r="E6" s="104"/>
    </row>
    <row r="7" spans="1:5" x14ac:dyDescent="0.35">
      <c r="A7" s="104"/>
      <c r="B7" s="104"/>
      <c r="C7" s="104"/>
      <c r="D7" s="104"/>
      <c r="E7" s="104"/>
    </row>
    <row r="8" spans="1:5" x14ac:dyDescent="0.35">
      <c r="A8" s="104"/>
      <c r="B8" s="104"/>
      <c r="C8" s="104"/>
      <c r="D8" s="104"/>
      <c r="E8" s="104"/>
    </row>
    <row r="9" spans="1:5" x14ac:dyDescent="0.35">
      <c r="A9" s="104"/>
      <c r="B9" s="104"/>
      <c r="C9" s="104"/>
      <c r="D9" s="104"/>
      <c r="E9" s="104"/>
    </row>
    <row r="10" spans="1:5" x14ac:dyDescent="0.35">
      <c r="A10" s="104"/>
      <c r="B10" s="104"/>
      <c r="C10" s="104"/>
      <c r="D10" s="104"/>
      <c r="E10" s="104"/>
    </row>
    <row r="11" spans="1:5" x14ac:dyDescent="0.35">
      <c r="A11" s="104"/>
      <c r="B11" s="104"/>
      <c r="C11" s="104"/>
      <c r="D11" s="104"/>
      <c r="E11" s="104"/>
    </row>
    <row r="12" spans="1:5" x14ac:dyDescent="0.35">
      <c r="A12" s="104"/>
      <c r="B12" s="104"/>
      <c r="C12" s="104"/>
      <c r="D12" s="104"/>
      <c r="E12" s="104"/>
    </row>
    <row r="13" spans="1:5" x14ac:dyDescent="0.35">
      <c r="A13" s="104"/>
      <c r="B13" s="104"/>
      <c r="C13" s="104"/>
      <c r="D13" s="104"/>
      <c r="E13" s="104"/>
    </row>
    <row r="14" spans="1:5" x14ac:dyDescent="0.35">
      <c r="A14" s="104"/>
      <c r="B14" s="104"/>
      <c r="C14" s="104"/>
      <c r="D14" s="104"/>
      <c r="E14" s="104"/>
    </row>
    <row r="15" spans="1:5" x14ac:dyDescent="0.35">
      <c r="A15" s="104"/>
      <c r="B15" s="104"/>
      <c r="C15" s="104"/>
      <c r="D15" s="104"/>
      <c r="E15" s="104"/>
    </row>
    <row r="16" spans="1:5" x14ac:dyDescent="0.35">
      <c r="A16" s="104"/>
      <c r="B16" s="104"/>
      <c r="C16" s="104"/>
      <c r="D16" s="104"/>
      <c r="E16" s="104"/>
    </row>
    <row r="17" spans="1:5" x14ac:dyDescent="0.35">
      <c r="A17" s="104"/>
      <c r="B17" s="104"/>
      <c r="C17" s="104"/>
      <c r="D17" s="104"/>
      <c r="E17" s="104"/>
    </row>
    <row r="18" spans="1:5" x14ac:dyDescent="0.35">
      <c r="A18" s="104"/>
      <c r="B18" s="104"/>
      <c r="C18" s="104"/>
      <c r="D18" s="104"/>
      <c r="E18" s="104"/>
    </row>
    <row r="19" spans="1:5" x14ac:dyDescent="0.35">
      <c r="A19" s="104"/>
      <c r="B19" s="104"/>
      <c r="C19" s="104"/>
      <c r="D19" s="104"/>
      <c r="E19" s="104"/>
    </row>
    <row r="20" spans="1:5" x14ac:dyDescent="0.35">
      <c r="A20" s="104"/>
      <c r="B20" s="104"/>
      <c r="C20" s="104"/>
      <c r="D20" s="104"/>
      <c r="E20" s="104"/>
    </row>
    <row r="21" spans="1:5" x14ac:dyDescent="0.35">
      <c r="A21" s="104"/>
      <c r="B21" s="104"/>
      <c r="C21" s="104"/>
      <c r="D21" s="104"/>
      <c r="E21" s="104"/>
    </row>
    <row r="22" spans="1:5" x14ac:dyDescent="0.35">
      <c r="A22" s="104"/>
      <c r="B22" s="104"/>
      <c r="C22" s="104"/>
      <c r="D22" s="104"/>
      <c r="E22" s="104"/>
    </row>
    <row r="23" spans="1:5" x14ac:dyDescent="0.35">
      <c r="A23" s="104"/>
      <c r="B23" s="104"/>
      <c r="C23" s="104"/>
      <c r="D23" s="104"/>
      <c r="E23" s="104"/>
    </row>
    <row r="24" spans="1:5" x14ac:dyDescent="0.35">
      <c r="A24" s="104"/>
      <c r="B24" s="104"/>
      <c r="C24" s="104"/>
      <c r="D24" s="104"/>
      <c r="E24" s="104"/>
    </row>
    <row r="25" spans="1:5" x14ac:dyDescent="0.35">
      <c r="A25" s="104"/>
      <c r="B25" s="104"/>
      <c r="C25" s="104"/>
      <c r="D25" s="104"/>
      <c r="E25" s="104"/>
    </row>
    <row r="26" spans="1:5" x14ac:dyDescent="0.35">
      <c r="A26" s="104"/>
      <c r="B26" s="104"/>
      <c r="C26" s="104"/>
      <c r="D26" s="104"/>
      <c r="E26" s="104"/>
    </row>
    <row r="27" spans="1:5" x14ac:dyDescent="0.35">
      <c r="A27" s="104"/>
      <c r="B27" s="104"/>
      <c r="C27" s="104"/>
      <c r="D27" s="104"/>
      <c r="E27" s="104"/>
    </row>
    <row r="28" spans="1:5" x14ac:dyDescent="0.35">
      <c r="A28" s="104"/>
      <c r="B28" s="104"/>
      <c r="C28" s="104"/>
      <c r="D28" s="104"/>
      <c r="E28" s="104"/>
    </row>
    <row r="29" spans="1:5" x14ac:dyDescent="0.35">
      <c r="A29" s="104"/>
      <c r="B29" s="104"/>
      <c r="C29" s="104"/>
      <c r="D29" s="104"/>
      <c r="E29" s="104"/>
    </row>
    <row r="30" spans="1:5" x14ac:dyDescent="0.35">
      <c r="A30" s="104"/>
      <c r="B30" s="104"/>
      <c r="C30" s="104"/>
      <c r="D30" s="104"/>
      <c r="E30" s="104"/>
    </row>
  </sheetData>
  <mergeCells count="1">
    <mergeCell ref="C1:E1"/>
  </mergeCells>
  <printOptions horizontalCentered="1"/>
  <pageMargins left="0.7" right="0.7" top="0.75" bottom="0.75" header="0.3" footer="0.3"/>
  <pageSetup orientation="landscape" horizontalDpi="4294967293" verticalDpi="0" r:id="rId1"/>
  <headerFooter>
    <oddFooter xml:space="preserve">&amp;L&amp;10RI Office of Libary &amp; Information Services Construction Reimbursement Application (2/2021)&amp;R&amp;10Last updated by applicant: &amp;D&amp;11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2D1A66CD5DEB409BFB9561058561BC" ma:contentTypeVersion="4" ma:contentTypeDescription="Create a new document." ma:contentTypeScope="" ma:versionID="663347908a9b1a4c0624409981c7fbc7">
  <xsd:schema xmlns:xsd="http://www.w3.org/2001/XMLSchema" xmlns:xs="http://www.w3.org/2001/XMLSchema" xmlns:p="http://schemas.microsoft.com/office/2006/metadata/properties" xmlns:ns2="001b041e-0e51-466a-a87d-be1493e3894e" xmlns:ns3="794e957f-80ce-4eda-9e02-31455ab5eee7" targetNamespace="http://schemas.microsoft.com/office/2006/metadata/properties" ma:root="true" ma:fieldsID="5ee26cfd152888aad320bbbe3f265f83" ns2:_="" ns3:_="">
    <xsd:import namespace="001b041e-0e51-466a-a87d-be1493e3894e"/>
    <xsd:import namespace="794e957f-80ce-4eda-9e02-31455ab5e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b041e-0e51-466a-a87d-be1493e38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e957f-80ce-4eda-9e02-31455ab5e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21C9AD-8CE2-466E-B3DB-114769462F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1AE9B1-91BF-4D55-B431-5570D2CA6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b041e-0e51-466a-a87d-be1493e3894e"/>
    <ds:schemaRef ds:uri="794e957f-80ce-4eda-9e02-31455ab5e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71AFE4-2C7A-4178-926E-8926362A4C2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01b041e-0e51-466a-a87d-be1493e3894e"/>
    <ds:schemaRef ds:uri="http://purl.org/dc/terms/"/>
    <ds:schemaRef ds:uri="794e957f-80ce-4eda-9e02-31455ab5eee7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CostWorksheet</vt:lpstr>
      <vt:lpstr>worksheet</vt:lpstr>
      <vt:lpstr>CostWorksheet!Print_Area</vt:lpstr>
      <vt:lpstr>CostWorksheet!Print_Titles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Metzger, Kelly (OLIS)</dc:creator>
  <cp:keywords/>
  <dc:description/>
  <cp:lastModifiedBy>Karen Mellor (OLIS)</cp:lastModifiedBy>
  <cp:revision/>
  <cp:lastPrinted>2021-02-08T16:19:16Z</cp:lastPrinted>
  <dcterms:created xsi:type="dcterms:W3CDTF">2019-06-26T17:33:09Z</dcterms:created>
  <dcterms:modified xsi:type="dcterms:W3CDTF">2021-02-10T23:37:50Z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0x010100652D1A66CD5DEB409BFB9561058561BC</vt:lpwstr>
  </property>
</Properties>
</file>