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.moraleshenry\WEB\070623\grants\lori\2023\docs\"/>
    </mc:Choice>
  </mc:AlternateContent>
  <xr:revisionPtr revIDLastSave="0" documentId="8_{6DCAAAAE-7477-4E34-B980-1BC7345D7F67}" xr6:coauthVersionLast="47" xr6:coauthVersionMax="47" xr10:uidLastSave="{00000000-0000-0000-0000-000000000000}"/>
  <bookViews>
    <workbookView xWindow="-120" yWindow="-120" windowWidth="29040" windowHeight="15840" xr2:uid="{E67792A6-745D-4FE1-A673-CE74B5B505E2}"/>
  </bookViews>
  <sheets>
    <sheet name="SRP" sheetId="1" r:id="rId1"/>
    <sheet name="Foruml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G7" i="1"/>
  <c r="G6" i="1"/>
  <c r="G2" i="1"/>
  <c r="G4" i="1" s="1"/>
  <c r="E3" i="2" l="1"/>
  <c r="E2" i="2"/>
  <c r="G8" i="1"/>
  <c r="G9" i="1" s="1"/>
  <c r="E6" i="2" s="1"/>
  <c r="E4" i="2" l="1"/>
  <c r="G10" i="1"/>
</calcChain>
</file>

<file path=xl/sharedStrings.xml><?xml version="1.0" encoding="utf-8"?>
<sst xmlns="http://schemas.openxmlformats.org/spreadsheetml/2006/main" count="47" uniqueCount="44">
  <si>
    <t xml:space="preserve">Library Contact Information </t>
  </si>
  <si>
    <t>Funding Request</t>
  </si>
  <si>
    <t xml:space="preserve">Library Name: </t>
  </si>
  <si>
    <t xml:space="preserve">Library 3-Letter Code: </t>
  </si>
  <si>
    <t xml:space="preserve">Library Director: </t>
  </si>
  <si>
    <t xml:space="preserve">Library Director Email: </t>
  </si>
  <si>
    <t xml:space="preserve">Total Funds Requested </t>
  </si>
  <si>
    <t xml:space="preserve">Youth Services Contact: </t>
  </si>
  <si>
    <t xml:space="preserve">Total Youth Funds Requested </t>
  </si>
  <si>
    <t xml:space="preserve">Youth Services Email: </t>
  </si>
  <si>
    <t xml:space="preserve">Total Adult Funds Requested </t>
  </si>
  <si>
    <t xml:space="preserve">Adult Services Contact: </t>
  </si>
  <si>
    <t>Total Eligible Funds Remaining</t>
  </si>
  <si>
    <t xml:space="preserve">Adult Services Email: </t>
  </si>
  <si>
    <t xml:space="preserve">Payee: </t>
  </si>
  <si>
    <t>Payment Date:</t>
  </si>
  <si>
    <t>Target Audience</t>
  </si>
  <si>
    <t>Category</t>
  </si>
  <si>
    <t>Cost</t>
  </si>
  <si>
    <t>Description</t>
  </si>
  <si>
    <t>Youth</t>
  </si>
  <si>
    <t>Adult</t>
  </si>
  <si>
    <t>Program Presenter(s)</t>
  </si>
  <si>
    <t>Other Services</t>
  </si>
  <si>
    <t xml:space="preserve">Payment Date </t>
  </si>
  <si>
    <t>FY 2023 (May 2023)</t>
  </si>
  <si>
    <t>FY 2024 (August 2023)</t>
  </si>
  <si>
    <t xml:space="preserve">Maximum Eligible Youth Funds </t>
  </si>
  <si>
    <t>Maximum Eligible Adult Funds</t>
  </si>
  <si>
    <t>Maximum Eligible Funds</t>
  </si>
  <si>
    <t>Maximum Grant Requested</t>
  </si>
  <si>
    <t xml:space="preserve">Payee UEI: </t>
  </si>
  <si>
    <t>Purpose &amp; Outcomes</t>
  </si>
  <si>
    <t>Supplies</t>
  </si>
  <si>
    <t xml:space="preserve">Services </t>
  </si>
  <si>
    <t>Program Supplies</t>
  </si>
  <si>
    <t>Circulating Materials</t>
  </si>
  <si>
    <t>Circulating Kit Materials</t>
  </si>
  <si>
    <t>Take and Make Kit Materials</t>
  </si>
  <si>
    <t xml:space="preserve">Number of Locations: </t>
  </si>
  <si>
    <t>Total</t>
  </si>
  <si>
    <t>Grant Request</t>
  </si>
  <si>
    <t>Grant Req. Check</t>
  </si>
  <si>
    <t>Email completed form to danielle.margarida@olis.ri.gov and emily.goodman@olis.ri.gov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</si>
</sst>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44" fontId="0" fillId="0" borderId="9" xfId="1" applyFont="1" applyBorder="1" applyProtection="1"/>
    <xf numFmtId="44" fontId="5" fillId="0" borderId="9" xfId="1" applyFont="1" applyBorder="1" applyProtection="1"/>
    <xf numFmtId="44" fontId="4" fillId="0" borderId="9" xfId="1" applyFont="1" applyBorder="1" applyProtection="1"/>
    <xf numFmtId="44" fontId="5" fillId="5" borderId="9" xfId="3" applyNumberFormat="1" applyFont="1" applyBorder="1" applyProtection="1"/>
    <xf numFmtId="44" fontId="5" fillId="0" borderId="7" xfId="1" applyFont="1" applyBorder="1" applyProtection="1"/>
    <xf numFmtId="44" fontId="1" fillId="5" borderId="9" xfId="3" applyNumberFormat="1" applyBorder="1" applyProtection="1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0" fillId="0" borderId="1" xfId="0" applyFill="1" applyBorder="1"/>
    <xf numFmtId="0" fontId="0" fillId="0" borderId="1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Protection="1"/>
    <xf numFmtId="0" fontId="2" fillId="2" borderId="17" xfId="0" applyFont="1" applyFill="1" applyBorder="1" applyProtection="1"/>
    <xf numFmtId="0" fontId="2" fillId="2" borderId="0" xfId="0" applyFont="1" applyFill="1" applyBorder="1" applyProtection="1"/>
    <xf numFmtId="0" fontId="2" fillId="2" borderId="16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4" fillId="0" borderId="8" xfId="0" applyFont="1" applyBorder="1" applyProtection="1"/>
    <xf numFmtId="44" fontId="4" fillId="5" borderId="9" xfId="3" applyNumberFormat="1" applyFont="1" applyBorder="1" applyProtection="1"/>
    <xf numFmtId="0" fontId="0" fillId="0" borderId="10" xfId="0" applyBorder="1" applyAlignment="1" applyProtection="1">
      <alignment horizontal="left"/>
    </xf>
    <xf numFmtId="44" fontId="0" fillId="0" borderId="11" xfId="1" applyFont="1" applyBorder="1" applyProtection="1"/>
    <xf numFmtId="0" fontId="0" fillId="3" borderId="3" xfId="0" applyFont="1" applyFill="1" applyBorder="1" applyProtection="1">
      <protection locked="0"/>
    </xf>
    <xf numFmtId="44" fontId="0" fillId="3" borderId="3" xfId="1" applyNumberFormat="1" applyFont="1" applyFill="1" applyBorder="1" applyProtection="1">
      <protection locked="0"/>
    </xf>
    <xf numFmtId="0" fontId="0" fillId="3" borderId="2" xfId="1" applyNumberFormat="1" applyFont="1" applyFill="1" applyBorder="1" applyAlignment="1" applyProtection="1">
      <alignment wrapText="1"/>
      <protection locked="0"/>
    </xf>
    <xf numFmtId="0" fontId="0" fillId="3" borderId="12" xfId="1" applyNumberFormat="1" applyFont="1" applyFill="1" applyBorder="1" applyAlignment="1" applyProtection="1">
      <alignment horizontal="left" wrapText="1"/>
      <protection locked="0"/>
    </xf>
    <xf numFmtId="0" fontId="0" fillId="0" borderId="3" xfId="0" applyFont="1" applyBorder="1" applyProtection="1">
      <protection locked="0"/>
    </xf>
    <xf numFmtId="44" fontId="0" fillId="0" borderId="3" xfId="1" applyNumberFormat="1" applyFont="1" applyBorder="1" applyProtection="1">
      <protection locked="0"/>
    </xf>
    <xf numFmtId="0" fontId="0" fillId="6" borderId="2" xfId="1" applyNumberFormat="1" applyFont="1" applyFill="1" applyBorder="1" applyAlignment="1" applyProtection="1">
      <alignment wrapText="1"/>
      <protection locked="0"/>
    </xf>
    <xf numFmtId="0" fontId="0" fillId="6" borderId="12" xfId="1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44" fontId="0" fillId="0" borderId="4" xfId="1" applyNumberFormat="1" applyFont="1" applyBorder="1" applyProtection="1">
      <protection locked="0"/>
    </xf>
    <xf numFmtId="0" fontId="0" fillId="6" borderId="5" xfId="1" applyNumberFormat="1" applyFont="1" applyFill="1" applyBorder="1" applyAlignment="1" applyProtection="1">
      <alignment wrapText="1"/>
      <protection locked="0"/>
    </xf>
    <xf numFmtId="0" fontId="0" fillId="6" borderId="4" xfId="1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wrapText="1"/>
    </xf>
    <xf numFmtId="0" fontId="6" fillId="7" borderId="1" xfId="4" applyFill="1" applyBorder="1" applyAlignment="1" applyProtection="1">
      <alignment horizontal="center"/>
    </xf>
    <xf numFmtId="0" fontId="2" fillId="4" borderId="6" xfId="2" applyFont="1" applyBorder="1" applyAlignment="1" applyProtection="1">
      <alignment horizontal="center"/>
    </xf>
    <xf numFmtId="0" fontId="2" fillId="4" borderId="7" xfId="2" applyFont="1" applyBorder="1" applyAlignment="1" applyProtection="1">
      <alignment horizontal="center"/>
    </xf>
    <xf numFmtId="0" fontId="2" fillId="4" borderId="0" xfId="2" applyFont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5">
    <cellStyle name="60% - Accent6" xfId="3" builtinId="52"/>
    <cellStyle name="Accent1" xfId="2" builtinId="29"/>
    <cellStyle name="Currency" xfId="1" builtinId="4"/>
    <cellStyle name="Hyperlink" xfId="4" builtinId="8"/>
    <cellStyle name="Normal" xfId="0" builtinId="0"/>
  </cellStyles>
  <dxfs count="6">
    <dxf>
      <font>
        <color auto="1"/>
      </font>
      <fill>
        <patternFill>
          <bgColor theme="7" tint="0.59996337778862885"/>
        </patternFill>
      </fill>
    </dxf>
    <dxf>
      <font>
        <color rgb="FF990033"/>
      </font>
      <fill>
        <patternFill patternType="solid">
          <bgColor rgb="FFFFCCCC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33"/>
      <color rgb="FFFFCCCC"/>
      <color rgb="FFFF9999"/>
      <color rgb="FFFF7C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y.goodman@olis.ri.gov,%20danielle.margarida@olis.ri.gov?subject=SRP%202023%20Mini-Grant%20Request%20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90C5-1B1A-40F7-AE20-B9512F1CF1A1}">
  <dimension ref="A1:G53"/>
  <sheetViews>
    <sheetView showGridLines="0" showRowColHeaders="0" tabSelected="1" zoomScaleNormal="100" workbookViewId="0">
      <selection activeCell="E23" sqref="E23"/>
    </sheetView>
  </sheetViews>
  <sheetFormatPr defaultRowHeight="15" x14ac:dyDescent="0.25"/>
  <cols>
    <col min="1" max="1" width="21.42578125" customWidth="1"/>
    <col min="2" max="2" width="28" customWidth="1"/>
    <col min="3" max="3" width="11" customWidth="1"/>
    <col min="4" max="4" width="32.42578125" customWidth="1"/>
    <col min="5" max="5" width="49.42578125" customWidth="1"/>
    <col min="6" max="6" width="28.5703125" bestFit="1" customWidth="1"/>
    <col min="7" max="7" width="10.85546875" customWidth="1"/>
    <col min="8" max="8" width="10.140625" customWidth="1"/>
  </cols>
  <sheetData>
    <row r="1" spans="1:7" x14ac:dyDescent="0.25">
      <c r="A1" s="44" t="s">
        <v>0</v>
      </c>
      <c r="B1" s="44"/>
      <c r="C1" s="44"/>
      <c r="D1" s="44"/>
      <c r="F1" s="42" t="s">
        <v>1</v>
      </c>
      <c r="G1" s="43"/>
    </row>
    <row r="2" spans="1:7" x14ac:dyDescent="0.25">
      <c r="A2" s="13" t="s">
        <v>2</v>
      </c>
      <c r="B2" s="45"/>
      <c r="C2" s="45"/>
      <c r="D2" s="45"/>
      <c r="F2" s="19" t="s">
        <v>27</v>
      </c>
      <c r="G2" s="6">
        <f>(B4-1)*300+600</f>
        <v>600</v>
      </c>
    </row>
    <row r="3" spans="1:7" x14ac:dyDescent="0.25">
      <c r="A3" s="13" t="s">
        <v>3</v>
      </c>
      <c r="B3" s="45"/>
      <c r="C3" s="45"/>
      <c r="D3" s="45"/>
      <c r="F3" s="20" t="s">
        <v>28</v>
      </c>
      <c r="G3" s="3">
        <v>300</v>
      </c>
    </row>
    <row r="4" spans="1:7" x14ac:dyDescent="0.25">
      <c r="A4" s="13" t="s">
        <v>39</v>
      </c>
      <c r="B4" s="45">
        <v>1</v>
      </c>
      <c r="C4" s="45"/>
      <c r="D4" s="45"/>
      <c r="F4" s="21" t="s">
        <v>29</v>
      </c>
      <c r="G4" s="4">
        <f>SUM(G2+G3)</f>
        <v>900</v>
      </c>
    </row>
    <row r="5" spans="1:7" x14ac:dyDescent="0.25">
      <c r="A5" s="13" t="s">
        <v>4</v>
      </c>
      <c r="B5" s="45"/>
      <c r="C5" s="45"/>
      <c r="D5" s="45"/>
      <c r="F5" s="22"/>
      <c r="G5" s="2"/>
    </row>
    <row r="6" spans="1:7" x14ac:dyDescent="0.25">
      <c r="A6" s="13" t="s">
        <v>5</v>
      </c>
      <c r="B6" s="45"/>
      <c r="C6" s="45"/>
      <c r="D6" s="45"/>
      <c r="F6" s="20" t="s">
        <v>8</v>
      </c>
      <c r="G6" s="5">
        <f>SUMIF(A17:A53,"youth",C17:C53)</f>
        <v>0</v>
      </c>
    </row>
    <row r="7" spans="1:7" x14ac:dyDescent="0.25">
      <c r="A7" s="13" t="s">
        <v>7</v>
      </c>
      <c r="B7" s="45"/>
      <c r="C7" s="45"/>
      <c r="D7" s="45"/>
      <c r="F7" s="20" t="s">
        <v>10</v>
      </c>
      <c r="G7" s="5">
        <f>SUMIF(A17:A54,"adult",C17:C54)</f>
        <v>0</v>
      </c>
    </row>
    <row r="8" spans="1:7" x14ac:dyDescent="0.25">
      <c r="A8" s="13" t="s">
        <v>9</v>
      </c>
      <c r="B8" s="45"/>
      <c r="C8" s="45"/>
      <c r="D8" s="45"/>
      <c r="F8" s="23" t="s">
        <v>6</v>
      </c>
      <c r="G8" s="7">
        <f>(G6+G7)</f>
        <v>0</v>
      </c>
    </row>
    <row r="9" spans="1:7" x14ac:dyDescent="0.25">
      <c r="A9" s="13" t="s">
        <v>11</v>
      </c>
      <c r="B9" s="45"/>
      <c r="C9" s="45"/>
      <c r="D9" s="45"/>
      <c r="F9" s="24" t="s">
        <v>30</v>
      </c>
      <c r="G9" s="25">
        <f>IF(G8&gt;G4, G4, G8)</f>
        <v>0</v>
      </c>
    </row>
    <row r="10" spans="1:7" x14ac:dyDescent="0.25">
      <c r="A10" s="13" t="s">
        <v>13</v>
      </c>
      <c r="B10" s="45"/>
      <c r="C10" s="45"/>
      <c r="D10" s="45"/>
      <c r="F10" s="26" t="s">
        <v>12</v>
      </c>
      <c r="G10" s="27">
        <f>G4-G8</f>
        <v>900</v>
      </c>
    </row>
    <row r="11" spans="1:7" x14ac:dyDescent="0.25">
      <c r="A11" s="13" t="s">
        <v>14</v>
      </c>
      <c r="B11" s="45"/>
      <c r="C11" s="45"/>
      <c r="D11" s="45"/>
    </row>
    <row r="12" spans="1:7" x14ac:dyDescent="0.25">
      <c r="A12" s="13" t="s">
        <v>31</v>
      </c>
      <c r="B12" s="46"/>
      <c r="C12" s="47"/>
      <c r="D12" s="48"/>
    </row>
    <row r="13" spans="1:7" x14ac:dyDescent="0.25">
      <c r="A13" s="14" t="s">
        <v>15</v>
      </c>
      <c r="B13" s="45"/>
      <c r="C13" s="45"/>
      <c r="D13" s="45"/>
    </row>
    <row r="14" spans="1:7" x14ac:dyDescent="0.25">
      <c r="A14" s="15"/>
    </row>
    <row r="15" spans="1:7" x14ac:dyDescent="0.25">
      <c r="A15" s="41" t="s">
        <v>43</v>
      </c>
      <c r="B15" s="41"/>
      <c r="C15" s="41"/>
      <c r="D15" s="41"/>
      <c r="E15" s="41"/>
    </row>
    <row r="16" spans="1:7" x14ac:dyDescent="0.25">
      <c r="A16" s="16" t="s">
        <v>16</v>
      </c>
      <c r="B16" s="17" t="s">
        <v>17</v>
      </c>
      <c r="C16" s="17" t="s">
        <v>18</v>
      </c>
      <c r="D16" s="17" t="s">
        <v>19</v>
      </c>
      <c r="E16" s="18" t="s">
        <v>32</v>
      </c>
    </row>
    <row r="17" spans="1:5" x14ac:dyDescent="0.25">
      <c r="A17" s="28"/>
      <c r="B17" s="28"/>
      <c r="C17" s="29">
        <v>0</v>
      </c>
      <c r="D17" s="30"/>
      <c r="E17" s="31"/>
    </row>
    <row r="18" spans="1:5" x14ac:dyDescent="0.25">
      <c r="A18" s="32"/>
      <c r="B18" s="32"/>
      <c r="C18" s="33">
        <v>0</v>
      </c>
      <c r="D18" s="34"/>
      <c r="E18" s="35"/>
    </row>
    <row r="19" spans="1:5" x14ac:dyDescent="0.25">
      <c r="A19" s="28"/>
      <c r="B19" s="28"/>
      <c r="C19" s="29">
        <v>0</v>
      </c>
      <c r="D19" s="30"/>
      <c r="E19" s="31"/>
    </row>
    <row r="20" spans="1:5" ht="15.75" x14ac:dyDescent="0.25">
      <c r="A20" s="32"/>
      <c r="B20" s="32"/>
      <c r="C20" s="33">
        <v>0</v>
      </c>
      <c r="D20" s="34"/>
      <c r="E20" s="40"/>
    </row>
    <row r="21" spans="1:5" x14ac:dyDescent="0.25">
      <c r="A21" s="28"/>
      <c r="B21" s="28"/>
      <c r="C21" s="29">
        <v>0</v>
      </c>
      <c r="D21" s="30"/>
      <c r="E21" s="31"/>
    </row>
    <row r="22" spans="1:5" x14ac:dyDescent="0.25">
      <c r="A22" s="32"/>
      <c r="B22" s="32"/>
      <c r="C22" s="33">
        <v>0</v>
      </c>
      <c r="D22" s="34"/>
      <c r="E22" s="35"/>
    </row>
    <row r="23" spans="1:5" x14ac:dyDescent="0.25">
      <c r="A23" s="28"/>
      <c r="B23" s="28"/>
      <c r="C23" s="29">
        <v>0</v>
      </c>
      <c r="D23" s="30"/>
      <c r="E23" s="31"/>
    </row>
    <row r="24" spans="1:5" x14ac:dyDescent="0.25">
      <c r="A24" s="32"/>
      <c r="B24" s="32"/>
      <c r="C24" s="33">
        <v>0</v>
      </c>
      <c r="D24" s="34"/>
      <c r="E24" s="35"/>
    </row>
    <row r="25" spans="1:5" x14ac:dyDescent="0.25">
      <c r="A25" s="28"/>
      <c r="B25" s="28"/>
      <c r="C25" s="29">
        <v>0</v>
      </c>
      <c r="D25" s="30"/>
      <c r="E25" s="31"/>
    </row>
    <row r="26" spans="1:5" x14ac:dyDescent="0.25">
      <c r="A26" s="32"/>
      <c r="B26" s="32"/>
      <c r="C26" s="33">
        <v>0</v>
      </c>
      <c r="D26" s="34"/>
      <c r="E26" s="35"/>
    </row>
    <row r="27" spans="1:5" x14ac:dyDescent="0.25">
      <c r="A27" s="28"/>
      <c r="B27" s="28"/>
      <c r="C27" s="29">
        <v>0</v>
      </c>
      <c r="D27" s="30"/>
      <c r="E27" s="31"/>
    </row>
    <row r="28" spans="1:5" x14ac:dyDescent="0.25">
      <c r="A28" s="32"/>
      <c r="B28" s="32"/>
      <c r="C28" s="33">
        <v>0</v>
      </c>
      <c r="D28" s="34"/>
      <c r="E28" s="35"/>
    </row>
    <row r="29" spans="1:5" x14ac:dyDescent="0.25">
      <c r="A29" s="28"/>
      <c r="B29" s="28"/>
      <c r="C29" s="29">
        <v>0</v>
      </c>
      <c r="D29" s="30"/>
      <c r="E29" s="31"/>
    </row>
    <row r="30" spans="1:5" x14ac:dyDescent="0.25">
      <c r="A30" s="32"/>
      <c r="B30" s="32"/>
      <c r="C30" s="33">
        <v>0</v>
      </c>
      <c r="D30" s="34"/>
      <c r="E30" s="35"/>
    </row>
    <row r="31" spans="1:5" x14ac:dyDescent="0.25">
      <c r="A31" s="28"/>
      <c r="B31" s="28"/>
      <c r="C31" s="29">
        <v>0</v>
      </c>
      <c r="D31" s="30"/>
      <c r="E31" s="31"/>
    </row>
    <row r="32" spans="1:5" x14ac:dyDescent="0.25">
      <c r="A32" s="32"/>
      <c r="B32" s="32"/>
      <c r="C32" s="33">
        <v>0</v>
      </c>
      <c r="D32" s="34"/>
      <c r="E32" s="35"/>
    </row>
    <row r="33" spans="1:5" x14ac:dyDescent="0.25">
      <c r="A33" s="28"/>
      <c r="B33" s="28"/>
      <c r="C33" s="29">
        <v>0</v>
      </c>
      <c r="D33" s="30"/>
      <c r="E33" s="31"/>
    </row>
    <row r="34" spans="1:5" x14ac:dyDescent="0.25">
      <c r="A34" s="32"/>
      <c r="B34" s="32"/>
      <c r="C34" s="33">
        <v>0</v>
      </c>
      <c r="D34" s="34"/>
      <c r="E34" s="35"/>
    </row>
    <row r="35" spans="1:5" x14ac:dyDescent="0.25">
      <c r="A35" s="28"/>
      <c r="B35" s="28"/>
      <c r="C35" s="29">
        <v>0</v>
      </c>
      <c r="D35" s="30"/>
      <c r="E35" s="31"/>
    </row>
    <row r="36" spans="1:5" x14ac:dyDescent="0.25">
      <c r="A36" s="32"/>
      <c r="B36" s="32"/>
      <c r="C36" s="33">
        <v>0</v>
      </c>
      <c r="D36" s="34"/>
      <c r="E36" s="35"/>
    </row>
    <row r="37" spans="1:5" x14ac:dyDescent="0.25">
      <c r="A37" s="28"/>
      <c r="B37" s="28"/>
      <c r="C37" s="29">
        <v>0</v>
      </c>
      <c r="D37" s="30"/>
      <c r="E37" s="31"/>
    </row>
    <row r="38" spans="1:5" x14ac:dyDescent="0.25">
      <c r="A38" s="36"/>
      <c r="B38" s="36"/>
      <c r="C38" s="37">
        <v>0</v>
      </c>
      <c r="D38" s="38"/>
      <c r="E38" s="39"/>
    </row>
    <row r="39" spans="1:5" x14ac:dyDescent="0.25">
      <c r="C39" s="1"/>
      <c r="D39" s="1"/>
      <c r="E39" s="1"/>
    </row>
    <row r="40" spans="1:5" x14ac:dyDescent="0.25">
      <c r="C40" s="1"/>
      <c r="D40" s="1"/>
      <c r="E40" s="1"/>
    </row>
    <row r="41" spans="1:5" x14ac:dyDescent="0.25">
      <c r="C41" s="1"/>
      <c r="D41" s="1"/>
      <c r="E41" s="1"/>
    </row>
    <row r="42" spans="1:5" x14ac:dyDescent="0.25">
      <c r="C42" s="1"/>
      <c r="D42" s="1"/>
      <c r="E42" s="1"/>
    </row>
    <row r="43" spans="1:5" x14ac:dyDescent="0.25">
      <c r="C43" s="1"/>
      <c r="D43" s="1"/>
      <c r="E43" s="1"/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C46" s="1"/>
      <c r="D46" s="1"/>
      <c r="E46" s="1"/>
    </row>
    <row r="47" spans="1:5" x14ac:dyDescent="0.25">
      <c r="C47" s="1"/>
      <c r="D47" s="1"/>
      <c r="E47" s="1"/>
    </row>
    <row r="48" spans="1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</sheetData>
  <sheetProtection algorithmName="SHA-512" hashValue="vI9G7rUcmI/eRJX72mr5SyKdI0ZAMDEYuYwOiNez7ZGY4GM0a7JS2HI8ggslvVwXqIV2bIeJdd1JoePBnu0Qpw==" saltValue="46aeAUeGplJUZZyxRObUGw==" spinCount="100000" sheet="1" objects="1" scenarios="1"/>
  <mergeCells count="15">
    <mergeCell ref="A15:E15"/>
    <mergeCell ref="F1:G1"/>
    <mergeCell ref="A1:D1"/>
    <mergeCell ref="B2:D2"/>
    <mergeCell ref="B3:D3"/>
    <mergeCell ref="B13:D1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conditionalFormatting sqref="G7">
    <cfRule type="cellIs" dxfId="5" priority="13" operator="greaterThan">
      <formula>300</formula>
    </cfRule>
  </conditionalFormatting>
  <conditionalFormatting sqref="G6">
    <cfRule type="cellIs" dxfId="4" priority="8" operator="greaterThan">
      <formula>(B4-1)*300+600</formula>
    </cfRule>
  </conditionalFormatting>
  <conditionalFormatting sqref="G2">
    <cfRule type="expression" dxfId="3" priority="7">
      <formula>"&gt;F3"</formula>
    </cfRule>
  </conditionalFormatting>
  <conditionalFormatting sqref="B13:D13">
    <cfRule type="expression" dxfId="2" priority="5">
      <formula>"($B$15:$B$36=""Program Presenter(s)"")"</formula>
    </cfRule>
  </conditionalFormatting>
  <conditionalFormatting sqref="G8">
    <cfRule type="expression" dxfId="1" priority="2">
      <formula>G8&gt;G4</formula>
    </cfRule>
  </conditionalFormatting>
  <conditionalFormatting sqref="G10">
    <cfRule type="expression" dxfId="0" priority="1">
      <formula>G10&gt;0</formula>
    </cfRule>
  </conditionalFormatting>
  <dataValidations xWindow="392" yWindow="315" count="8">
    <dataValidation allowBlank="1" showInputMessage="1" showErrorMessage="1" prompt="Share a brief plan for the items/services you will be purchasing, and what the anticipated outcomes are (i.e. The library will host a program on...., and  as a result of attending this program, participants will be able to...)" sqref="E17:E19 E21:E38" xr:uid="{0A21912A-4677-4D3E-97B6-7280383F7195}"/>
    <dataValidation allowBlank="1" showInputMessage="1" showErrorMessage="1" prompt="Provide an overview of the supplies/materials/services you will be purchasing (include the specific project presenters if applicable)" sqref="D18:D38" xr:uid="{0E73A1ED-359A-447D-9A2C-773E16A88538}"/>
    <dataValidation allowBlank="1" showInputMessage="1" showErrorMessage="1" prompt="This is the entity that will actually receive the funds (typically the library itself, the town, or a library friends group/foundation)" sqref="C11:D11 B11" xr:uid="{F768E822-A202-40FB-8176-119028040B46}"/>
    <dataValidation allowBlank="1" showInputMessage="1" showErrorMessage="1" prompt="Provide the number of outlets, including the main outlet, that will be participating in the summer reading program/grant." sqref="B4:D4" xr:uid="{4357A1FD-316C-487B-98D8-2D76EA298E7A}"/>
    <dataValidation allowBlank="1" showInputMessage="1" showErrorMessage="1" prompt="Provide an overview of the supplies/materials/services you will be purchasing (include the specific program presenters if applicable)" sqref="D17" xr:uid="{EDF28E6A-002A-4D26-B3F9-71430D2B6381}"/>
    <dataValidation allowBlank="1" showInputMessage="1" showErrorMessage="1" prompt="Total Funds Requested cannot exceed Maximum Eligible Funds" sqref="G8" xr:uid="{1BC19141-598B-44C4-AE3D-B9100B836F5E}"/>
    <dataValidation allowBlank="1" showInputMessage="1" showErrorMessage="1" prompt="Enter the UEI number found in SAM.gov for the Payee; contact nicolette.baffoni@olis.ri.gov if you do not know your UEI." sqref="B12:D12" xr:uid="{D6E8512B-A694-4DB0-8D7F-87D731FB04FA}"/>
    <dataValidation allowBlank="1" showInputMessage="1" showErrorMessage="1" promptTitle="Do not write in this chart!" prompt="Totals will autopopulate based on chart below. " sqref="F1:G1" xr:uid="{B9E6A7D9-A8D1-4206-995B-FA17EF58ED51}"/>
  </dataValidations>
  <hyperlinks>
    <hyperlink ref="A15:E15" r:id="rId1" display="Email completed form to danielle.margarida@olis.ri.gov and emily.goodman@olis.ri.gov" xr:uid="{5FECC8D7-059C-4D34-BC40-7974D3249DE4}"/>
  </hyperlinks>
  <pageMargins left="0.7" right="0.7" top="0.75" bottom="0.75" header="0.3" footer="0.3"/>
  <pageSetup scale="85" fitToHeight="0" orientation="landscape" r:id="rId2"/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92" yWindow="315" count="5">
        <x14:dataValidation type="list" allowBlank="1" showInputMessage="1" showErrorMessage="1" xr:uid="{94E1A11E-FB2C-4C4F-9173-C6E325AE005C}">
          <x14:formula1>
            <xm:f>Forumlas!$A$7:$A$12</xm:f>
          </x14:formula1>
          <xm:sqref>B39:B53</xm:sqref>
        </x14:dataValidation>
        <x14:dataValidation type="list" allowBlank="1" showInputMessage="1" showErrorMessage="1" prompt="If you are requesting funds for presenters, you must select FY2024 (August 2023)" xr:uid="{AA58EB0B-CBD8-493A-91A9-28D81F8730B8}">
          <x14:formula1>
            <xm:f>Forumlas!$A$16:$A$18</xm:f>
          </x14:formula1>
          <xm:sqref>B13:D13</xm:sqref>
        </x14:dataValidation>
        <x14:dataValidation type="list" allowBlank="1" showInputMessage="1" showErrorMessage="1" xr:uid="{0C717D48-9C06-4DF2-8E32-3F9A9BFFEF8D}">
          <x14:formula1>
            <xm:f>Forumlas!$A$7:$A$13</xm:f>
          </x14:formula1>
          <xm:sqref>B17:B38</xm:sqref>
        </x14:dataValidation>
        <x14:dataValidation type="list" allowBlank="1" showInputMessage="1" showErrorMessage="1" prompt="You must select an audience in order to populate the Funding Request chart." xr:uid="{EC0E925F-81E6-4423-AC7B-739753DCCAD1}">
          <x14:formula1>
            <xm:f>Forumlas!$A$2:$A$4</xm:f>
          </x14:formula1>
          <xm:sqref>A17:A38</xm:sqref>
        </x14:dataValidation>
        <x14:dataValidation type="list" allowBlank="1" showInputMessage="1" showErrorMessage="1" xr:uid="{585A1C43-819E-4C9B-8096-F40B223C45A7}">
          <x14:formula1>
            <xm:f>Forumlas!$A$2:$A$4</xm:f>
          </x14:formula1>
          <xm:sqref>A39:A53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5680-3E4D-47DD-B66E-57C64026D966}">
  <dimension ref="A1:E18"/>
  <sheetViews>
    <sheetView workbookViewId="0">
      <selection activeCell="B13" sqref="B13"/>
    </sheetView>
  </sheetViews>
  <sheetFormatPr defaultRowHeight="15" x14ac:dyDescent="0.25"/>
  <cols>
    <col min="1" max="1" width="26.7109375" bestFit="1" customWidth="1"/>
    <col min="2" max="2" width="20.5703125" customWidth="1"/>
    <col min="4" max="4" width="16.140625" bestFit="1" customWidth="1"/>
    <col min="5" max="5" width="10.5703125" bestFit="1" customWidth="1"/>
  </cols>
  <sheetData>
    <row r="1" spans="1:5" x14ac:dyDescent="0.25">
      <c r="A1" t="s">
        <v>16</v>
      </c>
      <c r="D1" s="9" t="s">
        <v>17</v>
      </c>
      <c r="E1" s="10" t="s">
        <v>40</v>
      </c>
    </row>
    <row r="2" spans="1:5" x14ac:dyDescent="0.25">
      <c r="D2" s="9" t="s">
        <v>33</v>
      </c>
      <c r="E2" s="11">
        <f>SUM(B8,B10,B11,B12)</f>
        <v>0</v>
      </c>
    </row>
    <row r="3" spans="1:5" x14ac:dyDescent="0.25">
      <c r="A3" t="s">
        <v>20</v>
      </c>
      <c r="D3" s="9" t="s">
        <v>34</v>
      </c>
      <c r="E3" s="11">
        <f>SUM(B9,B13)</f>
        <v>0</v>
      </c>
    </row>
    <row r="4" spans="1:5" x14ac:dyDescent="0.25">
      <c r="A4" t="s">
        <v>21</v>
      </c>
      <c r="D4" s="12" t="s">
        <v>41</v>
      </c>
      <c r="E4" s="10">
        <f>SUM(E2:E3)</f>
        <v>0</v>
      </c>
    </row>
    <row r="6" spans="1:5" x14ac:dyDescent="0.25">
      <c r="A6" t="s">
        <v>17</v>
      </c>
      <c r="D6" t="s">
        <v>42</v>
      </c>
      <c r="E6" s="8">
        <f>SRP!G9</f>
        <v>0</v>
      </c>
    </row>
    <row r="8" spans="1:5" x14ac:dyDescent="0.25">
      <c r="A8" t="s">
        <v>35</v>
      </c>
      <c r="B8">
        <f>SUMIF(SRP!B17:B38,"Program Supplies",SRP!C17:C38)</f>
        <v>0</v>
      </c>
    </row>
    <row r="9" spans="1:5" x14ac:dyDescent="0.25">
      <c r="A9" t="s">
        <v>22</v>
      </c>
      <c r="B9">
        <f>SUMIF(SRP!B17:B38,"Program Presenter(s)",SRP!C17:C38)</f>
        <v>0</v>
      </c>
    </row>
    <row r="10" spans="1:5" x14ac:dyDescent="0.25">
      <c r="A10" t="s">
        <v>36</v>
      </c>
      <c r="B10">
        <f>SUMIF(SRP!B17:B38,"Circulating Materials",SRP!C17:C38)</f>
        <v>0</v>
      </c>
    </row>
    <row r="11" spans="1:5" x14ac:dyDescent="0.25">
      <c r="A11" t="s">
        <v>37</v>
      </c>
      <c r="B11">
        <f>SUMIF(SRP!B17:B38,"Circulating Kit Materials",SRP!C17:C38)</f>
        <v>0</v>
      </c>
    </row>
    <row r="12" spans="1:5" x14ac:dyDescent="0.25">
      <c r="A12" t="s">
        <v>38</v>
      </c>
      <c r="B12">
        <f>SUMIF(SRP!B17:B38,"Take and Make Kit Materials",SRP!C17:C38)</f>
        <v>0</v>
      </c>
    </row>
    <row r="13" spans="1:5" x14ac:dyDescent="0.25">
      <c r="A13" t="s">
        <v>23</v>
      </c>
      <c r="B13">
        <f>SUMIF(SRP!B17:B38, "Other Services",SRP!C17:C38)</f>
        <v>0</v>
      </c>
    </row>
    <row r="15" spans="1:5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11" ma:contentTypeDescription="Create a new document." ma:contentTypeScope="" ma:versionID="4da6e752d11b1019fcc81ec3c9fbd640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2755698b504af952def363547f8291c2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3e1f3e-d784-4185-9d35-2ec3042dbb95}" ma:internalName="TaxCatchAll" ma:showField="CatchAllData" ma:web="794e957f-80ce-4eda-9e02-31455ab5e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1b041e-0e51-466a-a87d-be1493e3894e">
      <Terms xmlns="http://schemas.microsoft.com/office/infopath/2007/PartnerControls"/>
    </lcf76f155ced4ddcb4097134ff3c332f>
    <TaxCatchAll xmlns="794e957f-80ce-4eda-9e02-31455ab5eee7" xsi:nil="true"/>
    <SharedWithUsers xmlns="794e957f-80ce-4eda-9e02-31455ab5eee7">
      <UserInfo>
        <DisplayName>Mellor, Karen (OLIS)</DisplayName>
        <AccountId>13</AccountId>
        <AccountType/>
      </UserInfo>
      <UserInfo>
        <DisplayName>Baffoni, Nicolette (OLIS)</DisplayName>
        <AccountId>22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1240C-AE24-497F-BB5A-576DE3C65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A381A6-6842-4D84-90E0-C82D1DE08CE1}">
  <ds:schemaRefs>
    <ds:schemaRef ds:uri="http://schemas.microsoft.com/office/2006/metadata/properties"/>
    <ds:schemaRef ds:uri="001b041e-0e51-466a-a87d-be1493e3894e"/>
    <ds:schemaRef ds:uri="http://purl.org/dc/elements/1.1/"/>
    <ds:schemaRef ds:uri="794e957f-80ce-4eda-9e02-31455ab5eee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DB822A-BA52-40FB-BB96-D12B5CB503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SRP</vt:lpstr>
      <vt:lpstr>Forumlas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Baffoni, Nicolette (OLIS)</dc:creator>
  <cp:keywords/>
  <dc:description/>
  <cp:lastModifiedBy>Morales Henry, Pablo (OLIS)</cp:lastModifiedBy>
  <cp:revision/>
  <cp:lastPrinted>2023-02-21T16:19:57Z</cp:lastPrinted>
  <dcterms:created xsi:type="dcterms:W3CDTF">2023-02-06T17:45:14Z</dcterms:created>
  <dcterms:modified xsi:type="dcterms:W3CDTF">2023-07-07T19:17:35Z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  <property fmtid="{D5CDD505-2E9C-101B-9397-08002B2CF9AE}" pid="3" name="MediaServiceImageTags">
    <vt:lpwstr/>
  </property>
</Properties>
</file>