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2-CompStats/Published/"/>
    </mc:Choice>
  </mc:AlternateContent>
  <xr:revisionPtr revIDLastSave="64" documentId="8_{EE4F4B2B-E673-448A-903E-A7F5DB73A287}" xr6:coauthVersionLast="47" xr6:coauthVersionMax="47" xr10:uidLastSave="{E4D92A9B-4FC5-4D9F-9278-37C79AED2EE5}"/>
  <bookViews>
    <workbookView xWindow="-120" yWindow="-120" windowWidth="29040" windowHeight="15840" xr2:uid="{BB9C1118-79BB-43B8-A8D6-2A96479D7C04}"/>
  </bookViews>
  <sheets>
    <sheet name="Intro" sheetId="9" r:id="rId1"/>
    <sheet name="Access" sheetId="3" r:id="rId2"/>
    <sheet name="Technology" sheetId="4" r:id="rId3"/>
    <sheet name="Other Programming Activities" sheetId="5" r:id="rId4"/>
    <sheet name="Synchronous Programs" sheetId="6" r:id="rId5"/>
    <sheet name="Synch Program Attendance" sheetId="7" r:id="rId6"/>
    <sheet name="Programs x Audience - Chart" sheetId="8" r:id="rId7"/>
    <sheet name="All Data" sheetId="1" r:id="rId8"/>
  </sheets>
  <definedNames>
    <definedName name="_xlnm._FilterDatabase" localSheetId="1" hidden="1">Access!$A$1:$N$49</definedName>
    <definedName name="_xlnm._FilterDatabase" localSheetId="3" hidden="1">'Other Programming Activities'!$A$1:$I$49</definedName>
    <definedName name="_xlnm._FilterDatabase" localSheetId="5" hidden="1">'Synch Program Attendance'!$A$2:$X$2</definedName>
    <definedName name="_xlnm._FilterDatabase" localSheetId="4" hidden="1">'Synchronous Programs'!$A$2:$X$2</definedName>
    <definedName name="_xlnm._FilterDatabase" localSheetId="2" hidden="1">Technology!$A$1:$N$49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4" l="1"/>
  <c r="E5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2" i="4"/>
  <c r="C53" i="3"/>
  <c r="C52" i="3"/>
  <c r="C51" i="3"/>
  <c r="N17" i="3"/>
  <c r="N2" i="3"/>
  <c r="N53" i="3" s="1"/>
  <c r="N22" i="3"/>
  <c r="N36" i="3"/>
  <c r="N8" i="3"/>
  <c r="N9" i="3"/>
  <c r="N7" i="3"/>
  <c r="N10" i="3"/>
  <c r="N27" i="3"/>
  <c r="N11" i="3"/>
  <c r="N12" i="3"/>
  <c r="N39" i="3"/>
  <c r="N13" i="3"/>
  <c r="N43" i="3"/>
  <c r="N15" i="3"/>
  <c r="N40" i="3"/>
  <c r="N16" i="3"/>
  <c r="N37" i="3"/>
  <c r="N25" i="3"/>
  <c r="N19" i="3"/>
  <c r="N4" i="3"/>
  <c r="N18" i="3"/>
  <c r="N14" i="3"/>
  <c r="N21" i="3"/>
  <c r="N46" i="3"/>
  <c r="N20" i="3"/>
  <c r="N24" i="3"/>
  <c r="N30" i="3"/>
  <c r="N23" i="3"/>
  <c r="N26" i="3"/>
  <c r="N28" i="3"/>
  <c r="N38" i="3"/>
  <c r="N31" i="3"/>
  <c r="N5" i="3"/>
  <c r="N32" i="3"/>
  <c r="N44" i="3"/>
  <c r="N33" i="3"/>
  <c r="N34" i="3"/>
  <c r="N35" i="3"/>
  <c r="N3" i="3"/>
  <c r="N41" i="3"/>
  <c r="N42" i="3"/>
  <c r="N45" i="3"/>
  <c r="N47" i="3"/>
  <c r="N48" i="3"/>
  <c r="N29" i="3"/>
  <c r="N49" i="3"/>
  <c r="N6" i="3"/>
  <c r="G17" i="3"/>
  <c r="G2" i="3"/>
  <c r="G53" i="3" s="1"/>
  <c r="G22" i="3"/>
  <c r="G36" i="3"/>
  <c r="G8" i="3"/>
  <c r="G9" i="3"/>
  <c r="G7" i="3"/>
  <c r="G10" i="3"/>
  <c r="G27" i="3"/>
  <c r="G11" i="3"/>
  <c r="G12" i="3"/>
  <c r="G39" i="3"/>
  <c r="G13" i="3"/>
  <c r="G43" i="3"/>
  <c r="G15" i="3"/>
  <c r="G40" i="3"/>
  <c r="G16" i="3"/>
  <c r="G37" i="3"/>
  <c r="G25" i="3"/>
  <c r="G19" i="3"/>
  <c r="G4" i="3"/>
  <c r="G18" i="3"/>
  <c r="G14" i="3"/>
  <c r="G21" i="3"/>
  <c r="G46" i="3"/>
  <c r="G20" i="3"/>
  <c r="G24" i="3"/>
  <c r="G30" i="3"/>
  <c r="G23" i="3"/>
  <c r="G26" i="3"/>
  <c r="G28" i="3"/>
  <c r="G38" i="3"/>
  <c r="G31" i="3"/>
  <c r="G5" i="3"/>
  <c r="G32" i="3"/>
  <c r="G44" i="3"/>
  <c r="G33" i="3"/>
  <c r="G34" i="3"/>
  <c r="G35" i="3"/>
  <c r="G3" i="3"/>
  <c r="G41" i="3"/>
  <c r="G42" i="3"/>
  <c r="G45" i="3"/>
  <c r="G47" i="3"/>
  <c r="G48" i="3"/>
  <c r="G29" i="3"/>
  <c r="G49" i="3"/>
  <c r="G6" i="3"/>
  <c r="G52" i="3" l="1"/>
  <c r="N52" i="3"/>
  <c r="X23" i="7" l="1"/>
  <c r="X9" i="7"/>
  <c r="X10" i="7"/>
  <c r="X8" i="7"/>
  <c r="X12" i="7"/>
  <c r="X13" i="7"/>
  <c r="X40" i="7"/>
  <c r="X14" i="7"/>
  <c r="X44" i="7"/>
  <c r="X16" i="7"/>
  <c r="X38" i="7"/>
  <c r="X26" i="7"/>
  <c r="X20" i="7"/>
  <c r="X5" i="7"/>
  <c r="X53" i="7" s="1"/>
  <c r="X15" i="7"/>
  <c r="X22" i="7"/>
  <c r="X47" i="7"/>
  <c r="X25" i="7"/>
  <c r="X31" i="7"/>
  <c r="X24" i="7"/>
  <c r="X29" i="7"/>
  <c r="X39" i="7"/>
  <c r="X33" i="7"/>
  <c r="X34" i="7"/>
  <c r="X35" i="7"/>
  <c r="X36" i="7"/>
  <c r="X4" i="7"/>
  <c r="X43" i="7"/>
  <c r="X46" i="7"/>
  <c r="X49" i="7"/>
  <c r="X30" i="7"/>
  <c r="U53" i="7"/>
  <c r="W53" i="7"/>
  <c r="U54" i="7"/>
  <c r="W54" i="7"/>
  <c r="V18" i="7"/>
  <c r="V3" i="7"/>
  <c r="V53" i="7" s="1"/>
  <c r="V23" i="7"/>
  <c r="V37" i="7"/>
  <c r="V9" i="7"/>
  <c r="V10" i="7"/>
  <c r="V28" i="7"/>
  <c r="V12" i="7"/>
  <c r="V13" i="7"/>
  <c r="V40" i="7"/>
  <c r="V14" i="7"/>
  <c r="V44" i="7"/>
  <c r="V16" i="7"/>
  <c r="V41" i="7"/>
  <c r="V17" i="7"/>
  <c r="V38" i="7"/>
  <c r="V26" i="7"/>
  <c r="V5" i="7"/>
  <c r="V15" i="7"/>
  <c r="V22" i="7"/>
  <c r="V47" i="7"/>
  <c r="V21" i="7"/>
  <c r="V25" i="7"/>
  <c r="V31" i="7"/>
  <c r="V24" i="7"/>
  <c r="V27" i="7"/>
  <c r="V29" i="7"/>
  <c r="V39" i="7"/>
  <c r="V32" i="7"/>
  <c r="V6" i="7"/>
  <c r="V54" i="7" s="1"/>
  <c r="V33" i="7"/>
  <c r="V35" i="7"/>
  <c r="V36" i="7"/>
  <c r="V4" i="7"/>
  <c r="V42" i="7"/>
  <c r="V43" i="7"/>
  <c r="V46" i="7"/>
  <c r="V48" i="7"/>
  <c r="V49" i="7"/>
  <c r="T3" i="7"/>
  <c r="T53" i="7" s="1"/>
  <c r="T9" i="7"/>
  <c r="T10" i="7"/>
  <c r="T13" i="7"/>
  <c r="T14" i="7"/>
  <c r="T44" i="7"/>
  <c r="T17" i="7"/>
  <c r="T38" i="7"/>
  <c r="T26" i="7"/>
  <c r="T20" i="7"/>
  <c r="T5" i="7"/>
  <c r="T22" i="7"/>
  <c r="T47" i="7"/>
  <c r="T45" i="7"/>
  <c r="T35" i="7"/>
  <c r="T4" i="7"/>
  <c r="T42" i="7"/>
  <c r="T48" i="7"/>
  <c r="T49" i="7"/>
  <c r="Q53" i="7"/>
  <c r="Q54" i="7"/>
  <c r="R18" i="7"/>
  <c r="R3" i="7"/>
  <c r="R54" i="7" s="1"/>
  <c r="R23" i="7"/>
  <c r="R37" i="7"/>
  <c r="R9" i="7"/>
  <c r="R10" i="7"/>
  <c r="R8" i="7"/>
  <c r="R11" i="7"/>
  <c r="R28" i="7"/>
  <c r="R12" i="7"/>
  <c r="R13" i="7"/>
  <c r="R40" i="7"/>
  <c r="R14" i="7"/>
  <c r="R44" i="7"/>
  <c r="R16" i="7"/>
  <c r="R41" i="7"/>
  <c r="R17" i="7"/>
  <c r="R38" i="7"/>
  <c r="R26" i="7"/>
  <c r="R20" i="7"/>
  <c r="R5" i="7"/>
  <c r="R53" i="7" s="1"/>
  <c r="R19" i="7"/>
  <c r="R15" i="7"/>
  <c r="R22" i="7"/>
  <c r="R47" i="7"/>
  <c r="R21" i="7"/>
  <c r="R25" i="7"/>
  <c r="R31" i="7"/>
  <c r="R24" i="7"/>
  <c r="R27" i="7"/>
  <c r="R29" i="7"/>
  <c r="R39" i="7"/>
  <c r="R32" i="7"/>
  <c r="R6" i="7"/>
  <c r="R33" i="7"/>
  <c r="R45" i="7"/>
  <c r="R34" i="7"/>
  <c r="R35" i="7"/>
  <c r="R36" i="7"/>
  <c r="R4" i="7"/>
  <c r="R42" i="7"/>
  <c r="R43" i="7"/>
  <c r="R46" i="7"/>
  <c r="R48" i="7"/>
  <c r="R49" i="7"/>
  <c r="R30" i="7"/>
  <c r="R50" i="7"/>
  <c r="R7" i="7"/>
  <c r="P3" i="7"/>
  <c r="P54" i="7" s="1"/>
  <c r="P9" i="7"/>
  <c r="P10" i="7"/>
  <c r="P11" i="7"/>
  <c r="P28" i="7"/>
  <c r="P13" i="7"/>
  <c r="P40" i="7"/>
  <c r="P14" i="7"/>
  <c r="P44" i="7"/>
  <c r="P16" i="7"/>
  <c r="P41" i="7"/>
  <c r="P17" i="7"/>
  <c r="P38" i="7"/>
  <c r="P26" i="7"/>
  <c r="P20" i="7"/>
  <c r="P5" i="7"/>
  <c r="P19" i="7"/>
  <c r="P15" i="7"/>
  <c r="P22" i="7"/>
  <c r="P47" i="7"/>
  <c r="P21" i="7"/>
  <c r="P25" i="7"/>
  <c r="P31" i="7"/>
  <c r="P24" i="7"/>
  <c r="P27" i="7"/>
  <c r="P29" i="7"/>
  <c r="P39" i="7"/>
  <c r="P32" i="7"/>
  <c r="P6" i="7"/>
  <c r="P33" i="7"/>
  <c r="P34" i="7"/>
  <c r="P35" i="7"/>
  <c r="P36" i="7"/>
  <c r="P4" i="7"/>
  <c r="P42" i="7"/>
  <c r="P43" i="7"/>
  <c r="P46" i="7"/>
  <c r="P48" i="7"/>
  <c r="P49" i="7"/>
  <c r="P30" i="7"/>
  <c r="P50" i="7"/>
  <c r="N18" i="7"/>
  <c r="N3" i="7"/>
  <c r="N9" i="7"/>
  <c r="N10" i="7"/>
  <c r="N8" i="7"/>
  <c r="N11" i="7"/>
  <c r="N28" i="7"/>
  <c r="N12" i="7"/>
  <c r="N13" i="7"/>
  <c r="N40" i="7"/>
  <c r="N14" i="7"/>
  <c r="N44" i="7"/>
  <c r="N16" i="7"/>
  <c r="N41" i="7"/>
  <c r="N17" i="7"/>
  <c r="N38" i="7"/>
  <c r="N26" i="7"/>
  <c r="N20" i="7"/>
  <c r="N5" i="7"/>
  <c r="N19" i="7"/>
  <c r="N15" i="7"/>
  <c r="N22" i="7"/>
  <c r="N47" i="7"/>
  <c r="N21" i="7"/>
  <c r="N25" i="7"/>
  <c r="N31" i="7"/>
  <c r="N24" i="7"/>
  <c r="N27" i="7"/>
  <c r="N29" i="7"/>
  <c r="N39" i="7"/>
  <c r="N32" i="7"/>
  <c r="N6" i="7"/>
  <c r="N54" i="7" s="1"/>
  <c r="N33" i="7"/>
  <c r="N45" i="7"/>
  <c r="N34" i="7"/>
  <c r="N35" i="7"/>
  <c r="N36" i="7"/>
  <c r="N4" i="7"/>
  <c r="N42" i="7"/>
  <c r="N43" i="7"/>
  <c r="N46" i="7"/>
  <c r="N48" i="7"/>
  <c r="N49" i="7"/>
  <c r="N30" i="7"/>
  <c r="N50" i="7"/>
  <c r="N7" i="7"/>
  <c r="N53" i="7" s="1"/>
  <c r="L18" i="7"/>
  <c r="L3" i="7"/>
  <c r="L37" i="7"/>
  <c r="L9" i="7"/>
  <c r="L10" i="7"/>
  <c r="L8" i="7"/>
  <c r="L11" i="7"/>
  <c r="L28" i="7"/>
  <c r="L12" i="7"/>
  <c r="L13" i="7"/>
  <c r="L40" i="7"/>
  <c r="L14" i="7"/>
  <c r="L44" i="7"/>
  <c r="L16" i="7"/>
  <c r="L41" i="7"/>
  <c r="L17" i="7"/>
  <c r="L38" i="7"/>
  <c r="L26" i="7"/>
  <c r="L20" i="7"/>
  <c r="L5" i="7"/>
  <c r="L19" i="7"/>
  <c r="L15" i="7"/>
  <c r="L22" i="7"/>
  <c r="L47" i="7"/>
  <c r="L21" i="7"/>
  <c r="L25" i="7"/>
  <c r="L31" i="7"/>
  <c r="L24" i="7"/>
  <c r="L27" i="7"/>
  <c r="L29" i="7"/>
  <c r="L39" i="7"/>
  <c r="L32" i="7"/>
  <c r="L6" i="7"/>
  <c r="L33" i="7"/>
  <c r="L45" i="7"/>
  <c r="L34" i="7"/>
  <c r="L35" i="7"/>
  <c r="L36" i="7"/>
  <c r="L4" i="7"/>
  <c r="L53" i="7" s="1"/>
  <c r="L42" i="7"/>
  <c r="L43" i="7"/>
  <c r="L46" i="7"/>
  <c r="L48" i="7"/>
  <c r="L49" i="7"/>
  <c r="L30" i="7"/>
  <c r="L50" i="7"/>
  <c r="L52" i="7"/>
  <c r="I53" i="7"/>
  <c r="I54" i="7"/>
  <c r="J18" i="7"/>
  <c r="J3" i="7"/>
  <c r="J53" i="7" s="1"/>
  <c r="J37" i="7"/>
  <c r="J9" i="7"/>
  <c r="J10" i="7"/>
  <c r="J8" i="7"/>
  <c r="J11" i="7"/>
  <c r="J28" i="7"/>
  <c r="J12" i="7"/>
  <c r="J13" i="7"/>
  <c r="J40" i="7"/>
  <c r="J14" i="7"/>
  <c r="J44" i="7"/>
  <c r="J16" i="7"/>
  <c r="J41" i="7"/>
  <c r="J17" i="7"/>
  <c r="J38" i="7"/>
  <c r="J26" i="7"/>
  <c r="J20" i="7"/>
  <c r="J5" i="7"/>
  <c r="J15" i="7"/>
  <c r="J22" i="7"/>
  <c r="J47" i="7"/>
  <c r="J25" i="7"/>
  <c r="J31" i="7"/>
  <c r="J27" i="7"/>
  <c r="J29" i="7"/>
  <c r="J39" i="7"/>
  <c r="J32" i="7"/>
  <c r="J33" i="7"/>
  <c r="J45" i="7"/>
  <c r="J34" i="7"/>
  <c r="J35" i="7"/>
  <c r="J36" i="7"/>
  <c r="J4" i="7"/>
  <c r="J42" i="7"/>
  <c r="J43" i="7"/>
  <c r="J46" i="7"/>
  <c r="J48" i="7"/>
  <c r="J49" i="7"/>
  <c r="J30" i="7"/>
  <c r="J50" i="7"/>
  <c r="H3" i="7"/>
  <c r="H53" i="7" s="1"/>
  <c r="H23" i="7"/>
  <c r="H9" i="7"/>
  <c r="H10" i="7"/>
  <c r="H8" i="7"/>
  <c r="H12" i="7"/>
  <c r="H13" i="7"/>
  <c r="H14" i="7"/>
  <c r="H44" i="7"/>
  <c r="H16" i="7"/>
  <c r="H17" i="7"/>
  <c r="H38" i="7"/>
  <c r="H26" i="7"/>
  <c r="H20" i="7"/>
  <c r="H5" i="7"/>
  <c r="H54" i="7" s="1"/>
  <c r="H19" i="7"/>
  <c r="H15" i="7"/>
  <c r="H22" i="7"/>
  <c r="H25" i="7"/>
  <c r="H31" i="7"/>
  <c r="H24" i="7"/>
  <c r="H29" i="7"/>
  <c r="H32" i="7"/>
  <c r="H6" i="7"/>
  <c r="H33" i="7"/>
  <c r="H45" i="7"/>
  <c r="H4" i="7"/>
  <c r="H42" i="7"/>
  <c r="H43" i="7"/>
  <c r="H46" i="7"/>
  <c r="H48" i="7"/>
  <c r="H30" i="7"/>
  <c r="F18" i="7"/>
  <c r="F3" i="7"/>
  <c r="F53" i="7" s="1"/>
  <c r="F23" i="7"/>
  <c r="F37" i="7"/>
  <c r="F9" i="7"/>
  <c r="F10" i="7"/>
  <c r="F8" i="7"/>
  <c r="F11" i="7"/>
  <c r="F28" i="7"/>
  <c r="F12" i="7"/>
  <c r="F13" i="7"/>
  <c r="F40" i="7"/>
  <c r="F14" i="7"/>
  <c r="F44" i="7"/>
  <c r="F16" i="7"/>
  <c r="F41" i="7"/>
  <c r="F17" i="7"/>
  <c r="F38" i="7"/>
  <c r="F26" i="7"/>
  <c r="F20" i="7"/>
  <c r="F5" i="7"/>
  <c r="F19" i="7"/>
  <c r="F15" i="7"/>
  <c r="F22" i="7"/>
  <c r="F47" i="7"/>
  <c r="F21" i="7"/>
  <c r="F25" i="7"/>
  <c r="F31" i="7"/>
  <c r="F24" i="7"/>
  <c r="F27" i="7"/>
  <c r="F29" i="7"/>
  <c r="F39" i="7"/>
  <c r="F32" i="7"/>
  <c r="F6" i="7"/>
  <c r="F33" i="7"/>
  <c r="F45" i="7"/>
  <c r="F34" i="7"/>
  <c r="F35" i="7"/>
  <c r="F36" i="7"/>
  <c r="F4" i="7"/>
  <c r="F42" i="7"/>
  <c r="F43" i="7"/>
  <c r="F46" i="7"/>
  <c r="F48" i="7"/>
  <c r="F49" i="7"/>
  <c r="F30" i="7"/>
  <c r="F50" i="7"/>
  <c r="F7" i="7"/>
  <c r="Z52" i="7"/>
  <c r="AA52" i="7"/>
  <c r="AB52" i="7"/>
  <c r="J52" i="7" s="1"/>
  <c r="AC52" i="7"/>
  <c r="AD52" i="7"/>
  <c r="AE52" i="7"/>
  <c r="AF52" i="7"/>
  <c r="AG52" i="7"/>
  <c r="AH52" i="7"/>
  <c r="AI52" i="7"/>
  <c r="Y52" i="7"/>
  <c r="E52" i="7"/>
  <c r="F52" i="7" s="1"/>
  <c r="G52" i="7"/>
  <c r="H52" i="7" s="1"/>
  <c r="I52" i="7"/>
  <c r="K52" i="7"/>
  <c r="M52" i="7"/>
  <c r="N52" i="7" s="1"/>
  <c r="O52" i="7"/>
  <c r="P52" i="7" s="1"/>
  <c r="Q52" i="7"/>
  <c r="R52" i="7" s="1"/>
  <c r="S52" i="7"/>
  <c r="T52" i="7" s="1"/>
  <c r="U52" i="7"/>
  <c r="V52" i="7" s="1"/>
  <c r="W52" i="7"/>
  <c r="X52" i="7" s="1"/>
  <c r="E53" i="7"/>
  <c r="G53" i="7"/>
  <c r="K53" i="7"/>
  <c r="M53" i="7"/>
  <c r="O53" i="7"/>
  <c r="S53" i="7"/>
  <c r="E54" i="7"/>
  <c r="G54" i="7"/>
  <c r="K54" i="7"/>
  <c r="M54" i="7"/>
  <c r="O54" i="7"/>
  <c r="S54" i="7"/>
  <c r="D54" i="7"/>
  <c r="D53" i="7"/>
  <c r="D52" i="7"/>
  <c r="X18" i="6"/>
  <c r="X3" i="6"/>
  <c r="X53" i="6" s="1"/>
  <c r="X23" i="6"/>
  <c r="X37" i="6"/>
  <c r="X9" i="6"/>
  <c r="X10" i="6"/>
  <c r="X8" i="6"/>
  <c r="X11" i="6"/>
  <c r="X28" i="6"/>
  <c r="X12" i="6"/>
  <c r="X13" i="6"/>
  <c r="X40" i="6"/>
  <c r="X14" i="6"/>
  <c r="X44" i="6"/>
  <c r="X16" i="6"/>
  <c r="X41" i="6"/>
  <c r="X17" i="6"/>
  <c r="X38" i="6"/>
  <c r="X26" i="6"/>
  <c r="X20" i="6"/>
  <c r="X5" i="6"/>
  <c r="X19" i="6"/>
  <c r="X15" i="6"/>
  <c r="X22" i="6"/>
  <c r="X47" i="6"/>
  <c r="X21" i="6"/>
  <c r="X25" i="6"/>
  <c r="X31" i="6"/>
  <c r="X24" i="6"/>
  <c r="X27" i="6"/>
  <c r="X29" i="6"/>
  <c r="X39" i="6"/>
  <c r="X32" i="6"/>
  <c r="X6" i="6"/>
  <c r="X33" i="6"/>
  <c r="X45" i="6"/>
  <c r="X34" i="6"/>
  <c r="X35" i="6"/>
  <c r="X36" i="6"/>
  <c r="X4" i="6"/>
  <c r="X42" i="6"/>
  <c r="X43" i="6"/>
  <c r="X46" i="6"/>
  <c r="X48" i="6"/>
  <c r="X49" i="6"/>
  <c r="X30" i="6"/>
  <c r="X50" i="6"/>
  <c r="X7" i="6"/>
  <c r="V18" i="6"/>
  <c r="V3" i="6"/>
  <c r="V53" i="6" s="1"/>
  <c r="V23" i="6"/>
  <c r="V37" i="6"/>
  <c r="V9" i="6"/>
  <c r="V10" i="6"/>
  <c r="V8" i="6"/>
  <c r="V11" i="6"/>
  <c r="V28" i="6"/>
  <c r="V12" i="6"/>
  <c r="V13" i="6"/>
  <c r="V40" i="6"/>
  <c r="V14" i="6"/>
  <c r="V44" i="6"/>
  <c r="V16" i="6"/>
  <c r="V41" i="6"/>
  <c r="V17" i="6"/>
  <c r="V38" i="6"/>
  <c r="V26" i="6"/>
  <c r="V20" i="6"/>
  <c r="V5" i="6"/>
  <c r="V19" i="6"/>
  <c r="V15" i="6"/>
  <c r="V22" i="6"/>
  <c r="V47" i="6"/>
  <c r="V21" i="6"/>
  <c r="V25" i="6"/>
  <c r="V31" i="6"/>
  <c r="V24" i="6"/>
  <c r="V27" i="6"/>
  <c r="V29" i="6"/>
  <c r="V39" i="6"/>
  <c r="V32" i="6"/>
  <c r="V6" i="6"/>
  <c r="V33" i="6"/>
  <c r="V45" i="6"/>
  <c r="V34" i="6"/>
  <c r="V35" i="6"/>
  <c r="V36" i="6"/>
  <c r="V4" i="6"/>
  <c r="V42" i="6"/>
  <c r="V43" i="6"/>
  <c r="V46" i="6"/>
  <c r="V48" i="6"/>
  <c r="V49" i="6"/>
  <c r="V30" i="6"/>
  <c r="V50" i="6"/>
  <c r="V7" i="6"/>
  <c r="T18" i="6"/>
  <c r="T3" i="6"/>
  <c r="T53" i="6" s="1"/>
  <c r="T23" i="6"/>
  <c r="T37" i="6"/>
  <c r="T9" i="6"/>
  <c r="T10" i="6"/>
  <c r="T8" i="6"/>
  <c r="T11" i="6"/>
  <c r="T28" i="6"/>
  <c r="T12" i="6"/>
  <c r="T13" i="6"/>
  <c r="T40" i="6"/>
  <c r="T14" i="6"/>
  <c r="T44" i="6"/>
  <c r="T16" i="6"/>
  <c r="T41" i="6"/>
  <c r="T17" i="6"/>
  <c r="T38" i="6"/>
  <c r="T26" i="6"/>
  <c r="T20" i="6"/>
  <c r="T5" i="6"/>
  <c r="T19" i="6"/>
  <c r="T15" i="6"/>
  <c r="T22" i="6"/>
  <c r="T47" i="6"/>
  <c r="T21" i="6"/>
  <c r="T25" i="6"/>
  <c r="T31" i="6"/>
  <c r="T24" i="6"/>
  <c r="T27" i="6"/>
  <c r="T29" i="6"/>
  <c r="T39" i="6"/>
  <c r="T32" i="6"/>
  <c r="T6" i="6"/>
  <c r="T33" i="6"/>
  <c r="T45" i="6"/>
  <c r="T34" i="6"/>
  <c r="T35" i="6"/>
  <c r="T36" i="6"/>
  <c r="T4" i="6"/>
  <c r="T42" i="6"/>
  <c r="T43" i="6"/>
  <c r="T46" i="6"/>
  <c r="T48" i="6"/>
  <c r="T49" i="6"/>
  <c r="T30" i="6"/>
  <c r="T50" i="6"/>
  <c r="T7" i="6"/>
  <c r="R18" i="6"/>
  <c r="R3" i="6"/>
  <c r="R53" i="6" s="1"/>
  <c r="R23" i="6"/>
  <c r="R37" i="6"/>
  <c r="R9" i="6"/>
  <c r="R10" i="6"/>
  <c r="R8" i="6"/>
  <c r="R11" i="6"/>
  <c r="R28" i="6"/>
  <c r="R12" i="6"/>
  <c r="R13" i="6"/>
  <c r="R40" i="6"/>
  <c r="R14" i="6"/>
  <c r="R44" i="6"/>
  <c r="R16" i="6"/>
  <c r="R41" i="6"/>
  <c r="R17" i="6"/>
  <c r="R38" i="6"/>
  <c r="R26" i="6"/>
  <c r="R20" i="6"/>
  <c r="R5" i="6"/>
  <c r="R19" i="6"/>
  <c r="R15" i="6"/>
  <c r="R22" i="6"/>
  <c r="R47" i="6"/>
  <c r="R21" i="6"/>
  <c r="R25" i="6"/>
  <c r="R31" i="6"/>
  <c r="R24" i="6"/>
  <c r="R27" i="6"/>
  <c r="R29" i="6"/>
  <c r="R39" i="6"/>
  <c r="R32" i="6"/>
  <c r="R6" i="6"/>
  <c r="R33" i="6"/>
  <c r="R45" i="6"/>
  <c r="R34" i="6"/>
  <c r="R35" i="6"/>
  <c r="R36" i="6"/>
  <c r="R4" i="6"/>
  <c r="R42" i="6"/>
  <c r="R43" i="6"/>
  <c r="R46" i="6"/>
  <c r="R48" i="6"/>
  <c r="R49" i="6"/>
  <c r="R30" i="6"/>
  <c r="R50" i="6"/>
  <c r="R7" i="6"/>
  <c r="P18" i="6"/>
  <c r="P3" i="6"/>
  <c r="P53" i="6" s="1"/>
  <c r="P23" i="6"/>
  <c r="P37" i="6"/>
  <c r="P9" i="6"/>
  <c r="P10" i="6"/>
  <c r="P8" i="6"/>
  <c r="P11" i="6"/>
  <c r="P28" i="6"/>
  <c r="P12" i="6"/>
  <c r="P13" i="6"/>
  <c r="P40" i="6"/>
  <c r="P14" i="6"/>
  <c r="P44" i="6"/>
  <c r="P16" i="6"/>
  <c r="P41" i="6"/>
  <c r="P17" i="6"/>
  <c r="P54" i="6" s="1"/>
  <c r="P38" i="6"/>
  <c r="P26" i="6"/>
  <c r="P20" i="6"/>
  <c r="P5" i="6"/>
  <c r="P19" i="6"/>
  <c r="P15" i="6"/>
  <c r="P22" i="6"/>
  <c r="P47" i="6"/>
  <c r="P21" i="6"/>
  <c r="P25" i="6"/>
  <c r="P31" i="6"/>
  <c r="P24" i="6"/>
  <c r="P27" i="6"/>
  <c r="P29" i="6"/>
  <c r="P39" i="6"/>
  <c r="P32" i="6"/>
  <c r="P6" i="6"/>
  <c r="P33" i="6"/>
  <c r="P45" i="6"/>
  <c r="P34" i="6"/>
  <c r="P35" i="6"/>
  <c r="P36" i="6"/>
  <c r="P4" i="6"/>
  <c r="P42" i="6"/>
  <c r="P43" i="6"/>
  <c r="P46" i="6"/>
  <c r="P48" i="6"/>
  <c r="P49" i="6"/>
  <c r="P30" i="6"/>
  <c r="P50" i="6"/>
  <c r="P7" i="6"/>
  <c r="O18" i="6"/>
  <c r="O3" i="6"/>
  <c r="O53" i="6" s="1"/>
  <c r="O23" i="6"/>
  <c r="O37" i="6"/>
  <c r="O9" i="6"/>
  <c r="O10" i="6"/>
  <c r="O8" i="6"/>
  <c r="O11" i="6"/>
  <c r="O28" i="6"/>
  <c r="O12" i="6"/>
  <c r="O13" i="6"/>
  <c r="O40" i="6"/>
  <c r="O14" i="6"/>
  <c r="O44" i="6"/>
  <c r="O16" i="6"/>
  <c r="O41" i="6"/>
  <c r="O17" i="6"/>
  <c r="O38" i="6"/>
  <c r="O26" i="6"/>
  <c r="O20" i="6"/>
  <c r="O5" i="6"/>
  <c r="O19" i="6"/>
  <c r="O15" i="6"/>
  <c r="O22" i="6"/>
  <c r="O47" i="6"/>
  <c r="O21" i="6"/>
  <c r="O25" i="6"/>
  <c r="O31" i="6"/>
  <c r="O24" i="6"/>
  <c r="O27" i="6"/>
  <c r="O29" i="6"/>
  <c r="O39" i="6"/>
  <c r="O32" i="6"/>
  <c r="O6" i="6"/>
  <c r="O33" i="6"/>
  <c r="O45" i="6"/>
  <c r="O34" i="6"/>
  <c r="O35" i="6"/>
  <c r="O36" i="6"/>
  <c r="O4" i="6"/>
  <c r="O42" i="6"/>
  <c r="O43" i="6"/>
  <c r="O46" i="6"/>
  <c r="O48" i="6"/>
  <c r="O49" i="6"/>
  <c r="O30" i="6"/>
  <c r="O50" i="6"/>
  <c r="O7" i="6"/>
  <c r="M18" i="6"/>
  <c r="M3" i="6"/>
  <c r="M53" i="6" s="1"/>
  <c r="M23" i="6"/>
  <c r="M37" i="6"/>
  <c r="M9" i="6"/>
  <c r="M10" i="6"/>
  <c r="M8" i="6"/>
  <c r="M11" i="6"/>
  <c r="M28" i="6"/>
  <c r="M12" i="6"/>
  <c r="M13" i="6"/>
  <c r="M40" i="6"/>
  <c r="M14" i="6"/>
  <c r="M44" i="6"/>
  <c r="M16" i="6"/>
  <c r="M41" i="6"/>
  <c r="M17" i="6"/>
  <c r="M38" i="6"/>
  <c r="M26" i="6"/>
  <c r="M20" i="6"/>
  <c r="M5" i="6"/>
  <c r="M19" i="6"/>
  <c r="M15" i="6"/>
  <c r="M22" i="6"/>
  <c r="M47" i="6"/>
  <c r="M21" i="6"/>
  <c r="M25" i="6"/>
  <c r="M31" i="6"/>
  <c r="M24" i="6"/>
  <c r="M27" i="6"/>
  <c r="M29" i="6"/>
  <c r="M39" i="6"/>
  <c r="M32" i="6"/>
  <c r="M6" i="6"/>
  <c r="M33" i="6"/>
  <c r="M45" i="6"/>
  <c r="M34" i="6"/>
  <c r="M35" i="6"/>
  <c r="M36" i="6"/>
  <c r="M4" i="6"/>
  <c r="M42" i="6"/>
  <c r="M43" i="6"/>
  <c r="M46" i="6"/>
  <c r="M48" i="6"/>
  <c r="M49" i="6"/>
  <c r="M30" i="6"/>
  <c r="M50" i="6"/>
  <c r="M7" i="6"/>
  <c r="J18" i="6"/>
  <c r="J3" i="6"/>
  <c r="J54" i="6" s="1"/>
  <c r="J23" i="6"/>
  <c r="J37" i="6"/>
  <c r="J9" i="6"/>
  <c r="J10" i="6"/>
  <c r="J8" i="6"/>
  <c r="J11" i="6"/>
  <c r="J28" i="6"/>
  <c r="J12" i="6"/>
  <c r="J13" i="6"/>
  <c r="J40" i="6"/>
  <c r="J14" i="6"/>
  <c r="J44" i="6"/>
  <c r="J16" i="6"/>
  <c r="J41" i="6"/>
  <c r="J17" i="6"/>
  <c r="J53" i="6" s="1"/>
  <c r="J38" i="6"/>
  <c r="J26" i="6"/>
  <c r="J20" i="6"/>
  <c r="J5" i="6"/>
  <c r="J19" i="6"/>
  <c r="J15" i="6"/>
  <c r="J22" i="6"/>
  <c r="J47" i="6"/>
  <c r="J21" i="6"/>
  <c r="J25" i="6"/>
  <c r="J31" i="6"/>
  <c r="J24" i="6"/>
  <c r="J27" i="6"/>
  <c r="J29" i="6"/>
  <c r="J39" i="6"/>
  <c r="J32" i="6"/>
  <c r="J6" i="6"/>
  <c r="J33" i="6"/>
  <c r="J45" i="6"/>
  <c r="J34" i="6"/>
  <c r="J35" i="6"/>
  <c r="J36" i="6"/>
  <c r="J4" i="6"/>
  <c r="J42" i="6"/>
  <c r="J43" i="6"/>
  <c r="J46" i="6"/>
  <c r="J48" i="6"/>
  <c r="J49" i="6"/>
  <c r="J30" i="6"/>
  <c r="J50" i="6"/>
  <c r="J7" i="6"/>
  <c r="H18" i="6"/>
  <c r="H3" i="6"/>
  <c r="H53" i="6" s="1"/>
  <c r="H23" i="6"/>
  <c r="H37" i="6"/>
  <c r="H9" i="6"/>
  <c r="H10" i="6"/>
  <c r="H8" i="6"/>
  <c r="H11" i="6"/>
  <c r="H28" i="6"/>
  <c r="H12" i="6"/>
  <c r="H13" i="6"/>
  <c r="H40" i="6"/>
  <c r="H14" i="6"/>
  <c r="H44" i="6"/>
  <c r="H16" i="6"/>
  <c r="H41" i="6"/>
  <c r="H17" i="6"/>
  <c r="H38" i="6"/>
  <c r="H26" i="6"/>
  <c r="H20" i="6"/>
  <c r="H5" i="6"/>
  <c r="H19" i="6"/>
  <c r="H15" i="6"/>
  <c r="H22" i="6"/>
  <c r="H47" i="6"/>
  <c r="H21" i="6"/>
  <c r="H25" i="6"/>
  <c r="H31" i="6"/>
  <c r="H24" i="6"/>
  <c r="H27" i="6"/>
  <c r="H29" i="6"/>
  <c r="H39" i="6"/>
  <c r="H32" i="6"/>
  <c r="H6" i="6"/>
  <c r="H33" i="6"/>
  <c r="H45" i="6"/>
  <c r="H34" i="6"/>
  <c r="H35" i="6"/>
  <c r="H36" i="6"/>
  <c r="H4" i="6"/>
  <c r="H42" i="6"/>
  <c r="H43" i="6"/>
  <c r="H46" i="6"/>
  <c r="H48" i="6"/>
  <c r="H49" i="6"/>
  <c r="H30" i="6"/>
  <c r="H50" i="6"/>
  <c r="H7" i="6"/>
  <c r="F18" i="6"/>
  <c r="F3" i="6"/>
  <c r="F53" i="6" s="1"/>
  <c r="F23" i="6"/>
  <c r="F37" i="6"/>
  <c r="F9" i="6"/>
  <c r="F10" i="6"/>
  <c r="F8" i="6"/>
  <c r="F11" i="6"/>
  <c r="F28" i="6"/>
  <c r="F12" i="6"/>
  <c r="F13" i="6"/>
  <c r="F40" i="6"/>
  <c r="F14" i="6"/>
  <c r="F44" i="6"/>
  <c r="F16" i="6"/>
  <c r="F41" i="6"/>
  <c r="F17" i="6"/>
  <c r="F38" i="6"/>
  <c r="F26" i="6"/>
  <c r="F20" i="6"/>
  <c r="F5" i="6"/>
  <c r="F19" i="6"/>
  <c r="F15" i="6"/>
  <c r="F22" i="6"/>
  <c r="F47" i="6"/>
  <c r="F21" i="6"/>
  <c r="F25" i="6"/>
  <c r="F31" i="6"/>
  <c r="F24" i="6"/>
  <c r="F27" i="6"/>
  <c r="F29" i="6"/>
  <c r="F39" i="6"/>
  <c r="F32" i="6"/>
  <c r="F6" i="6"/>
  <c r="F33" i="6"/>
  <c r="F45" i="6"/>
  <c r="F34" i="6"/>
  <c r="F35" i="6"/>
  <c r="F36" i="6"/>
  <c r="F4" i="6"/>
  <c r="F42" i="6"/>
  <c r="F43" i="6"/>
  <c r="F46" i="6"/>
  <c r="F48" i="6"/>
  <c r="F49" i="6"/>
  <c r="F30" i="6"/>
  <c r="F50" i="6"/>
  <c r="F7" i="6"/>
  <c r="E52" i="6"/>
  <c r="G52" i="6"/>
  <c r="H52" i="6" s="1"/>
  <c r="I52" i="6"/>
  <c r="J52" i="6" s="1"/>
  <c r="K52" i="6"/>
  <c r="P52" i="6" s="1"/>
  <c r="L52" i="6"/>
  <c r="N52" i="6"/>
  <c r="O52" i="6" s="1"/>
  <c r="Q52" i="6"/>
  <c r="R52" i="6" s="1"/>
  <c r="S52" i="6"/>
  <c r="T52" i="6" s="1"/>
  <c r="U52" i="6"/>
  <c r="V52" i="6" s="1"/>
  <c r="W52" i="6"/>
  <c r="X52" i="6" s="1"/>
  <c r="E53" i="6"/>
  <c r="G53" i="6"/>
  <c r="I53" i="6"/>
  <c r="K53" i="6"/>
  <c r="L53" i="6"/>
  <c r="N53" i="6"/>
  <c r="Q53" i="6"/>
  <c r="S53" i="6"/>
  <c r="U53" i="6"/>
  <c r="W53" i="6"/>
  <c r="E54" i="6"/>
  <c r="G54" i="6"/>
  <c r="I54" i="6"/>
  <c r="K54" i="6"/>
  <c r="L54" i="6"/>
  <c r="N54" i="6"/>
  <c r="Q54" i="6"/>
  <c r="S54" i="6"/>
  <c r="U54" i="6"/>
  <c r="W54" i="6"/>
  <c r="D54" i="6"/>
  <c r="D53" i="6"/>
  <c r="D52" i="6"/>
  <c r="K51" i="3"/>
  <c r="M51" i="3"/>
  <c r="N51" i="3" s="1"/>
  <c r="I52" i="3"/>
  <c r="K52" i="3"/>
  <c r="M52" i="3"/>
  <c r="I53" i="3"/>
  <c r="K53" i="3"/>
  <c r="M53" i="3"/>
  <c r="F51" i="3"/>
  <c r="G51" i="3" s="1"/>
  <c r="E52" i="3"/>
  <c r="F52" i="3"/>
  <c r="E53" i="3"/>
  <c r="F53" i="3"/>
  <c r="D53" i="3"/>
  <c r="D52" i="3"/>
  <c r="D51" i="3"/>
  <c r="G53" i="4"/>
  <c r="G52" i="4"/>
  <c r="G51" i="4"/>
  <c r="H53" i="4"/>
  <c r="H52" i="4"/>
  <c r="H51" i="4"/>
  <c r="D51" i="4"/>
  <c r="D52" i="4"/>
  <c r="D53" i="4"/>
  <c r="C53" i="4"/>
  <c r="C52" i="4"/>
  <c r="C51" i="4"/>
  <c r="I51" i="5"/>
  <c r="E51" i="5"/>
  <c r="G51" i="5"/>
  <c r="H51" i="5"/>
  <c r="E52" i="5"/>
  <c r="G52" i="5"/>
  <c r="H52" i="5"/>
  <c r="E53" i="5"/>
  <c r="G53" i="5"/>
  <c r="H53" i="5"/>
  <c r="D53" i="5"/>
  <c r="D52" i="5"/>
  <c r="D51" i="5"/>
  <c r="F51" i="5" s="1"/>
  <c r="I17" i="5"/>
  <c r="I2" i="5"/>
  <c r="I53" i="5" s="1"/>
  <c r="I22" i="5"/>
  <c r="I36" i="5"/>
  <c r="I8" i="5"/>
  <c r="I9" i="5"/>
  <c r="I7" i="5"/>
  <c r="I10" i="5"/>
  <c r="I27" i="5"/>
  <c r="I11" i="5"/>
  <c r="I12" i="5"/>
  <c r="I39" i="5"/>
  <c r="I13" i="5"/>
  <c r="I43" i="5"/>
  <c r="I15" i="5"/>
  <c r="I40" i="5"/>
  <c r="I16" i="5"/>
  <c r="I37" i="5"/>
  <c r="I25" i="5"/>
  <c r="I19" i="5"/>
  <c r="I4" i="5"/>
  <c r="I18" i="5"/>
  <c r="I14" i="5"/>
  <c r="I21" i="5"/>
  <c r="I46" i="5"/>
  <c r="I20" i="5"/>
  <c r="I30" i="5"/>
  <c r="I23" i="5"/>
  <c r="I26" i="5"/>
  <c r="I28" i="5"/>
  <c r="I38" i="5"/>
  <c r="I31" i="5"/>
  <c r="I5" i="5"/>
  <c r="I32" i="5"/>
  <c r="I33" i="5"/>
  <c r="I35" i="5"/>
  <c r="I3" i="5"/>
  <c r="I41" i="5"/>
  <c r="I42" i="5"/>
  <c r="I45" i="5"/>
  <c r="I47" i="5"/>
  <c r="I48" i="5"/>
  <c r="I29" i="5"/>
  <c r="I49" i="5"/>
  <c r="I6" i="5"/>
  <c r="F2" i="5"/>
  <c r="F8" i="5"/>
  <c r="F9" i="5"/>
  <c r="F53" i="5" s="1"/>
  <c r="F10" i="5"/>
  <c r="F27" i="5"/>
  <c r="F43" i="5"/>
  <c r="F40" i="5"/>
  <c r="F16" i="5"/>
  <c r="F25" i="5"/>
  <c r="F4" i="5"/>
  <c r="F21" i="5"/>
  <c r="F23" i="5"/>
  <c r="F26" i="5"/>
  <c r="F52" i="5" s="1"/>
  <c r="F28" i="5"/>
  <c r="F31" i="5"/>
  <c r="F32" i="5"/>
  <c r="F44" i="5"/>
  <c r="F34" i="5"/>
  <c r="F35" i="5"/>
  <c r="F41" i="5"/>
  <c r="F42" i="5"/>
  <c r="F45" i="5"/>
  <c r="F47" i="5"/>
  <c r="F48" i="5"/>
  <c r="F49" i="5"/>
  <c r="P53" i="7" l="1"/>
  <c r="T54" i="7"/>
  <c r="F54" i="7"/>
  <c r="J54" i="7"/>
  <c r="L54" i="7"/>
  <c r="X54" i="7"/>
  <c r="F54" i="6"/>
  <c r="M52" i="6"/>
  <c r="V54" i="6"/>
  <c r="M54" i="6"/>
  <c r="R54" i="6"/>
  <c r="F52" i="6"/>
  <c r="H54" i="6"/>
  <c r="X54" i="6"/>
  <c r="O54" i="6"/>
  <c r="T54" i="6"/>
  <c r="I52" i="5"/>
</calcChain>
</file>

<file path=xl/sharedStrings.xml><?xml version="1.0" encoding="utf-8"?>
<sst xmlns="http://schemas.openxmlformats.org/spreadsheetml/2006/main" count="1687" uniqueCount="252">
  <si>
    <t>Location</t>
  </si>
  <si>
    <t>1.31 Non-Resident Borrower's Fee - Local Access</t>
  </si>
  <si>
    <t>6.1 Library Visits</t>
  </si>
  <si>
    <t>6.1a Library Visits Reporting Method</t>
  </si>
  <si>
    <t>6.2 Reference Transactions</t>
  </si>
  <si>
    <t>6.2a Reference Transactions Reporting Method</t>
  </si>
  <si>
    <t>6.3 Curbside Transactions</t>
  </si>
  <si>
    <t>6.4 Number of Synchronous In-Person Onsite Program Sessions</t>
  </si>
  <si>
    <t>6.5 Synchronous In-Person Onsite Program Attendance</t>
  </si>
  <si>
    <t>6.6 Number of Synchronous In-Person Offsite Program Sessions</t>
  </si>
  <si>
    <t>6.7 Synchronous In-Person Offsite Program Attendance</t>
  </si>
  <si>
    <t>6.8 Number of Synchronous Virtual Program Sessions</t>
  </si>
  <si>
    <t>6.9 Synchronous Virtual Program Attendance</t>
  </si>
  <si>
    <t>6.10 Total Synchronous Library Program Sessions</t>
  </si>
  <si>
    <t>6.11 Total Attendance at Synchronous Programs</t>
  </si>
  <si>
    <t>6.12 Number of Synchronous Preschool Program Sessions</t>
  </si>
  <si>
    <t>6.13 Attendance at Synchronous Preschool Programs</t>
  </si>
  <si>
    <t>6.14 Number of Synchronous School Age Program Sessions</t>
  </si>
  <si>
    <t>6.15 Attendance at Synchronous School Age Programs</t>
  </si>
  <si>
    <t>6.16 Number of Synchronous Young Adult Program Sessions</t>
  </si>
  <si>
    <t>6.17 Attendance at Synchronous YA Programs</t>
  </si>
  <si>
    <t>6.18 Number of Synchronous Adult Program Sessions</t>
  </si>
  <si>
    <t>6.19 Attendance at Synchronous Adult Programs</t>
  </si>
  <si>
    <t>6.20 Number of Synchronous Elderly Program Sessions</t>
  </si>
  <si>
    <t>6.21 Attendance at Synchronous Elderly Programs</t>
  </si>
  <si>
    <t>6.22 Synchronous Family Program Sessions</t>
  </si>
  <si>
    <t>6.23 Attendance at Synchronous Family Programs</t>
  </si>
  <si>
    <t>6.24 Synchronous All Ages Program Sessions</t>
  </si>
  <si>
    <t>6.25 Attendance at Synchronous All Ages Programs</t>
  </si>
  <si>
    <t>6.26 Total Number of Asynchronous Recordings of Library-Created Content</t>
  </si>
  <si>
    <t>6.28 Total Number of Self-Directed Activities</t>
  </si>
  <si>
    <t>6.29 Total Participants in Self-Directed Activities</t>
  </si>
  <si>
    <t>8.1 Number of Public Computers</t>
  </si>
  <si>
    <t>8.2 Number of Uses of Public Computers</t>
  </si>
  <si>
    <t>8.2a Reporting Method for Number of Uses of Public Computers</t>
  </si>
  <si>
    <t>8.3 Wireless Sessions</t>
  </si>
  <si>
    <t>8.3a Reporting Method for Wireless Sessions</t>
  </si>
  <si>
    <t>8.4 Website Visits</t>
  </si>
  <si>
    <t>10.1 Closed Outlets Due to COVID-19</t>
  </si>
  <si>
    <t>10.2 Public Services During COVID-19</t>
  </si>
  <si>
    <t>10.3 Staff Re-Assigned During COVID-19</t>
  </si>
  <si>
    <t>10.4 Electronic Library Cards Issued During COVID-19</t>
  </si>
  <si>
    <t>10.5 Reference Service During COVID-19</t>
  </si>
  <si>
    <t>10.6 Outside Service During COVID-19</t>
  </si>
  <si>
    <t>10.7 External WiFi Access Added During COVID-19</t>
  </si>
  <si>
    <t>10.8 External WiFi Access Increased During COVID-19</t>
  </si>
  <si>
    <t>Adams Public Library</t>
  </si>
  <si>
    <t>Ashaway Free Library</t>
  </si>
  <si>
    <t>Barrington Public Library</t>
  </si>
  <si>
    <t>Brownell Library, Home of Little Compton</t>
  </si>
  <si>
    <t>Clark Memorial Library</t>
  </si>
  <si>
    <t>Coventry Public Library</t>
  </si>
  <si>
    <t>Cranston Public Library</t>
  </si>
  <si>
    <t>Cross' Mills Public Library</t>
  </si>
  <si>
    <t>Cumberland Public Library</t>
  </si>
  <si>
    <t>Davisville Free Library</t>
  </si>
  <si>
    <t>East Greenwich Free Library</t>
  </si>
  <si>
    <t>East Providence Public Library</t>
  </si>
  <si>
    <t>East Smithfield Public Library</t>
  </si>
  <si>
    <t>Exeter Public Library</t>
  </si>
  <si>
    <t>George Hail Free Library</t>
  </si>
  <si>
    <t>Glocester Manton Free Public Library</t>
  </si>
  <si>
    <t>Greenville Public Library</t>
  </si>
  <si>
    <t>Harmony Library</t>
  </si>
  <si>
    <t>Hope Library</t>
  </si>
  <si>
    <t>Island Free Library</t>
  </si>
  <si>
    <t>Jamestown Philomenian Library</t>
  </si>
  <si>
    <t>Jesse M. Smith Memorial Library</t>
  </si>
  <si>
    <t>Langworthy Public Library</t>
  </si>
  <si>
    <t>Libraries of Foster</t>
  </si>
  <si>
    <t>Lincoln Public Library</t>
  </si>
  <si>
    <t>Louttit Library</t>
  </si>
  <si>
    <t>Marian J. Mohr Memorial Library</t>
  </si>
  <si>
    <t>Mayor Salvatore Mancini Union Free Library</t>
  </si>
  <si>
    <t>Middletown Public Library</t>
  </si>
  <si>
    <t>Newport Public Library</t>
  </si>
  <si>
    <t>North Kingstown Free Library</t>
  </si>
  <si>
    <t>North Scituate Public Library</t>
  </si>
  <si>
    <t>North Smithfield Public Library</t>
  </si>
  <si>
    <t>Pascoag Free Public Library</t>
  </si>
  <si>
    <t>Pawtucket Public Library</t>
  </si>
  <si>
    <t>Pontiac Free Library</t>
  </si>
  <si>
    <t>Portsmouth Free Public Library</t>
  </si>
  <si>
    <t>Providence Community Library</t>
  </si>
  <si>
    <t>Providence Public Library</t>
  </si>
  <si>
    <t>Rogers Free Library</t>
  </si>
  <si>
    <t>South Kingstown Public Library</t>
  </si>
  <si>
    <t>Tiverton Public Library</t>
  </si>
  <si>
    <t>Warwick Public Library</t>
  </si>
  <si>
    <t>West Warwick Public Library</t>
  </si>
  <si>
    <t>Westerly Public Library</t>
  </si>
  <si>
    <t>Willett Free Library</t>
  </si>
  <si>
    <t>Woonsocket Harris Public Library</t>
  </si>
  <si>
    <t>Central Falls</t>
  </si>
  <si>
    <t>Hopkinton</t>
  </si>
  <si>
    <t>Barrington</t>
  </si>
  <si>
    <t>Little Compton</t>
  </si>
  <si>
    <t>Richmond</t>
  </si>
  <si>
    <t>Coventry</t>
  </si>
  <si>
    <t>Cranston</t>
  </si>
  <si>
    <t>Charlestown</t>
  </si>
  <si>
    <t>Cumberland</t>
  </si>
  <si>
    <t>North Kingstown</t>
  </si>
  <si>
    <t>East Greenwich</t>
  </si>
  <si>
    <t>East Providence</t>
  </si>
  <si>
    <t>Smithfield</t>
  </si>
  <si>
    <t>Exeter</t>
  </si>
  <si>
    <t>Warren</t>
  </si>
  <si>
    <t>Glocester</t>
  </si>
  <si>
    <t>Scituate</t>
  </si>
  <si>
    <t>New Shoreham</t>
  </si>
  <si>
    <t>Jamestown</t>
  </si>
  <si>
    <t>Burrillville</t>
  </si>
  <si>
    <t>Foster</t>
  </si>
  <si>
    <t>Lincoln</t>
  </si>
  <si>
    <t>West Greenwich</t>
  </si>
  <si>
    <t>Johnston</t>
  </si>
  <si>
    <t>Narragansett</t>
  </si>
  <si>
    <t>North Providence</t>
  </si>
  <si>
    <t>Middletown</t>
  </si>
  <si>
    <t>Newport</t>
  </si>
  <si>
    <t>North Smithfield</t>
  </si>
  <si>
    <t>Pawtucket</t>
  </si>
  <si>
    <t>Warwick</t>
  </si>
  <si>
    <t>Portsmouth</t>
  </si>
  <si>
    <t>Providence</t>
  </si>
  <si>
    <t>Bristol</t>
  </si>
  <si>
    <t>South Kingstown</t>
  </si>
  <si>
    <t>Tiverton</t>
  </si>
  <si>
    <t>West Warwick</t>
  </si>
  <si>
    <t>Westerly</t>
  </si>
  <si>
    <t>Woonsocket</t>
  </si>
  <si>
    <t>2.12 Actual Weeks Open per Year</t>
  </si>
  <si>
    <t>2.13 Number of Weeks an Outlet Closed Due to COVID-19</t>
  </si>
  <si>
    <t>2.14 Number of Weeks an Outlet Had Limited Occupancy Due to COVID-19</t>
  </si>
  <si>
    <t>1.29 Number of Registered Borrowers</t>
  </si>
  <si>
    <t>1.16 City</t>
  </si>
  <si>
    <t>6.27 Total Plays of Asynchronous Recordings within 30 Days</t>
  </si>
  <si>
    <t>Annual Estimate Based on Typical Week(s)</t>
  </si>
  <si>
    <t>Annual Count</t>
  </si>
  <si>
    <t>No</t>
  </si>
  <si>
    <t>Yes</t>
  </si>
  <si>
    <t>City</t>
  </si>
  <si>
    <t>Population</t>
  </si>
  <si>
    <t>Library Visits</t>
  </si>
  <si>
    <t>Weeks Open</t>
  </si>
  <si>
    <t>Registered Borrowers</t>
  </si>
  <si>
    <t>Registered Borrowers % of Population</t>
  </si>
  <si>
    <t>Electronic Library Cards Issued During COVID-19</t>
  </si>
  <si>
    <t>Non-Resident Borrower's Fee - Local Access</t>
  </si>
  <si>
    <t>Curbside Transactions</t>
  </si>
  <si>
    <t>Reference Transactions</t>
  </si>
  <si>
    <t>Reference Transactions per capita</t>
  </si>
  <si>
    <t>Public Computers</t>
  </si>
  <si>
    <t>Uses of Public Computers</t>
  </si>
  <si>
    <t>Computer Uses per Weeks Open</t>
  </si>
  <si>
    <t>Reporting Method for Uses of Public Computers</t>
  </si>
  <si>
    <t>Wireless Sessions</t>
  </si>
  <si>
    <t>WiFi Sessions per capita</t>
  </si>
  <si>
    <t>Reporting Method for Wireless Sessions</t>
  </si>
  <si>
    <t>Website Visits</t>
  </si>
  <si>
    <t>Average Plays per Recording</t>
  </si>
  <si>
    <t>Total Participants in Self-Directed Activities</t>
  </si>
  <si>
    <t>Average Participants per Self-Directed Activity</t>
  </si>
  <si>
    <t>Total Plays of Asynchronous Recordings within 30 Days</t>
  </si>
  <si>
    <t>Total</t>
  </si>
  <si>
    <t>Average</t>
  </si>
  <si>
    <t>Median</t>
  </si>
  <si>
    <t>Program Data by Format</t>
  </si>
  <si>
    <t>Youth Program Data</t>
  </si>
  <si>
    <t>Program Data for Adults, Elderly, Family, and All Ages</t>
  </si>
  <si>
    <t>Total Synchronous Library Programs</t>
  </si>
  <si>
    <t>Synchronous In-Person Onsite Programs</t>
  </si>
  <si>
    <t>Synchronous In-Person Offsite Programs</t>
  </si>
  <si>
    <t>Synchronous Virtual Programs</t>
  </si>
  <si>
    <t>Preschool Programs</t>
  </si>
  <si>
    <t>School Age Programs</t>
  </si>
  <si>
    <t>YA Program Sessions</t>
  </si>
  <si>
    <t>Total Youth Programs (K+L+N)</t>
  </si>
  <si>
    <t>Adult Programs</t>
  </si>
  <si>
    <t>Elderly Programs</t>
  </si>
  <si>
    <t>Family Programs</t>
  </si>
  <si>
    <t>All Ages Programs</t>
  </si>
  <si>
    <t>Total Attendance at Synchronous Library Programs</t>
  </si>
  <si>
    <t>In-Person Onsite Program Attendance</t>
  </si>
  <si>
    <t>Attendance per In-Person Onsite Programs</t>
  </si>
  <si>
    <t>In-Person Offsite Program Attendance</t>
  </si>
  <si>
    <t>Attendance per In-Person Offsite Program</t>
  </si>
  <si>
    <t>Virtual Program Attendance</t>
  </si>
  <si>
    <t>Attendance per Virtual Program</t>
  </si>
  <si>
    <t>Preschool Program Attendance</t>
  </si>
  <si>
    <t>Attendance per Preschool Program</t>
  </si>
  <si>
    <t>School Age Program Attendance</t>
  </si>
  <si>
    <t>Attendance per School Age Program</t>
  </si>
  <si>
    <t>YA Program Attendance</t>
  </si>
  <si>
    <t>Attendance per YA Program</t>
  </si>
  <si>
    <t>Adult Program Attendance</t>
  </si>
  <si>
    <t>Attendance per Adult Program</t>
  </si>
  <si>
    <t>Elderly Program Attendance</t>
  </si>
  <si>
    <t>Attendance per Elderly Program</t>
  </si>
  <si>
    <t>Family Program Attendance</t>
  </si>
  <si>
    <t>Attendance per Family Program</t>
  </si>
  <si>
    <t>All Ages Program Attendance</t>
  </si>
  <si>
    <t>Attendance per All Ages Program</t>
  </si>
  <si>
    <t>LSA Population</t>
  </si>
  <si>
    <t>Weeks Open*</t>
  </si>
  <si>
    <t>Outside Service During COVID-19†</t>
  </si>
  <si>
    <t>Reference Service During COVID-19‡</t>
  </si>
  <si>
    <r>
      <rPr>
        <b/>
        <sz val="9"/>
        <rFont val="Arial Nova"/>
        <family val="2"/>
      </rPr>
      <t>* Weeks Open</t>
    </r>
    <r>
      <rPr>
        <sz val="9"/>
        <rFont val="Arial Nova"/>
        <family val="2"/>
      </rPr>
      <t xml:space="preserve"> - This figure is only for the central library in libraries with multiple outlets. Number of weeks open for individual outlets can be found in the Branches tab of the General Information report.</t>
    </r>
  </si>
  <si>
    <r>
      <rPr>
        <b/>
        <sz val="9"/>
        <color theme="1"/>
        <rFont val="Calibri"/>
        <family val="2"/>
      </rPr>
      <t>†</t>
    </r>
    <r>
      <rPr>
        <b/>
        <sz val="9"/>
        <color theme="1"/>
        <rFont val="Arial Nova"/>
        <family val="2"/>
      </rPr>
      <t>Outside Service During COVID-19</t>
    </r>
    <r>
      <rPr>
        <sz val="9"/>
        <color theme="1"/>
        <rFont val="Arial Nova"/>
        <family val="2"/>
      </rPr>
      <t xml:space="preserve"> - Libraries responded to this question as it pertained to FY22: “Did the library provide ‘outside’ service for circulation of physical materials at one or more outlets during the Coronavirus (COVID-19) pandemic?”</t>
    </r>
  </si>
  <si>
    <r>
      <rPr>
        <b/>
        <sz val="9"/>
        <color theme="1"/>
        <rFont val="Arial Nova"/>
        <family val="2"/>
      </rPr>
      <t>‡ Reference Service During COVID-19</t>
    </r>
    <r>
      <rPr>
        <sz val="9"/>
        <color theme="1"/>
        <rFont val="Arial Nova"/>
        <family val="2"/>
      </rPr>
      <t xml:space="preserve"> - Libraries responded to this question as it pertained to FY22: “Did the library provide reference service via the Internet or telephone when the building was physically closed to the public during the Coronavirus (COVID-19) pandemic?”</t>
    </r>
  </si>
  <si>
    <t>COVID-19: External WiFi Access Added (in FY22)</t>
  </si>
  <si>
    <t>COVID-19: External WiFi Access Increased (in FY22)</t>
  </si>
  <si>
    <t>Total Number of Asynchronous Recordings of Library-Created Content*</t>
  </si>
  <si>
    <r>
      <rPr>
        <b/>
        <sz val="9"/>
        <color theme="1"/>
        <rFont val="Arial Nova"/>
        <family val="2"/>
      </rPr>
      <t>* Total Number of Asynchronous Recordings for Library-Created Content</t>
    </r>
    <r>
      <rPr>
        <sz val="9"/>
        <color theme="1"/>
        <rFont val="Arial Nova"/>
        <family val="2"/>
      </rPr>
      <t xml:space="preserve"> - This figure represents video or audio recordings created by the library during the fiscal year for patrons to access on demand.</t>
    </r>
  </si>
  <si>
    <t>Number of Self-Directed Activities†</t>
  </si>
  <si>
    <r>
      <rPr>
        <b/>
        <sz val="9"/>
        <color theme="1"/>
        <rFont val="Arial Nova"/>
        <family val="2"/>
      </rPr>
      <t xml:space="preserve">† Number of Self-Directed Activities </t>
    </r>
    <r>
      <rPr>
        <sz val="9"/>
        <color theme="1"/>
        <rFont val="Arial Nova"/>
        <family val="2"/>
      </rPr>
      <t>- A self-directed activity is a planned, independent activity available for a definite time period. Activities are unstructured and depend on the participation of the individual to create the experience independently.</t>
    </r>
  </si>
  <si>
    <t>Maury Loontjens Memorial Library</t>
  </si>
  <si>
    <t>Children % of Total Synchronous Library Programs (K+L / D)</t>
  </si>
  <si>
    <t>All Ages % of Total Synchronous Library Programs (W/D)</t>
  </si>
  <si>
    <t>Family % of Total Synchronous Library Programs (U/D)</t>
  </si>
  <si>
    <t>Elderly % of Total Synchronous Library Programs (S/D)</t>
  </si>
  <si>
    <t>Adult % of Total Synchronous Library Programs (Q/D)</t>
  </si>
  <si>
    <t>YA % of Total Synchronous Library Programs (N/D)</t>
  </si>
  <si>
    <t>Virtual % of Total Synchronous Library Programs (I/D)</t>
  </si>
  <si>
    <t>In-Person Offsite % of Total Synchronous Library Programs (G/D)</t>
  </si>
  <si>
    <t>In-Person Onsite % of Total Synchronous Library Programs (E/D)</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</si>
  <si>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</si>
  <si>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</si>
  <si>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</si>
  <si>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</si>
  <si>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</si>
  <si>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Access</t>
  </si>
  <si>
    <t>Borrowers, visits, and reference transactions</t>
  </si>
  <si>
    <t>Technology</t>
  </si>
  <si>
    <t>Computers, wireless sessions, and website visits</t>
  </si>
  <si>
    <t>Other Programming Activities</t>
  </si>
  <si>
    <t>Recordings of library-created content and self-directed activities</t>
  </si>
  <si>
    <t>Synchronous Programs</t>
  </si>
  <si>
    <t>Program data by format and by audience</t>
  </si>
  <si>
    <t>Synch Program Attendance</t>
  </si>
  <si>
    <t>Attendance at programs, by format and by audience</t>
  </si>
  <si>
    <t>All Data</t>
  </si>
  <si>
    <t>Raw access, technology, and programming data, as reported</t>
  </si>
  <si>
    <t>2022 Rhode Island Public Library Statistical Report:
Service</t>
  </si>
  <si>
    <t>Release date: February 2023</t>
  </si>
  <si>
    <t xml:space="preserve">These data tables are part of a statistical report based on data collected in the 2022 Rhode Island Public Library Annual Survey. The full report is located on the Office of Library and Information Services website at https://www.olis.ri.gov/stats/pls/index.php. </t>
  </si>
  <si>
    <t>Data collected through the Annual Survey covers FY2022 (July 1, 2021 - June 30, 2022). The deadline for the report submission was September 16, 2022.</t>
  </si>
  <si>
    <t>Throughout this spreadsheet, calculated measures are indicated by different colored headings. Newly introduced output measures or measures which require clarification are defined in footnotes below the applicable tables.</t>
  </si>
  <si>
    <t>Programs by Audience Chart</t>
  </si>
  <si>
    <t>Chart showing percentage breakdown by audience for each library</t>
  </si>
  <si>
    <t>1.7 LSA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</si>
</sst>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9">
    <font>
      <sz val="11"/>
      <color theme="1"/>
      <name val="Calibri"/>
      <family val="2"/>
      <scheme val="minor"/>
    </font>
    <font>
      <sz val="10"/>
      <color theme="1"/>
      <name val="Arial Nova"/>
      <family val="2"/>
    </font>
    <font>
      <sz val="10"/>
      <color theme="1"/>
      <name val="Arial Nova"/>
      <family val="2"/>
    </font>
    <font>
      <sz val="10"/>
      <color theme="1"/>
      <name val="Arial Nova"/>
      <family val="2"/>
    </font>
    <font>
      <sz val="11"/>
      <color theme="1"/>
      <name val="Calibri"/>
      <family val="2"/>
      <scheme val="minor"/>
    </font>
    <font>
      <sz val="10"/>
      <name val="Arial"/>
      <family val="2"/>
    </font>
    <font>
      <b/>
      <sz val="10"/>
      <color theme="0"/>
      <name val="Arial Nova"/>
      <family val="2"/>
    </font>
    <font>
      <b/>
      <sz val="10"/>
      <color theme="1"/>
      <name val="Arial Nova"/>
      <family val="2"/>
    </font>
    <font>
      <b/>
      <sz val="10"/>
      <name val="Arial Nova"/>
      <family val="2"/>
    </font>
    <font>
      <sz val="10"/>
      <name val="Arial Nova"/>
      <family val="2"/>
    </font>
    <font>
      <sz val="9"/>
      <name val="Arial Nova"/>
      <family val="2"/>
    </font>
    <font>
      <b/>
      <sz val="9"/>
      <name val="Arial Nova"/>
      <family val="2"/>
    </font>
    <font>
      <sz val="9"/>
      <color theme="1"/>
      <name val="Arial Nova"/>
      <family val="2"/>
    </font>
    <font>
      <b/>
      <sz val="9"/>
      <color theme="1"/>
      <name val="Arial Nova"/>
      <family val="2"/>
    </font>
    <font>
      <b/>
      <sz val="9"/>
      <color theme="1"/>
      <name val="Calibri"/>
      <family val="2"/>
    </font>
    <font>
      <b/>
      <sz val="11"/>
      <name val="Calibri"/>
      <family val="2"/>
      <scheme val="minor"/>
    </font>
    <font>
      <b/>
      <sz val="10"/>
      <name val="Arial"/>
      <family val="2"/>
    </font>
    <font>
      <u/>
      <sz val="10"/>
      <color theme="10"/>
      <name val="Arial"/>
      <family val="2"/>
    </font>
    <font>
      <u/>
      <sz val="11"/>
      <color theme="10"/>
      <name val="Calibri"/>
      <family val="2"/>
      <scheme val="minor"/>
    </font>
  </fonts>
  <fills count="11">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BFBFBF"/>
        <bgColor rgb="FF000000"/>
      </patternFill>
    </fill>
    <fill>
      <patternFill patternType="solid">
        <fgColor theme="8" tint="0.39997558519241921"/>
        <bgColor indexed="64"/>
      </patternFill>
    </fill>
    <fill>
      <patternFill patternType="solid">
        <fgColor theme="0" tint="-0.499984740745262"/>
        <bgColor indexed="64"/>
      </patternFill>
    </fill>
    <fill>
      <patternFill patternType="solid">
        <fgColor rgb="FF13768E"/>
        <bgColor indexed="64"/>
      </patternFill>
    </fill>
    <fill>
      <patternFill patternType="solid">
        <fgColor rgb="FF38C3E4"/>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style="thin">
        <color theme="8" tint="-0.499984740745262"/>
      </left>
      <right/>
      <top/>
      <bottom/>
      <diagonal/>
    </border>
  </borders>
  <cellStyleXfs count="9">
    <xf numFmtId="0" fontId="0" fillId="0" borderId="0"/>
    <xf numFmtId="44" fontId="4" fillId="0" borderId="0" applyFont="0" applyFill="0" applyBorder="0" applyAlignment="0" applyProtection="0"/>
    <xf numFmtId="0" fontId="5" fillId="0" borderId="0" applyNumberFormat="0" applyFont="0" applyFill="0" applyBorder="0" applyProtection="0">
      <alignment horizontal="left" vertical="center"/>
    </xf>
    <xf numFmtId="9" fontId="4" fillId="0" borderId="0" applyFont="0" applyFill="0" applyBorder="0" applyAlignment="0" applyProtection="0"/>
    <xf numFmtId="3" fontId="5" fillId="0" borderId="0" applyFont="0" applyFill="0" applyBorder="0" applyAlignment="0" applyProtection="0"/>
    <xf numFmtId="0" fontId="5" fillId="0" borderId="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31">
    <xf numFmtId="0" fontId="0" fillId="0" borderId="0" xfId="0"/>
    <xf numFmtId="0" fontId="6"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3" fontId="3" fillId="0" borderId="0" xfId="0" applyNumberFormat="1" applyFont="1" applyAlignment="1">
      <alignment horizontal="center"/>
    </xf>
    <xf numFmtId="0" fontId="3" fillId="0" borderId="0" xfId="0" applyFont="1" applyAlignment="1">
      <alignment horizontal="center"/>
    </xf>
    <xf numFmtId="0" fontId="8" fillId="0" borderId="1" xfId="0" applyFont="1" applyBorder="1"/>
    <xf numFmtId="0" fontId="8" fillId="0" borderId="1" xfId="0" applyFont="1" applyBorder="1" applyAlignment="1">
      <alignment horizontal="center"/>
    </xf>
    <xf numFmtId="3" fontId="8" fillId="0" borderId="1" xfId="0" applyNumberFormat="1" applyFont="1" applyBorder="1" applyAlignment="1">
      <alignment horizontal="center"/>
    </xf>
    <xf numFmtId="3" fontId="8" fillId="4" borderId="1" xfId="0" applyNumberFormat="1" applyFont="1" applyFill="1" applyBorder="1" applyAlignment="1">
      <alignment horizontal="center"/>
    </xf>
    <xf numFmtId="0" fontId="3" fillId="0" borderId="0" xfId="0" applyFont="1"/>
    <xf numFmtId="164" fontId="7" fillId="0" borderId="1" xfId="0" applyNumberFormat="1" applyFont="1" applyBorder="1" applyAlignment="1">
      <alignment horizontal="center"/>
    </xf>
    <xf numFmtId="3" fontId="9" fillId="0" borderId="0" xfId="4" applyFont="1" applyFill="1" applyBorder="1" applyAlignment="1">
      <alignment horizontal="center"/>
    </xf>
    <xf numFmtId="0" fontId="8" fillId="5" borderId="1" xfId="0" applyFont="1" applyFill="1" applyBorder="1" applyAlignment="1">
      <alignment horizontal="center"/>
    </xf>
    <xf numFmtId="2" fontId="8" fillId="0" borderId="1" xfId="0" applyNumberFormat="1" applyFont="1" applyBorder="1" applyAlignment="1">
      <alignment horizontal="center"/>
    </xf>
    <xf numFmtId="3" fontId="8" fillId="5" borderId="3" xfId="0" applyNumberFormat="1" applyFont="1" applyFill="1" applyBorder="1" applyAlignment="1">
      <alignment horizontal="center"/>
    </xf>
    <xf numFmtId="4" fontId="8" fillId="0" borderId="1" xfId="0" applyNumberFormat="1" applyFont="1" applyBorder="1" applyAlignment="1">
      <alignment horizontal="center"/>
    </xf>
    <xf numFmtId="3" fontId="8" fillId="0" borderId="3" xfId="0" applyNumberFormat="1" applyFont="1" applyBorder="1" applyAlignment="1">
      <alignment horizontal="center"/>
    </xf>
    <xf numFmtId="0" fontId="6" fillId="2" borderId="6" xfId="0" applyFont="1" applyFill="1" applyBorder="1" applyAlignment="1">
      <alignment horizontal="center" vertical="center" wrapText="1"/>
    </xf>
    <xf numFmtId="9" fontId="8" fillId="0" borderId="1" xfId="3" applyFont="1" applyBorder="1" applyAlignment="1">
      <alignment horizont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9" fillId="0" borderId="0" xfId="0" applyFont="1" applyAlignment="1">
      <alignment horizontal="center"/>
    </xf>
    <xf numFmtId="0" fontId="3" fillId="0" borderId="0" xfId="0" applyFont="1" applyFill="1"/>
    <xf numFmtId="0" fontId="6" fillId="2" borderId="1" xfId="0" applyFont="1" applyFill="1" applyBorder="1" applyAlignment="1">
      <alignment horizontal="center" vertical="center"/>
    </xf>
    <xf numFmtId="164" fontId="3" fillId="0" borderId="0" xfId="1" applyNumberFormat="1" applyFont="1" applyAlignment="1">
      <alignment horizontal="center"/>
    </xf>
    <xf numFmtId="0" fontId="3" fillId="0" borderId="0" xfId="0" applyFont="1" applyFill="1" applyAlignment="1">
      <alignment horizontal="center"/>
    </xf>
    <xf numFmtId="0" fontId="2" fillId="0" borderId="0" xfId="0" applyFont="1"/>
    <xf numFmtId="0" fontId="2" fillId="0" borderId="0" xfId="0" applyFont="1" applyAlignment="1">
      <alignment horizontal="center"/>
    </xf>
    <xf numFmtId="0" fontId="12" fillId="0" borderId="0" xfId="0" applyFont="1"/>
    <xf numFmtId="0" fontId="2" fillId="0" borderId="10" xfId="0" applyFont="1" applyBorder="1"/>
    <xf numFmtId="0" fontId="2" fillId="0" borderId="0" xfId="0" applyFont="1" applyBorder="1"/>
    <xf numFmtId="3" fontId="2" fillId="0" borderId="0" xfId="0" applyNumberFormat="1" applyFont="1" applyBorder="1" applyAlignment="1">
      <alignment horizontal="center"/>
    </xf>
    <xf numFmtId="9" fontId="2" fillId="0" borderId="0" xfId="3" applyFont="1" applyBorder="1" applyAlignment="1">
      <alignment horizontal="center"/>
    </xf>
    <xf numFmtId="0" fontId="2" fillId="0" borderId="0" xfId="0" applyFont="1" applyBorder="1" applyAlignment="1">
      <alignment horizontal="center"/>
    </xf>
    <xf numFmtId="164" fontId="2" fillId="0" borderId="0" xfId="0" applyNumberFormat="1" applyFont="1" applyBorder="1" applyAlignment="1">
      <alignment horizontal="center"/>
    </xf>
    <xf numFmtId="2" fontId="2" fillId="0" borderId="11" xfId="0" applyNumberFormat="1" applyFont="1" applyBorder="1" applyAlignment="1">
      <alignment horizontal="center"/>
    </xf>
    <xf numFmtId="0" fontId="2" fillId="4" borderId="10" xfId="0" applyFont="1" applyFill="1" applyBorder="1"/>
    <xf numFmtId="0" fontId="2" fillId="4" borderId="0" xfId="0" applyFont="1" applyFill="1" applyBorder="1"/>
    <xf numFmtId="0" fontId="2" fillId="4" borderId="0" xfId="0" applyFont="1" applyFill="1" applyBorder="1" applyAlignment="1">
      <alignment horizontal="center"/>
    </xf>
    <xf numFmtId="0" fontId="2" fillId="4" borderId="11" xfId="0" applyFont="1" applyFill="1" applyBorder="1"/>
    <xf numFmtId="0" fontId="3" fillId="0" borderId="10" xfId="0" applyFont="1" applyBorder="1"/>
    <xf numFmtId="0" fontId="3" fillId="0" borderId="0" xfId="0" applyFont="1" applyBorder="1"/>
    <xf numFmtId="3" fontId="3" fillId="0" borderId="0" xfId="0" applyNumberFormat="1" applyFont="1" applyBorder="1" applyAlignment="1">
      <alignment horizontal="center"/>
    </xf>
    <xf numFmtId="1" fontId="3" fillId="0" borderId="0" xfId="0" applyNumberFormat="1"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3" fillId="0" borderId="11" xfId="0" applyFont="1" applyBorder="1" applyAlignment="1">
      <alignment horizontal="center"/>
    </xf>
    <xf numFmtId="0" fontId="3" fillId="4" borderId="10" xfId="0" applyFont="1" applyFill="1" applyBorder="1"/>
    <xf numFmtId="0" fontId="3" fillId="4" borderId="0" xfId="0" applyFont="1" applyFill="1" applyBorder="1"/>
    <xf numFmtId="0" fontId="3" fillId="4" borderId="11" xfId="0" applyFont="1" applyFill="1" applyBorder="1"/>
    <xf numFmtId="1" fontId="3" fillId="0" borderId="11" xfId="0" applyNumberFormat="1" applyFont="1" applyBorder="1" applyAlignment="1">
      <alignment horizontal="center"/>
    </xf>
    <xf numFmtId="0" fontId="3" fillId="4" borderId="0" xfId="0" applyFont="1" applyFill="1" applyBorder="1" applyAlignment="1">
      <alignment horizontal="center"/>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2" xfId="0" applyFont="1" applyFill="1" applyBorder="1" applyAlignment="1">
      <alignment horizontal="center" vertical="center" wrapText="1"/>
    </xf>
    <xf numFmtId="3" fontId="3" fillId="0" borderId="10" xfId="0" applyNumberFormat="1" applyFont="1" applyBorder="1" applyAlignment="1">
      <alignment horizontal="center"/>
    </xf>
    <xf numFmtId="9" fontId="3" fillId="0" borderId="0" xfId="3" applyFont="1" applyBorder="1" applyAlignment="1">
      <alignment horizontal="center"/>
    </xf>
    <xf numFmtId="9" fontId="3" fillId="0" borderId="11" xfId="3" applyFont="1" applyBorder="1" applyAlignment="1">
      <alignment horizontal="center"/>
    </xf>
    <xf numFmtId="3" fontId="3" fillId="0" borderId="8" xfId="0" applyNumberFormat="1" applyFont="1" applyBorder="1" applyAlignment="1">
      <alignment horizontal="center"/>
    </xf>
    <xf numFmtId="0" fontId="8" fillId="9" borderId="6" xfId="0" applyFont="1" applyFill="1" applyBorder="1" applyAlignment="1">
      <alignment horizontal="center" vertical="center" wrapText="1"/>
    </xf>
    <xf numFmtId="1" fontId="9" fillId="4" borderId="0" xfId="0" applyNumberFormat="1" applyFont="1" applyFill="1" applyBorder="1" applyAlignment="1">
      <alignment horizontal="center" vertical="center" wrapText="1"/>
    </xf>
    <xf numFmtId="1" fontId="8" fillId="4" borderId="0" xfId="0" applyNumberFormat="1" applyFont="1" applyFill="1" applyBorder="1" applyAlignment="1">
      <alignment horizontal="center" vertical="center" wrapText="1"/>
    </xf>
    <xf numFmtId="3" fontId="3" fillId="4" borderId="0" xfId="0" applyNumberFormat="1" applyFont="1" applyFill="1" applyBorder="1" applyAlignment="1">
      <alignment horizontal="center"/>
    </xf>
    <xf numFmtId="1" fontId="9" fillId="0" borderId="11" xfId="0" applyNumberFormat="1" applyFont="1" applyFill="1" applyBorder="1" applyAlignment="1">
      <alignment horizontal="center" vertical="center" wrapText="1"/>
    </xf>
    <xf numFmtId="1" fontId="9" fillId="4" borderId="11" xfId="0" applyNumberFormat="1" applyFont="1" applyFill="1" applyBorder="1" applyAlignment="1">
      <alignment horizontal="center" vertical="center" wrapText="1"/>
    </xf>
    <xf numFmtId="0" fontId="5" fillId="10" borderId="15" xfId="5" applyFill="1" applyBorder="1"/>
    <xf numFmtId="0" fontId="15" fillId="0" borderId="0" xfId="5" applyFont="1" applyAlignment="1">
      <alignment vertical="center"/>
    </xf>
    <xf numFmtId="0" fontId="5" fillId="0" borderId="0" xfId="5"/>
    <xf numFmtId="0" fontId="5" fillId="10" borderId="18" xfId="5" applyFill="1" applyBorder="1"/>
    <xf numFmtId="0" fontId="5" fillId="10" borderId="0" xfId="5" applyFill="1"/>
    <xf numFmtId="0" fontId="5" fillId="10" borderId="19" xfId="5" applyFill="1" applyBorder="1"/>
    <xf numFmtId="0" fontId="5" fillId="10" borderId="18" xfId="5" applyFill="1" applyBorder="1" applyAlignment="1">
      <alignment vertical="center"/>
    </xf>
    <xf numFmtId="0" fontId="5" fillId="0" borderId="0" xfId="5" applyAlignment="1">
      <alignment vertical="center"/>
    </xf>
    <xf numFmtId="0" fontId="5" fillId="10" borderId="0" xfId="5" applyFill="1" applyAlignment="1">
      <alignment horizontal="left" vertical="center" wrapText="1"/>
    </xf>
    <xf numFmtId="0" fontId="5" fillId="10" borderId="19" xfId="5" applyFill="1" applyBorder="1" applyAlignment="1">
      <alignment horizontal="left" vertical="center" wrapText="1"/>
    </xf>
    <xf numFmtId="0" fontId="5" fillId="10" borderId="0" xfId="5" applyFill="1" applyAlignment="1">
      <alignment wrapText="1"/>
    </xf>
    <xf numFmtId="0" fontId="5" fillId="10" borderId="19" xfId="5" applyFill="1" applyBorder="1" applyAlignment="1">
      <alignment wrapText="1"/>
    </xf>
    <xf numFmtId="0" fontId="16" fillId="10" borderId="0" xfId="5" applyFont="1" applyFill="1"/>
    <xf numFmtId="0" fontId="5" fillId="10" borderId="20" xfId="5" applyFill="1" applyBorder="1"/>
    <xf numFmtId="0" fontId="5" fillId="10" borderId="21" xfId="5" applyFill="1" applyBorder="1"/>
    <xf numFmtId="0" fontId="5" fillId="0" borderId="22" xfId="5" applyBorder="1"/>
    <xf numFmtId="0" fontId="17" fillId="0" borderId="0" xfId="7"/>
    <xf numFmtId="0" fontId="17" fillId="0" borderId="0" xfId="8" applyFont="1" applyFill="1" applyAlignment="1">
      <alignment vertical="top"/>
    </xf>
    <xf numFmtId="0" fontId="17" fillId="0" borderId="0" xfId="6" applyFont="1" applyFill="1"/>
    <xf numFmtId="0" fontId="5" fillId="0" borderId="21" xfId="5" applyFont="1" applyBorder="1"/>
    <xf numFmtId="0" fontId="17" fillId="0" borderId="0" xfId="8" applyFont="1" applyFill="1"/>
    <xf numFmtId="0" fontId="1" fillId="0" borderId="0" xfId="0" applyFont="1"/>
    <xf numFmtId="0" fontId="1" fillId="0" borderId="0" xfId="0" applyFont="1" applyFill="1" applyBorder="1" applyAlignment="1">
      <alignment horizontal="center"/>
    </xf>
    <xf numFmtId="0" fontId="5" fillId="10" borderId="0" xfId="5" applyFill="1" applyAlignment="1">
      <alignment horizontal="left" vertical="top" wrapText="1"/>
    </xf>
    <xf numFmtId="0" fontId="5" fillId="10" borderId="19" xfId="5" applyFill="1" applyBorder="1" applyAlignment="1">
      <alignment horizontal="left" vertical="top" wrapText="1"/>
    </xf>
    <xf numFmtId="0" fontId="15" fillId="10" borderId="16" xfId="5" applyFont="1" applyFill="1" applyBorder="1" applyAlignment="1">
      <alignment horizontal="center" vertical="center" wrapText="1"/>
    </xf>
    <xf numFmtId="0" fontId="15" fillId="10" borderId="17" xfId="5" applyFont="1" applyFill="1" applyBorder="1" applyAlignment="1">
      <alignment horizontal="center" vertical="center" wrapText="1"/>
    </xf>
    <xf numFmtId="0" fontId="5" fillId="10" borderId="0" xfId="5" applyFill="1" applyAlignment="1">
      <alignment horizontal="left" vertical="center" wrapText="1"/>
    </xf>
    <xf numFmtId="0" fontId="5" fillId="10" borderId="19" xfId="5" applyFill="1" applyBorder="1" applyAlignment="1">
      <alignment horizontal="left" vertical="center" wrapText="1"/>
    </xf>
    <xf numFmtId="0" fontId="5" fillId="10" borderId="0" xfId="5" applyFill="1" applyAlignment="1">
      <alignment vertical="center" wrapText="1"/>
    </xf>
    <xf numFmtId="0" fontId="5" fillId="10" borderId="19" xfId="5" applyFill="1" applyBorder="1" applyAlignment="1">
      <alignment vertical="center"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2" xfId="0" applyFont="1" applyBorder="1" applyAlignment="1">
      <alignment horizontal="left" vertical="top" wrapText="1"/>
    </xf>
    <xf numFmtId="0" fontId="12" fillId="0" borderId="10" xfId="0" applyFont="1" applyBorder="1" applyAlignment="1">
      <alignment horizontal="left"/>
    </xf>
    <xf numFmtId="0" fontId="12" fillId="0" borderId="0" xfId="0" applyFont="1" applyBorder="1" applyAlignment="1">
      <alignment horizontal="left"/>
    </xf>
    <xf numFmtId="0" fontId="12" fillId="0" borderId="11" xfId="0" applyFont="1" applyBorder="1" applyAlignment="1">
      <alignment horizontal="left"/>
    </xf>
    <xf numFmtId="0" fontId="12" fillId="0" borderId="4" xfId="0" applyFont="1" applyBorder="1" applyAlignment="1">
      <alignment horizontal="left"/>
    </xf>
    <xf numFmtId="0" fontId="12" fillId="0" borderId="5" xfId="0" applyFont="1" applyBorder="1" applyAlignment="1">
      <alignment horizontal="left"/>
    </xf>
    <xf numFmtId="0" fontId="12" fillId="0" borderId="12" xfId="0" applyFont="1" applyBorder="1" applyAlignment="1">
      <alignment horizontal="left"/>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2"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0" borderId="12" xfId="0" applyFont="1" applyBorder="1" applyAlignment="1">
      <alignment horizontal="left" wrapText="1"/>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3" xfId="0" applyFont="1" applyFill="1" applyBorder="1" applyAlignment="1">
      <alignment horizontal="center"/>
    </xf>
    <xf numFmtId="0" fontId="6" fillId="7" borderId="6" xfId="0" applyFont="1" applyFill="1" applyBorder="1" applyAlignment="1">
      <alignment horizontal="center"/>
    </xf>
    <xf numFmtId="0" fontId="6" fillId="7" borderId="7" xfId="0" applyFont="1" applyFill="1" applyBorder="1" applyAlignment="1">
      <alignment horizontal="center"/>
    </xf>
    <xf numFmtId="0" fontId="6" fillId="7" borderId="3" xfId="0" applyFont="1" applyFill="1" applyBorder="1" applyAlignment="1">
      <alignment horizontal="center"/>
    </xf>
    <xf numFmtId="0" fontId="6" fillId="8" borderId="6" xfId="0" applyFont="1" applyFill="1" applyBorder="1" applyAlignment="1">
      <alignment horizontal="center"/>
    </xf>
    <xf numFmtId="0" fontId="6" fillId="8" borderId="7" xfId="0" applyFont="1" applyFill="1" applyBorder="1" applyAlignment="1">
      <alignment horizontal="center"/>
    </xf>
    <xf numFmtId="0" fontId="6" fillId="8" borderId="3" xfId="0" applyFont="1" applyFill="1" applyBorder="1" applyAlignment="1">
      <alignment horizont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cellXfs>
  <cellStyles count="9">
    <cellStyle name="Currency" xfId="1" builtinId="4"/>
    <cellStyle name="Hyperlink" xfId="8" builtinId="8"/>
    <cellStyle name="Hyperlink 2" xfId="6" xr:uid="{72639BD3-A817-4137-A1B6-923E6DB71B93}"/>
    <cellStyle name="Hyperlink 2 2" xfId="7" xr:uid="{292188DC-CB4F-42E9-B21B-44525AA36244}"/>
    <cellStyle name="Normal" xfId="0" builtinId="0"/>
    <cellStyle name="Normal 2" xfId="5" xr:uid="{97F166C8-5301-4AA7-9D40-8E7CA87240F7}"/>
    <cellStyle name="Percent" xfId="3" builtinId="5"/>
    <cellStyle name="sInteger" xfId="4" xr:uid="{9F4625A9-34BB-49E7-8125-B6CC65C8510D}"/>
    <cellStyle name="sText" xfId="2" xr:uid="{045B4B93-5594-4548-AF63-194316B4F8E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3768E"/>
      <color rgb="FF38C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141144</xdr:colOff>
      <xdr:row>12</xdr:row>
      <xdr:rowOff>1125682</xdr:rowOff>
    </xdr:from>
    <xdr:to>
      <xdr:col>10</xdr:col>
      <xdr:colOff>279447</xdr:colOff>
      <xdr:row>17</xdr:row>
      <xdr:rowOff>109936</xdr:rowOff>
    </xdr:to>
    <xdr:pic>
      <xdr:nvPicPr>
        <xdr:cNvPr id="2" name="Picture 1">
          <a:extLst>
            <a:ext uri="{FF2B5EF4-FFF2-40B4-BE49-F238E27FC236}">
              <a16:creationId xmlns:a16="http://schemas.microsoft.com/office/drawing/2014/main" id="{A1A8B25E-2196-4092-B5C0-EECF6BD992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1269" y="5030932"/>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21</xdr:col>
      <xdr:colOff>48735</xdr:colOff>
      <xdr:row>88</xdr:row>
      <xdr:rowOff>10978</xdr:rowOff>
    </xdr:to>
    <xdr:pic>
      <xdr:nvPicPr>
        <xdr:cNvPr id="2" name="Picture 1">
          <a:extLst>
            <a:ext uri="{FF2B5EF4-FFF2-40B4-BE49-F238E27FC236}">
              <a16:creationId xmlns:a16="http://schemas.microsoft.com/office/drawing/2014/main" id="{198C3735-18C6-55B3-3228-578519D87488}"/>
            </a:ext>
          </a:extLst>
        </xdr:cNvPr>
        <xdr:cNvPicPr>
          <a:picLocks noChangeAspect="1"/>
        </xdr:cNvPicPr>
      </xdr:nvPicPr>
      <xdr:blipFill>
        <a:blip xmlns:r="http://schemas.openxmlformats.org/officeDocument/2006/relationships" r:embed="rId1"/>
        <a:stretch>
          <a:fillRect/>
        </a:stretch>
      </xdr:blipFill>
      <xdr:spPr>
        <a:xfrm>
          <a:off x="47625" y="9525"/>
          <a:ext cx="12802710" cy="167654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A274-83BC-4839-B98C-EFD8ECA31D62}">
  <sheetPr>
    <tabColor theme="7" tint="0.39997558519241921"/>
    <pageSetUpPr fitToPage="1"/>
  </sheetPr>
  <dimension ref="A1:EL36"/>
  <sheetViews>
    <sheetView showGridLines="0" showRowColHeaders="0" tabSelected="1" showRuler="0" zoomScaleNormal="100" zoomScaleSheetLayoutView="110" workbookViewId="0"/>
  </sheetViews>
  <sheetFormatPr defaultRowHeight="12.75"/>
  <cols>
    <col min="1" max="1" width="3.28515625" style="74" customWidth="1"/>
    <col min="2" max="3" width="9.140625" style="74"/>
    <col min="4" max="4" width="7.140625" style="74" customWidth="1"/>
    <col min="5" max="5" width="6.85546875" style="74" customWidth="1"/>
    <col min="6" max="10" width="9.140625" style="74"/>
    <col min="11" max="11" width="5.5703125" style="74" customWidth="1"/>
    <col min="12" max="12" width="0.7109375" style="74" customWidth="1"/>
    <col min="13" max="16384" width="9.140625" style="74"/>
  </cols>
  <sheetData>
    <row r="1" spans="1:142" ht="30" customHeight="1">
      <c r="A1" s="72"/>
      <c r="B1" s="97" t="s">
        <v>244</v>
      </c>
      <c r="C1" s="97"/>
      <c r="D1" s="97"/>
      <c r="E1" s="97"/>
      <c r="F1" s="97"/>
      <c r="G1" s="97"/>
      <c r="H1" s="97"/>
      <c r="I1" s="97"/>
      <c r="J1" s="97"/>
      <c r="K1" s="98"/>
      <c r="L1" s="73"/>
    </row>
    <row r="2" spans="1:142">
      <c r="A2" s="75"/>
      <c r="B2" s="76"/>
      <c r="C2" s="76"/>
      <c r="D2" s="76"/>
      <c r="E2" s="76"/>
      <c r="F2" s="76"/>
      <c r="G2" s="76"/>
      <c r="H2" s="76"/>
      <c r="I2" s="76"/>
      <c r="J2" s="76"/>
      <c r="K2" s="77"/>
    </row>
    <row r="3" spans="1:142">
      <c r="A3" s="75"/>
      <c r="B3" s="76" t="s">
        <v>245</v>
      </c>
      <c r="C3" s="76"/>
      <c r="D3" s="76"/>
      <c r="E3" s="76"/>
      <c r="F3" s="76"/>
      <c r="G3" s="76"/>
      <c r="H3" s="76"/>
      <c r="I3" s="76"/>
      <c r="J3" s="76"/>
      <c r="K3" s="77"/>
    </row>
    <row r="4" spans="1:142">
      <c r="A4" s="75"/>
      <c r="B4" s="76"/>
      <c r="C4" s="76"/>
      <c r="D4" s="76"/>
      <c r="E4" s="76"/>
      <c r="F4" s="76"/>
      <c r="G4" s="76"/>
      <c r="H4" s="76"/>
      <c r="I4" s="76"/>
      <c r="J4" s="76"/>
      <c r="K4" s="77"/>
    </row>
    <row r="5" spans="1:142" ht="39.75" customHeight="1">
      <c r="A5" s="75"/>
      <c r="B5" s="99" t="s">
        <v>246</v>
      </c>
      <c r="C5" s="99"/>
      <c r="D5" s="99"/>
      <c r="E5" s="99"/>
      <c r="F5" s="99"/>
      <c r="G5" s="99"/>
      <c r="H5" s="99"/>
      <c r="I5" s="99"/>
      <c r="J5" s="99"/>
      <c r="K5" s="100"/>
    </row>
    <row r="6" spans="1:142">
      <c r="A6" s="75"/>
      <c r="B6" s="76"/>
      <c r="C6" s="76"/>
      <c r="D6" s="76"/>
      <c r="E6" s="76"/>
      <c r="F6" s="76"/>
      <c r="G6" s="76"/>
      <c r="H6" s="76"/>
      <c r="I6" s="76"/>
      <c r="J6" s="76"/>
      <c r="K6" s="77"/>
    </row>
    <row r="7" spans="1:142" ht="27" customHeight="1">
      <c r="A7" s="75"/>
      <c r="B7" s="99" t="s">
        <v>247</v>
      </c>
      <c r="C7" s="99"/>
      <c r="D7" s="99"/>
      <c r="E7" s="99"/>
      <c r="F7" s="99"/>
      <c r="G7" s="99"/>
      <c r="H7" s="99"/>
      <c r="I7" s="99"/>
      <c r="J7" s="99"/>
      <c r="K7" s="100"/>
    </row>
    <row r="8" spans="1:142" ht="12" customHeight="1">
      <c r="A8" s="75"/>
      <c r="B8" s="76"/>
      <c r="C8" s="76"/>
      <c r="D8" s="76"/>
      <c r="E8" s="76"/>
      <c r="F8" s="76"/>
      <c r="G8" s="76"/>
      <c r="H8" s="76"/>
      <c r="I8" s="76"/>
      <c r="J8" s="76"/>
      <c r="K8" s="77"/>
    </row>
    <row r="9" spans="1:142" s="79" customFormat="1" ht="80.25" customHeight="1">
      <c r="A9" s="78"/>
      <c r="B9" s="99" t="s">
        <v>227</v>
      </c>
      <c r="C9" s="99"/>
      <c r="D9" s="99"/>
      <c r="E9" s="99"/>
      <c r="F9" s="99"/>
      <c r="G9" s="99"/>
      <c r="H9" s="99"/>
      <c r="I9" s="99"/>
      <c r="J9" s="99"/>
      <c r="K9" s="100"/>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row>
    <row r="10" spans="1:142" s="79" customFormat="1" ht="11.25" customHeight="1">
      <c r="A10" s="78"/>
      <c r="B10" s="80"/>
      <c r="C10" s="80"/>
      <c r="D10" s="80"/>
      <c r="E10" s="80"/>
      <c r="F10" s="80"/>
      <c r="G10" s="80"/>
      <c r="H10" s="80"/>
      <c r="I10" s="80"/>
      <c r="J10" s="80"/>
      <c r="K10" s="81"/>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row>
    <row r="11" spans="1:142" ht="44.25" customHeight="1">
      <c r="A11" s="75"/>
      <c r="B11" s="101" t="s">
        <v>248</v>
      </c>
      <c r="C11" s="101"/>
      <c r="D11" s="101"/>
      <c r="E11" s="101"/>
      <c r="F11" s="101"/>
      <c r="G11" s="101"/>
      <c r="H11" s="101"/>
      <c r="I11" s="101"/>
      <c r="J11" s="101"/>
      <c r="K11" s="102"/>
    </row>
    <row r="12" spans="1:142" ht="12" customHeight="1">
      <c r="A12" s="75"/>
      <c r="B12" s="82"/>
      <c r="C12" s="82"/>
      <c r="D12" s="82"/>
      <c r="E12" s="82"/>
      <c r="F12" s="82"/>
      <c r="G12" s="82"/>
      <c r="H12" s="82"/>
      <c r="I12" s="82"/>
      <c r="J12" s="82"/>
      <c r="K12" s="83"/>
    </row>
    <row r="13" spans="1:142" ht="94.5" customHeight="1">
      <c r="A13" s="75"/>
      <c r="B13" s="99" t="s">
        <v>228</v>
      </c>
      <c r="C13" s="99"/>
      <c r="D13" s="99"/>
      <c r="E13" s="99"/>
      <c r="F13" s="99"/>
      <c r="G13" s="99"/>
      <c r="H13" s="99"/>
      <c r="I13" s="99"/>
      <c r="J13" s="99"/>
      <c r="K13" s="100"/>
    </row>
    <row r="14" spans="1:142">
      <c r="A14" s="75"/>
      <c r="B14" s="76"/>
      <c r="C14" s="76"/>
      <c r="D14" s="76"/>
      <c r="E14" s="76"/>
      <c r="F14" s="76"/>
      <c r="G14" s="76"/>
      <c r="H14" s="76"/>
      <c r="I14" s="76"/>
      <c r="J14" s="76"/>
      <c r="K14" s="77"/>
    </row>
    <row r="15" spans="1:142">
      <c r="A15" s="75"/>
      <c r="B15" s="76" t="s">
        <v>229</v>
      </c>
      <c r="C15" s="76"/>
      <c r="D15" s="76"/>
      <c r="E15" s="76"/>
      <c r="F15" s="76"/>
      <c r="G15" s="76"/>
      <c r="H15" s="76"/>
      <c r="I15" s="76"/>
      <c r="J15" s="76"/>
      <c r="K15" s="77"/>
    </row>
    <row r="16" spans="1:142">
      <c r="A16" s="75"/>
      <c r="B16" s="76"/>
      <c r="C16" s="76"/>
      <c r="D16" s="76"/>
      <c r="E16" s="76"/>
      <c r="F16" s="76"/>
      <c r="G16" s="76"/>
      <c r="H16" s="76"/>
      <c r="I16" s="76"/>
      <c r="J16" s="76"/>
      <c r="K16" s="77"/>
    </row>
    <row r="17" spans="1:12">
      <c r="A17" s="75"/>
      <c r="B17" s="84" t="s">
        <v>230</v>
      </c>
      <c r="C17" s="76"/>
      <c r="D17" s="76"/>
      <c r="E17" s="76"/>
      <c r="F17" s="84" t="s">
        <v>231</v>
      </c>
      <c r="G17" s="76"/>
      <c r="H17" s="76"/>
      <c r="I17" s="76"/>
      <c r="J17" s="76"/>
      <c r="K17" s="77"/>
    </row>
    <row r="18" spans="1:12">
      <c r="A18" s="75"/>
      <c r="B18" s="92" t="s">
        <v>232</v>
      </c>
      <c r="C18" s="76"/>
      <c r="D18" s="76"/>
      <c r="E18" s="76" t="s">
        <v>233</v>
      </c>
      <c r="G18" s="76"/>
      <c r="H18" s="76"/>
      <c r="I18" s="76"/>
      <c r="J18" s="76"/>
      <c r="K18" s="77"/>
    </row>
    <row r="19" spans="1:12">
      <c r="A19" s="75"/>
      <c r="B19" s="92" t="s">
        <v>234</v>
      </c>
      <c r="C19" s="76"/>
      <c r="D19" s="76"/>
      <c r="E19" s="76" t="s">
        <v>235</v>
      </c>
      <c r="G19" s="76"/>
      <c r="H19" s="76"/>
      <c r="I19" s="76"/>
      <c r="J19" s="76"/>
      <c r="K19" s="77"/>
    </row>
    <row r="20" spans="1:12">
      <c r="A20" s="75"/>
      <c r="B20" s="89" t="s">
        <v>236</v>
      </c>
      <c r="C20" s="76"/>
      <c r="D20" s="76"/>
      <c r="E20" s="95" t="s">
        <v>237</v>
      </c>
      <c r="F20" s="95"/>
      <c r="G20" s="95"/>
      <c r="H20" s="95"/>
      <c r="I20" s="95"/>
      <c r="J20" s="95"/>
      <c r="K20" s="96"/>
    </row>
    <row r="21" spans="1:12">
      <c r="A21" s="75"/>
      <c r="B21" s="92" t="s">
        <v>238</v>
      </c>
      <c r="C21" s="76"/>
      <c r="D21" s="76"/>
      <c r="E21" s="76" t="s">
        <v>239</v>
      </c>
      <c r="G21" s="76"/>
      <c r="H21" s="76"/>
      <c r="I21" s="76"/>
      <c r="J21" s="76"/>
      <c r="K21" s="77"/>
    </row>
    <row r="22" spans="1:12">
      <c r="A22" s="75"/>
      <c r="B22" s="92" t="s">
        <v>240</v>
      </c>
      <c r="C22" s="76"/>
      <c r="D22" s="76"/>
      <c r="E22" s="76" t="s">
        <v>241</v>
      </c>
      <c r="G22" s="76"/>
      <c r="H22" s="76"/>
      <c r="I22" s="76"/>
      <c r="J22" s="76"/>
      <c r="K22" s="77"/>
    </row>
    <row r="23" spans="1:12">
      <c r="A23" s="75"/>
      <c r="B23" s="89" t="s">
        <v>249</v>
      </c>
      <c r="C23" s="76"/>
      <c r="D23" s="76"/>
      <c r="E23" s="95" t="s">
        <v>250</v>
      </c>
      <c r="F23" s="95"/>
      <c r="G23" s="95"/>
      <c r="H23" s="95"/>
      <c r="I23" s="95"/>
      <c r="J23" s="95"/>
      <c r="K23" s="96"/>
    </row>
    <row r="24" spans="1:12">
      <c r="A24" s="75"/>
      <c r="B24" s="90" t="s">
        <v>242</v>
      </c>
      <c r="C24" s="76"/>
      <c r="D24" s="76"/>
      <c r="E24" s="76" t="s">
        <v>243</v>
      </c>
      <c r="G24" s="76"/>
      <c r="H24" s="76"/>
      <c r="I24" s="76"/>
      <c r="J24" s="76"/>
      <c r="K24" s="77"/>
    </row>
    <row r="25" spans="1:12">
      <c r="A25" s="85"/>
      <c r="B25" s="91"/>
      <c r="C25" s="86"/>
      <c r="D25" s="86"/>
      <c r="E25" s="86"/>
      <c r="F25" s="86"/>
      <c r="G25" s="86"/>
      <c r="H25" s="86"/>
      <c r="I25" s="86"/>
      <c r="J25" s="86"/>
      <c r="K25" s="86"/>
      <c r="L25" s="87"/>
    </row>
    <row r="36" spans="3:3">
      <c r="C36" s="88"/>
    </row>
  </sheetData>
  <mergeCells count="8">
    <mergeCell ref="E20:K20"/>
    <mergeCell ref="E23:K23"/>
    <mergeCell ref="B1:K1"/>
    <mergeCell ref="B5:K5"/>
    <mergeCell ref="B7:K7"/>
    <mergeCell ref="B9:K9"/>
    <mergeCell ref="B11:K11"/>
    <mergeCell ref="B13:K13"/>
  </mergeCells>
  <hyperlinks>
    <hyperlink ref="B18" location="Access!A1" display="Access" xr:uid="{DAB26694-C8C1-4794-B70E-E57E19871568}"/>
    <hyperlink ref="B19" location="Technology!A1" display="Technology" xr:uid="{7701B383-7F3D-42CB-B669-72B99251CFC8}"/>
    <hyperlink ref="B20" location="'Other Programming Activities'!A1" display="Other Programming Activities" xr:uid="{FDB01751-734C-4351-B11B-40A80EAE2F08}"/>
    <hyperlink ref="B21" location="'Synchronous Programs'!A1" display="Synchronous Programs" xr:uid="{49FDA14D-D12F-4ABF-8D71-5272483A5D85}"/>
    <hyperlink ref="B23" location="'Programs x Audience - Chart'!A1" display="Programs by Audience Chart" xr:uid="{17F4DCC0-915F-409A-A651-EA73983FBB42}"/>
    <hyperlink ref="B22" location="'Synch Program Attendance'!A1" display="Synch Program Attendance" xr:uid="{2B5CA7F6-8EAC-4CAE-AF63-247D36C06EB2}"/>
    <hyperlink ref="B24" location="'All Data'!A1" display="All Data" xr:uid="{CE8774D3-F20E-4E25-A1CE-C78569D8C98F}"/>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1F497-26E1-476C-B464-C0CBDB72C2F2}">
  <sheetPr>
    <tabColor theme="7" tint="0.39997558519241921"/>
  </sheetPr>
  <dimension ref="A1:O57"/>
  <sheetViews>
    <sheetView showGridLines="0" showRowColHeaders="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8" style="28" bestFit="1" customWidth="1"/>
    <col min="2" max="2" width="15.28515625" style="28" hidden="1" customWidth="1"/>
    <col min="3" max="3" width="14" style="29" customWidth="1"/>
    <col min="4" max="4" width="15.28515625" style="28" customWidth="1"/>
    <col min="5" max="5" width="9.140625" style="28"/>
    <col min="6" max="6" width="11.42578125" style="28" bestFit="1" customWidth="1"/>
    <col min="7" max="7" width="15.28515625" style="28" customWidth="1"/>
    <col min="8" max="8" width="18.28515625" style="28" customWidth="1"/>
    <col min="9" max="9" width="15.28515625" style="28" customWidth="1"/>
    <col min="10" max="10" width="16.7109375" style="28" customWidth="1"/>
    <col min="11" max="11" width="14.85546875" style="28" customWidth="1"/>
    <col min="12" max="12" width="15.28515625" style="28" customWidth="1"/>
    <col min="13" max="13" width="15.42578125" style="28" customWidth="1"/>
    <col min="14" max="14" width="13.42578125" style="28" customWidth="1"/>
    <col min="15" max="16384" width="9.140625" style="28"/>
  </cols>
  <sheetData>
    <row r="1" spans="1:14" ht="49.5" customHeight="1">
      <c r="A1" s="19" t="s">
        <v>0</v>
      </c>
      <c r="B1" s="19" t="s">
        <v>142</v>
      </c>
      <c r="C1" s="19" t="s">
        <v>204</v>
      </c>
      <c r="D1" s="19" t="s">
        <v>144</v>
      </c>
      <c r="E1" s="19" t="s">
        <v>205</v>
      </c>
      <c r="F1" s="19" t="s">
        <v>146</v>
      </c>
      <c r="G1" s="2" t="s">
        <v>147</v>
      </c>
      <c r="H1" s="19" t="s">
        <v>148</v>
      </c>
      <c r="I1" s="19" t="s">
        <v>149</v>
      </c>
      <c r="J1" s="19" t="s">
        <v>206</v>
      </c>
      <c r="K1" s="19" t="s">
        <v>150</v>
      </c>
      <c r="L1" s="19" t="s">
        <v>207</v>
      </c>
      <c r="M1" s="19" t="s">
        <v>151</v>
      </c>
      <c r="N1" s="2" t="s">
        <v>152</v>
      </c>
    </row>
    <row r="2" spans="1:14">
      <c r="A2" s="31" t="s">
        <v>48</v>
      </c>
      <c r="B2" s="32" t="s">
        <v>95</v>
      </c>
      <c r="C2" s="33">
        <v>17153</v>
      </c>
      <c r="D2" s="33">
        <v>99340</v>
      </c>
      <c r="E2" s="33">
        <v>52</v>
      </c>
      <c r="F2" s="33">
        <v>9788</v>
      </c>
      <c r="G2" s="34">
        <f t="shared" ref="G2:G49" si="0">F2/C2</f>
        <v>0.57062904448201479</v>
      </c>
      <c r="H2" s="35" t="s">
        <v>140</v>
      </c>
      <c r="I2" s="36">
        <v>25</v>
      </c>
      <c r="J2" s="35" t="s">
        <v>140</v>
      </c>
      <c r="K2" s="33">
        <v>0</v>
      </c>
      <c r="L2" s="35" t="s">
        <v>140</v>
      </c>
      <c r="M2" s="33">
        <v>33489</v>
      </c>
      <c r="N2" s="37">
        <f t="shared" ref="N2:N49" si="1">M2/C2</f>
        <v>1.952369847840028</v>
      </c>
    </row>
    <row r="3" spans="1:14">
      <c r="A3" s="31" t="s">
        <v>85</v>
      </c>
      <c r="B3" s="32" t="s">
        <v>126</v>
      </c>
      <c r="C3" s="33">
        <v>22493</v>
      </c>
      <c r="D3" s="33">
        <v>74994</v>
      </c>
      <c r="E3" s="33">
        <v>52</v>
      </c>
      <c r="F3" s="33">
        <v>6383</v>
      </c>
      <c r="G3" s="34">
        <f t="shared" si="0"/>
        <v>0.28377717512114881</v>
      </c>
      <c r="H3" s="35" t="s">
        <v>140</v>
      </c>
      <c r="I3" s="36">
        <v>0</v>
      </c>
      <c r="J3" s="35" t="s">
        <v>141</v>
      </c>
      <c r="K3" s="33">
        <v>73</v>
      </c>
      <c r="L3" s="35" t="s">
        <v>141</v>
      </c>
      <c r="M3" s="33">
        <v>486</v>
      </c>
      <c r="N3" s="37">
        <f t="shared" si="1"/>
        <v>2.1606722091317299E-2</v>
      </c>
    </row>
    <row r="4" spans="1:14">
      <c r="A4" s="31" t="s">
        <v>67</v>
      </c>
      <c r="B4" s="32" t="s">
        <v>112</v>
      </c>
      <c r="C4" s="33">
        <v>12330</v>
      </c>
      <c r="D4" s="33">
        <v>41482</v>
      </c>
      <c r="E4" s="33">
        <v>48</v>
      </c>
      <c r="F4" s="33">
        <v>4117</v>
      </c>
      <c r="G4" s="34">
        <f t="shared" si="0"/>
        <v>0.33390105433901052</v>
      </c>
      <c r="H4" s="35" t="s">
        <v>141</v>
      </c>
      <c r="I4" s="36">
        <v>25</v>
      </c>
      <c r="J4" s="35" t="s">
        <v>141</v>
      </c>
      <c r="K4" s="33">
        <v>242</v>
      </c>
      <c r="L4" s="35" t="s">
        <v>141</v>
      </c>
      <c r="M4" s="33">
        <v>5208</v>
      </c>
      <c r="N4" s="37">
        <f t="shared" si="1"/>
        <v>0.42238442822384425</v>
      </c>
    </row>
    <row r="5" spans="1:14">
      <c r="A5" s="31" t="s">
        <v>79</v>
      </c>
      <c r="B5" s="32" t="s">
        <v>112</v>
      </c>
      <c r="C5" s="33">
        <v>3828</v>
      </c>
      <c r="D5" s="33">
        <v>1771</v>
      </c>
      <c r="E5" s="33">
        <v>52</v>
      </c>
      <c r="F5" s="33">
        <v>232</v>
      </c>
      <c r="G5" s="34">
        <f t="shared" si="0"/>
        <v>6.0606060606060608E-2</v>
      </c>
      <c r="H5" s="35" t="s">
        <v>141</v>
      </c>
      <c r="I5" s="36">
        <v>200</v>
      </c>
      <c r="J5" s="35" t="s">
        <v>141</v>
      </c>
      <c r="K5" s="33">
        <v>0</v>
      </c>
      <c r="L5" s="35" t="s">
        <v>141</v>
      </c>
      <c r="M5" s="33">
        <v>3</v>
      </c>
      <c r="N5" s="37">
        <f t="shared" si="1"/>
        <v>7.836990595611285E-4</v>
      </c>
    </row>
    <row r="6" spans="1:14">
      <c r="A6" s="31" t="s">
        <v>46</v>
      </c>
      <c r="B6" s="32" t="s">
        <v>93</v>
      </c>
      <c r="C6" s="33">
        <v>22583</v>
      </c>
      <c r="D6" s="33">
        <v>9884</v>
      </c>
      <c r="E6" s="33">
        <v>52</v>
      </c>
      <c r="F6" s="33">
        <v>1524</v>
      </c>
      <c r="G6" s="34">
        <f t="shared" si="0"/>
        <v>6.7484390913519016E-2</v>
      </c>
      <c r="H6" s="35" t="s">
        <v>141</v>
      </c>
      <c r="I6" s="36">
        <v>0</v>
      </c>
      <c r="J6" s="35" t="s">
        <v>140</v>
      </c>
      <c r="K6" s="33">
        <v>0</v>
      </c>
      <c r="L6" s="35" t="s">
        <v>140</v>
      </c>
      <c r="M6" s="33">
        <v>788</v>
      </c>
      <c r="N6" s="37">
        <f t="shared" si="1"/>
        <v>3.4893503963158129E-2</v>
      </c>
    </row>
    <row r="7" spans="1:14">
      <c r="A7" s="31" t="s">
        <v>53</v>
      </c>
      <c r="B7" s="32" t="s">
        <v>100</v>
      </c>
      <c r="C7" s="33">
        <v>7997</v>
      </c>
      <c r="D7" s="33">
        <v>44328</v>
      </c>
      <c r="E7" s="33">
        <v>52</v>
      </c>
      <c r="F7" s="33">
        <v>2971</v>
      </c>
      <c r="G7" s="34">
        <f t="shared" si="0"/>
        <v>0.37151431786920097</v>
      </c>
      <c r="H7" s="35" t="s">
        <v>141</v>
      </c>
      <c r="I7" s="36">
        <v>0</v>
      </c>
      <c r="J7" s="35" t="s">
        <v>141</v>
      </c>
      <c r="K7" s="33">
        <v>208</v>
      </c>
      <c r="L7" s="35" t="s">
        <v>140</v>
      </c>
      <c r="M7" s="33">
        <v>3172</v>
      </c>
      <c r="N7" s="37">
        <f t="shared" si="1"/>
        <v>0.39664874327872951</v>
      </c>
    </row>
    <row r="8" spans="1:14">
      <c r="A8" s="31" t="s">
        <v>51</v>
      </c>
      <c r="B8" s="32" t="s">
        <v>98</v>
      </c>
      <c r="C8" s="33">
        <v>35688</v>
      </c>
      <c r="D8" s="33">
        <v>62528</v>
      </c>
      <c r="E8" s="33">
        <v>52</v>
      </c>
      <c r="F8" s="33">
        <v>7612</v>
      </c>
      <c r="G8" s="34">
        <f t="shared" si="0"/>
        <v>0.21329298363595606</v>
      </c>
      <c r="H8" s="35" t="s">
        <v>141</v>
      </c>
      <c r="I8" s="36">
        <v>25</v>
      </c>
      <c r="J8" s="35" t="s">
        <v>141</v>
      </c>
      <c r="K8" s="33">
        <v>122</v>
      </c>
      <c r="L8" s="35" t="s">
        <v>140</v>
      </c>
      <c r="M8" s="33">
        <v>5258</v>
      </c>
      <c r="N8" s="37">
        <f t="shared" si="1"/>
        <v>0.1473324366733916</v>
      </c>
    </row>
    <row r="9" spans="1:14">
      <c r="A9" s="31" t="s">
        <v>52</v>
      </c>
      <c r="B9" s="32" t="s">
        <v>99</v>
      </c>
      <c r="C9" s="33">
        <v>82934</v>
      </c>
      <c r="D9" s="33">
        <v>182675</v>
      </c>
      <c r="E9" s="33">
        <v>52</v>
      </c>
      <c r="F9" s="33">
        <v>27383</v>
      </c>
      <c r="G9" s="34">
        <f t="shared" si="0"/>
        <v>0.33017821400149516</v>
      </c>
      <c r="H9" s="35" t="s">
        <v>141</v>
      </c>
      <c r="I9" s="36">
        <v>0</v>
      </c>
      <c r="J9" s="35" t="s">
        <v>140</v>
      </c>
      <c r="K9" s="33">
        <v>303</v>
      </c>
      <c r="L9" s="35" t="s">
        <v>140</v>
      </c>
      <c r="M9" s="33">
        <v>40300</v>
      </c>
      <c r="N9" s="37">
        <f t="shared" si="1"/>
        <v>0.48592856970603132</v>
      </c>
    </row>
    <row r="10" spans="1:14">
      <c r="A10" s="31" t="s">
        <v>54</v>
      </c>
      <c r="B10" s="32" t="s">
        <v>101</v>
      </c>
      <c r="C10" s="33">
        <v>36405</v>
      </c>
      <c r="D10" s="33">
        <v>112359</v>
      </c>
      <c r="E10" s="33">
        <v>52</v>
      </c>
      <c r="F10" s="33">
        <v>10983</v>
      </c>
      <c r="G10" s="34">
        <f t="shared" si="0"/>
        <v>0.30168932838895757</v>
      </c>
      <c r="H10" s="35" t="s">
        <v>141</v>
      </c>
      <c r="I10" s="36">
        <v>45</v>
      </c>
      <c r="J10" s="35" t="s">
        <v>140</v>
      </c>
      <c r="K10" s="33">
        <v>0</v>
      </c>
      <c r="L10" s="35" t="s">
        <v>140</v>
      </c>
      <c r="M10" s="33">
        <v>11378</v>
      </c>
      <c r="N10" s="37">
        <f t="shared" si="1"/>
        <v>0.31253948633429474</v>
      </c>
    </row>
    <row r="11" spans="1:14">
      <c r="A11" s="31" t="s">
        <v>56</v>
      </c>
      <c r="B11" s="32" t="s">
        <v>103</v>
      </c>
      <c r="C11" s="33">
        <v>14312</v>
      </c>
      <c r="D11" s="33">
        <v>41685</v>
      </c>
      <c r="E11" s="33">
        <v>52</v>
      </c>
      <c r="F11" s="33">
        <v>5730</v>
      </c>
      <c r="G11" s="34">
        <f t="shared" si="0"/>
        <v>0.40036333147009501</v>
      </c>
      <c r="H11" s="35" t="s">
        <v>141</v>
      </c>
      <c r="I11" s="36">
        <v>0</v>
      </c>
      <c r="J11" s="35" t="s">
        <v>141</v>
      </c>
      <c r="K11" s="33">
        <v>0</v>
      </c>
      <c r="L11" s="35" t="s">
        <v>140</v>
      </c>
      <c r="M11" s="33">
        <v>12691</v>
      </c>
      <c r="N11" s="37">
        <f t="shared" si="1"/>
        <v>0.88673840134153159</v>
      </c>
    </row>
    <row r="12" spans="1:14">
      <c r="A12" s="31" t="s">
        <v>57</v>
      </c>
      <c r="B12" s="32" t="s">
        <v>104</v>
      </c>
      <c r="C12" s="33">
        <v>47139</v>
      </c>
      <c r="D12" s="33">
        <v>122003</v>
      </c>
      <c r="E12" s="33">
        <v>52</v>
      </c>
      <c r="F12" s="33">
        <v>13129</v>
      </c>
      <c r="G12" s="34">
        <f t="shared" si="0"/>
        <v>0.27851672712615883</v>
      </c>
      <c r="H12" s="35" t="s">
        <v>141</v>
      </c>
      <c r="I12" s="36">
        <v>25</v>
      </c>
      <c r="J12" s="35" t="s">
        <v>141</v>
      </c>
      <c r="K12" s="33">
        <v>5</v>
      </c>
      <c r="L12" s="35" t="s">
        <v>141</v>
      </c>
      <c r="M12" s="33">
        <v>4823</v>
      </c>
      <c r="N12" s="37">
        <f t="shared" si="1"/>
        <v>0.10231443178684317</v>
      </c>
    </row>
    <row r="13" spans="1:14">
      <c r="A13" s="31" t="s">
        <v>59</v>
      </c>
      <c r="B13" s="32" t="s">
        <v>106</v>
      </c>
      <c r="C13" s="33">
        <v>6460</v>
      </c>
      <c r="D13" s="33">
        <v>15545</v>
      </c>
      <c r="E13" s="33">
        <v>52</v>
      </c>
      <c r="F13" s="33">
        <v>1711</v>
      </c>
      <c r="G13" s="34">
        <f t="shared" si="0"/>
        <v>0.26486068111455108</v>
      </c>
      <c r="H13" s="35" t="s">
        <v>141</v>
      </c>
      <c r="I13" s="36">
        <v>0</v>
      </c>
      <c r="J13" s="35" t="s">
        <v>141</v>
      </c>
      <c r="K13" s="33">
        <v>10</v>
      </c>
      <c r="L13" s="35" t="s">
        <v>140</v>
      </c>
      <c r="M13" s="33">
        <v>383</v>
      </c>
      <c r="N13" s="37">
        <f t="shared" si="1"/>
        <v>5.9287925696594426E-2</v>
      </c>
    </row>
    <row r="14" spans="1:14">
      <c r="A14" s="31" t="s">
        <v>69</v>
      </c>
      <c r="B14" s="32" t="s">
        <v>113</v>
      </c>
      <c r="C14" s="33">
        <v>4469</v>
      </c>
      <c r="D14" s="33">
        <v>5549</v>
      </c>
      <c r="E14" s="33">
        <v>52</v>
      </c>
      <c r="F14" s="33">
        <v>842</v>
      </c>
      <c r="G14" s="34">
        <f t="shared" si="0"/>
        <v>0.18840904005370329</v>
      </c>
      <c r="H14" s="35" t="s">
        <v>140</v>
      </c>
      <c r="I14" s="36">
        <v>25</v>
      </c>
      <c r="J14" s="35" t="s">
        <v>141</v>
      </c>
      <c r="K14" s="33">
        <v>0</v>
      </c>
      <c r="L14" s="35" t="s">
        <v>140</v>
      </c>
      <c r="M14" s="33">
        <v>5096</v>
      </c>
      <c r="N14" s="37">
        <f t="shared" si="1"/>
        <v>1.1402998433654061</v>
      </c>
    </row>
    <row r="15" spans="1:14">
      <c r="A15" s="31" t="s">
        <v>61</v>
      </c>
      <c r="B15" s="32" t="s">
        <v>108</v>
      </c>
      <c r="C15" s="33">
        <v>4489</v>
      </c>
      <c r="D15" s="33">
        <v>6461</v>
      </c>
      <c r="E15" s="33">
        <v>52</v>
      </c>
      <c r="F15" s="33">
        <v>1139</v>
      </c>
      <c r="G15" s="34">
        <f t="shared" si="0"/>
        <v>0.2537313432835821</v>
      </c>
      <c r="H15" s="35" t="s">
        <v>141</v>
      </c>
      <c r="I15" s="36">
        <v>150</v>
      </c>
      <c r="J15" s="35" t="s">
        <v>140</v>
      </c>
      <c r="K15" s="33">
        <v>0</v>
      </c>
      <c r="L15" s="35" t="s">
        <v>140</v>
      </c>
      <c r="M15" s="33">
        <v>468</v>
      </c>
      <c r="N15" s="37">
        <f t="shared" si="1"/>
        <v>0.10425484517709957</v>
      </c>
    </row>
    <row r="16" spans="1:14">
      <c r="A16" s="31" t="s">
        <v>63</v>
      </c>
      <c r="B16" s="32" t="s">
        <v>108</v>
      </c>
      <c r="C16" s="33">
        <v>5485</v>
      </c>
      <c r="D16" s="33">
        <v>12762</v>
      </c>
      <c r="E16" s="33">
        <v>52</v>
      </c>
      <c r="F16" s="33">
        <v>982</v>
      </c>
      <c r="G16" s="34">
        <f t="shared" si="0"/>
        <v>0.17903372835004558</v>
      </c>
      <c r="H16" s="35" t="s">
        <v>141</v>
      </c>
      <c r="I16" s="36">
        <v>155</v>
      </c>
      <c r="J16" s="35" t="s">
        <v>141</v>
      </c>
      <c r="K16" s="33">
        <v>0</v>
      </c>
      <c r="L16" s="35" t="s">
        <v>140</v>
      </c>
      <c r="M16" s="33">
        <v>0</v>
      </c>
      <c r="N16" s="37">
        <f t="shared" si="1"/>
        <v>0</v>
      </c>
    </row>
    <row r="17" spans="1:14">
      <c r="A17" s="31" t="s">
        <v>47</v>
      </c>
      <c r="B17" s="32" t="s">
        <v>94</v>
      </c>
      <c r="C17" s="33">
        <v>3778</v>
      </c>
      <c r="D17" s="33">
        <v>9672</v>
      </c>
      <c r="E17" s="33">
        <v>52</v>
      </c>
      <c r="F17" s="33">
        <v>565</v>
      </c>
      <c r="G17" s="34">
        <f t="shared" si="0"/>
        <v>0.14955002646903123</v>
      </c>
      <c r="H17" s="35" t="s">
        <v>141</v>
      </c>
      <c r="I17" s="36">
        <v>0</v>
      </c>
      <c r="J17" s="35" t="s">
        <v>141</v>
      </c>
      <c r="K17" s="33">
        <v>183</v>
      </c>
      <c r="L17" s="35" t="s">
        <v>140</v>
      </c>
      <c r="M17" s="33">
        <v>572</v>
      </c>
      <c r="N17" s="37">
        <f t="shared" si="1"/>
        <v>0.1514028586553732</v>
      </c>
    </row>
    <row r="18" spans="1:14">
      <c r="A18" s="31" t="s">
        <v>68</v>
      </c>
      <c r="B18" s="32" t="s">
        <v>94</v>
      </c>
      <c r="C18" s="33">
        <v>4620</v>
      </c>
      <c r="D18" s="33">
        <v>14000</v>
      </c>
      <c r="E18" s="33">
        <v>52</v>
      </c>
      <c r="F18" s="33">
        <v>1088</v>
      </c>
      <c r="G18" s="34">
        <f t="shared" si="0"/>
        <v>0.23549783549783551</v>
      </c>
      <c r="H18" s="35" t="s">
        <v>141</v>
      </c>
      <c r="I18" s="36">
        <v>0</v>
      </c>
      <c r="J18" s="35" t="s">
        <v>141</v>
      </c>
      <c r="K18" s="33">
        <v>0</v>
      </c>
      <c r="L18" s="35" t="s">
        <v>140</v>
      </c>
      <c r="M18" s="33">
        <v>700</v>
      </c>
      <c r="N18" s="37">
        <f t="shared" si="1"/>
        <v>0.15151515151515152</v>
      </c>
    </row>
    <row r="19" spans="1:14">
      <c r="A19" s="31" t="s">
        <v>66</v>
      </c>
      <c r="B19" s="32" t="s">
        <v>111</v>
      </c>
      <c r="C19" s="33">
        <v>5559</v>
      </c>
      <c r="D19" s="33">
        <v>42870</v>
      </c>
      <c r="E19" s="33">
        <v>52</v>
      </c>
      <c r="F19" s="33">
        <v>3031</v>
      </c>
      <c r="G19" s="34">
        <f t="shared" si="0"/>
        <v>0.54524194999100561</v>
      </c>
      <c r="H19" s="35" t="s">
        <v>141</v>
      </c>
      <c r="I19" s="36">
        <v>0</v>
      </c>
      <c r="J19" s="35" t="s">
        <v>141</v>
      </c>
      <c r="K19" s="33">
        <v>24</v>
      </c>
      <c r="L19" s="35" t="s">
        <v>140</v>
      </c>
      <c r="M19" s="33">
        <v>7500</v>
      </c>
      <c r="N19" s="37">
        <f t="shared" si="1"/>
        <v>1.3491635186184565</v>
      </c>
    </row>
    <row r="20" spans="1:14">
      <c r="A20" s="31" t="s">
        <v>72</v>
      </c>
      <c r="B20" s="32" t="s">
        <v>116</v>
      </c>
      <c r="C20" s="33">
        <v>29568</v>
      </c>
      <c r="D20" s="33">
        <v>17280</v>
      </c>
      <c r="E20" s="33">
        <v>52</v>
      </c>
      <c r="F20" s="33">
        <v>4468</v>
      </c>
      <c r="G20" s="34">
        <f t="shared" si="0"/>
        <v>0.15110930735930736</v>
      </c>
      <c r="H20" s="35" t="s">
        <v>141</v>
      </c>
      <c r="I20" s="36">
        <v>0</v>
      </c>
      <c r="J20" s="35" t="s">
        <v>141</v>
      </c>
      <c r="K20" s="33">
        <v>50</v>
      </c>
      <c r="L20" s="35" t="s">
        <v>140</v>
      </c>
      <c r="M20" s="33">
        <v>2250</v>
      </c>
      <c r="N20" s="37">
        <f t="shared" si="1"/>
        <v>7.6095779220779217E-2</v>
      </c>
    </row>
    <row r="21" spans="1:14">
      <c r="A21" s="31" t="s">
        <v>70</v>
      </c>
      <c r="B21" s="32" t="s">
        <v>114</v>
      </c>
      <c r="C21" s="33">
        <v>22529</v>
      </c>
      <c r="D21" s="33">
        <v>55742</v>
      </c>
      <c r="E21" s="33">
        <v>52</v>
      </c>
      <c r="F21" s="33">
        <v>6308</v>
      </c>
      <c r="G21" s="34">
        <f t="shared" si="0"/>
        <v>0.27999467353189222</v>
      </c>
      <c r="H21" s="35" t="s">
        <v>141</v>
      </c>
      <c r="I21" s="36">
        <v>50</v>
      </c>
      <c r="J21" s="35" t="s">
        <v>140</v>
      </c>
      <c r="K21" s="33">
        <v>0</v>
      </c>
      <c r="L21" s="35" t="s">
        <v>140</v>
      </c>
      <c r="M21" s="33">
        <v>3701</v>
      </c>
      <c r="N21" s="37">
        <f t="shared" si="1"/>
        <v>0.16427715389054107</v>
      </c>
    </row>
    <row r="22" spans="1:14">
      <c r="A22" s="31" t="s">
        <v>49</v>
      </c>
      <c r="B22" s="32" t="s">
        <v>96</v>
      </c>
      <c r="C22" s="33">
        <v>3616</v>
      </c>
      <c r="D22" s="33">
        <v>22635</v>
      </c>
      <c r="E22" s="33">
        <v>52</v>
      </c>
      <c r="F22" s="33">
        <v>1613</v>
      </c>
      <c r="G22" s="34">
        <f t="shared" si="0"/>
        <v>0.44607300884955753</v>
      </c>
      <c r="H22" s="35" t="s">
        <v>141</v>
      </c>
      <c r="I22" s="36">
        <v>0</v>
      </c>
      <c r="J22" s="35" t="s">
        <v>141</v>
      </c>
      <c r="K22" s="33">
        <v>10</v>
      </c>
      <c r="L22" s="35" t="s">
        <v>140</v>
      </c>
      <c r="M22" s="33">
        <v>9393</v>
      </c>
      <c r="N22" s="37">
        <f t="shared" si="1"/>
        <v>2.5976216814159292</v>
      </c>
    </row>
    <row r="23" spans="1:14">
      <c r="A23" s="31" t="s">
        <v>74</v>
      </c>
      <c r="B23" s="32" t="s">
        <v>119</v>
      </c>
      <c r="C23" s="33">
        <v>17075</v>
      </c>
      <c r="D23" s="33">
        <v>51483</v>
      </c>
      <c r="E23" s="33">
        <v>52</v>
      </c>
      <c r="F23" s="33">
        <v>7177</v>
      </c>
      <c r="G23" s="34">
        <f t="shared" si="0"/>
        <v>0.42032210834553441</v>
      </c>
      <c r="H23" s="35" t="s">
        <v>141</v>
      </c>
      <c r="I23" s="36">
        <v>10</v>
      </c>
      <c r="J23" s="35" t="s">
        <v>141</v>
      </c>
      <c r="K23" s="33">
        <v>49</v>
      </c>
      <c r="L23" s="35" t="s">
        <v>140</v>
      </c>
      <c r="M23" s="33">
        <v>1098</v>
      </c>
      <c r="N23" s="37">
        <f t="shared" si="1"/>
        <v>6.4304538799414349E-2</v>
      </c>
    </row>
    <row r="24" spans="1:14">
      <c r="A24" s="31" t="s">
        <v>217</v>
      </c>
      <c r="B24" s="32" t="s">
        <v>117</v>
      </c>
      <c r="C24" s="33">
        <v>14532</v>
      </c>
      <c r="D24" s="33">
        <v>76787</v>
      </c>
      <c r="E24" s="33">
        <v>51</v>
      </c>
      <c r="F24" s="33">
        <v>6111</v>
      </c>
      <c r="G24" s="34">
        <f t="shared" si="0"/>
        <v>0.42052023121387283</v>
      </c>
      <c r="H24" s="35" t="s">
        <v>141</v>
      </c>
      <c r="I24" s="36">
        <v>25</v>
      </c>
      <c r="J24" s="35" t="s">
        <v>140</v>
      </c>
      <c r="K24" s="33">
        <v>379</v>
      </c>
      <c r="L24" s="35" t="s">
        <v>140</v>
      </c>
      <c r="M24" s="33">
        <v>17957</v>
      </c>
      <c r="N24" s="37">
        <f t="shared" si="1"/>
        <v>1.2356867602532342</v>
      </c>
    </row>
    <row r="25" spans="1:14">
      <c r="A25" s="31" t="s">
        <v>65</v>
      </c>
      <c r="B25" s="32" t="s">
        <v>110</v>
      </c>
      <c r="C25" s="33">
        <v>1410</v>
      </c>
      <c r="D25" s="33">
        <v>61402</v>
      </c>
      <c r="E25" s="33">
        <v>52</v>
      </c>
      <c r="F25" s="33">
        <v>1404</v>
      </c>
      <c r="G25" s="34">
        <f t="shared" si="0"/>
        <v>0.99574468085106382</v>
      </c>
      <c r="H25" s="35" t="s">
        <v>141</v>
      </c>
      <c r="I25" s="36">
        <v>25</v>
      </c>
      <c r="J25" s="35" t="s">
        <v>141</v>
      </c>
      <c r="K25" s="33">
        <v>95</v>
      </c>
      <c r="L25" s="35" t="s">
        <v>140</v>
      </c>
      <c r="M25" s="33">
        <v>783</v>
      </c>
      <c r="N25" s="37">
        <f t="shared" si="1"/>
        <v>0.55531914893617018</v>
      </c>
    </row>
    <row r="26" spans="1:14">
      <c r="A26" s="31" t="s">
        <v>75</v>
      </c>
      <c r="B26" s="32" t="s">
        <v>120</v>
      </c>
      <c r="C26" s="33">
        <v>25163</v>
      </c>
      <c r="D26" s="33">
        <v>184441</v>
      </c>
      <c r="E26" s="33">
        <v>52</v>
      </c>
      <c r="F26" s="33">
        <v>8568</v>
      </c>
      <c r="G26" s="34">
        <f t="shared" si="0"/>
        <v>0.34049994038866588</v>
      </c>
      <c r="H26" s="35" t="s">
        <v>141</v>
      </c>
      <c r="I26" s="36">
        <v>155</v>
      </c>
      <c r="J26" s="35" t="s">
        <v>141</v>
      </c>
      <c r="K26" s="33">
        <v>24980</v>
      </c>
      <c r="L26" s="35" t="s">
        <v>140</v>
      </c>
      <c r="M26" s="33">
        <v>9724</v>
      </c>
      <c r="N26" s="37">
        <f t="shared" si="1"/>
        <v>0.38644040853634304</v>
      </c>
    </row>
    <row r="27" spans="1:14">
      <c r="A27" s="31" t="s">
        <v>55</v>
      </c>
      <c r="B27" s="32" t="s">
        <v>102</v>
      </c>
      <c r="C27" s="33">
        <v>5991</v>
      </c>
      <c r="D27" s="33">
        <v>5843</v>
      </c>
      <c r="E27" s="33">
        <v>51</v>
      </c>
      <c r="F27" s="33">
        <v>323</v>
      </c>
      <c r="G27" s="34">
        <f t="shared" si="0"/>
        <v>5.3914204640293777E-2</v>
      </c>
      <c r="H27" s="35" t="s">
        <v>141</v>
      </c>
      <c r="I27" s="36">
        <v>115</v>
      </c>
      <c r="J27" s="35" t="s">
        <v>141</v>
      </c>
      <c r="K27" s="33">
        <v>0</v>
      </c>
      <c r="L27" s="35" t="s">
        <v>141</v>
      </c>
      <c r="M27" s="33">
        <v>301</v>
      </c>
      <c r="N27" s="37">
        <f t="shared" si="1"/>
        <v>5.0242029711233517E-2</v>
      </c>
    </row>
    <row r="28" spans="1:14">
      <c r="A28" s="31" t="s">
        <v>76</v>
      </c>
      <c r="B28" s="32" t="s">
        <v>102</v>
      </c>
      <c r="C28" s="33">
        <v>19821</v>
      </c>
      <c r="D28" s="33">
        <v>87357</v>
      </c>
      <c r="E28" s="33">
        <v>52</v>
      </c>
      <c r="F28" s="33">
        <v>10129</v>
      </c>
      <c r="G28" s="34">
        <f t="shared" si="0"/>
        <v>0.51102366177286718</v>
      </c>
      <c r="H28" s="35" t="s">
        <v>141</v>
      </c>
      <c r="I28" s="36">
        <v>0</v>
      </c>
      <c r="J28" s="35" t="s">
        <v>141</v>
      </c>
      <c r="K28" s="33">
        <v>0</v>
      </c>
      <c r="L28" s="35" t="s">
        <v>140</v>
      </c>
      <c r="M28" s="33">
        <v>10713</v>
      </c>
      <c r="N28" s="37">
        <f t="shared" si="1"/>
        <v>0.54048736188890567</v>
      </c>
    </row>
    <row r="29" spans="1:14">
      <c r="A29" s="31" t="s">
        <v>91</v>
      </c>
      <c r="B29" s="32" t="s">
        <v>102</v>
      </c>
      <c r="C29" s="33">
        <v>1920</v>
      </c>
      <c r="D29" s="33">
        <v>4704</v>
      </c>
      <c r="E29" s="33">
        <v>52</v>
      </c>
      <c r="F29" s="33">
        <v>281</v>
      </c>
      <c r="G29" s="34">
        <f t="shared" si="0"/>
        <v>0.14635416666666667</v>
      </c>
      <c r="H29" s="35" t="s">
        <v>140</v>
      </c>
      <c r="I29" s="36">
        <v>150</v>
      </c>
      <c r="J29" s="35" t="s">
        <v>141</v>
      </c>
      <c r="K29" s="33">
        <v>23</v>
      </c>
      <c r="L29" s="35" t="s">
        <v>140</v>
      </c>
      <c r="M29" s="33">
        <v>1717</v>
      </c>
      <c r="N29" s="37">
        <f t="shared" si="1"/>
        <v>0.89427083333333335</v>
      </c>
    </row>
    <row r="30" spans="1:14">
      <c r="A30" s="31" t="s">
        <v>73</v>
      </c>
      <c r="B30" s="32" t="s">
        <v>118</v>
      </c>
      <c r="C30" s="33">
        <v>34114</v>
      </c>
      <c r="D30" s="33">
        <v>62400</v>
      </c>
      <c r="E30" s="33">
        <v>52</v>
      </c>
      <c r="F30" s="33">
        <v>8508</v>
      </c>
      <c r="G30" s="34">
        <f t="shared" si="0"/>
        <v>0.24939907369408454</v>
      </c>
      <c r="H30" s="35" t="s">
        <v>141</v>
      </c>
      <c r="I30" s="36">
        <v>0</v>
      </c>
      <c r="J30" s="35" t="s">
        <v>141</v>
      </c>
      <c r="K30" s="33">
        <v>323</v>
      </c>
      <c r="L30" s="35" t="s">
        <v>140</v>
      </c>
      <c r="M30" s="33">
        <v>21840</v>
      </c>
      <c r="N30" s="37">
        <f t="shared" si="1"/>
        <v>0.64020636688749488</v>
      </c>
    </row>
    <row r="31" spans="1:14">
      <c r="A31" s="31" t="s">
        <v>78</v>
      </c>
      <c r="B31" s="32" t="s">
        <v>121</v>
      </c>
      <c r="C31" s="33">
        <v>12588</v>
      </c>
      <c r="D31" s="33">
        <v>21005</v>
      </c>
      <c r="E31" s="33">
        <v>52</v>
      </c>
      <c r="F31" s="33">
        <v>2288</v>
      </c>
      <c r="G31" s="34">
        <f t="shared" si="0"/>
        <v>0.18176040673657451</v>
      </c>
      <c r="H31" s="35" t="s">
        <v>141</v>
      </c>
      <c r="I31" s="36">
        <v>30</v>
      </c>
      <c r="J31" s="35" t="s">
        <v>140</v>
      </c>
      <c r="K31" s="33">
        <v>0</v>
      </c>
      <c r="L31" s="35" t="s">
        <v>140</v>
      </c>
      <c r="M31" s="33">
        <v>826</v>
      </c>
      <c r="N31" s="37">
        <f t="shared" si="1"/>
        <v>6.5618048935494125E-2</v>
      </c>
    </row>
    <row r="32" spans="1:14">
      <c r="A32" s="31" t="s">
        <v>80</v>
      </c>
      <c r="B32" s="32" t="s">
        <v>122</v>
      </c>
      <c r="C32" s="33">
        <v>75604</v>
      </c>
      <c r="D32" s="33">
        <v>76571</v>
      </c>
      <c r="E32" s="33">
        <v>52</v>
      </c>
      <c r="F32" s="33">
        <v>18942</v>
      </c>
      <c r="G32" s="34">
        <f t="shared" si="0"/>
        <v>0.25054229934924077</v>
      </c>
      <c r="H32" s="35" t="s">
        <v>141</v>
      </c>
      <c r="I32" s="36">
        <v>40</v>
      </c>
      <c r="J32" s="35" t="s">
        <v>141</v>
      </c>
      <c r="K32" s="33">
        <v>70</v>
      </c>
      <c r="L32" s="35" t="s">
        <v>140</v>
      </c>
      <c r="M32" s="33">
        <v>5744</v>
      </c>
      <c r="N32" s="37">
        <f t="shared" si="1"/>
        <v>7.5974816147293789E-2</v>
      </c>
    </row>
    <row r="33" spans="1:14">
      <c r="A33" s="31" t="s">
        <v>82</v>
      </c>
      <c r="B33" s="32" t="s">
        <v>124</v>
      </c>
      <c r="C33" s="33">
        <v>17871</v>
      </c>
      <c r="D33" s="33">
        <v>59060</v>
      </c>
      <c r="E33" s="33">
        <v>52</v>
      </c>
      <c r="F33" s="33">
        <v>4555</v>
      </c>
      <c r="G33" s="34">
        <f t="shared" si="0"/>
        <v>0.25488221140395051</v>
      </c>
      <c r="H33" s="35" t="s">
        <v>141</v>
      </c>
      <c r="I33" s="36">
        <v>0</v>
      </c>
      <c r="J33" s="35" t="s">
        <v>141</v>
      </c>
      <c r="K33" s="33">
        <v>0</v>
      </c>
      <c r="L33" s="35" t="s">
        <v>140</v>
      </c>
      <c r="M33" s="33">
        <v>3641</v>
      </c>
      <c r="N33" s="37">
        <f t="shared" si="1"/>
        <v>0.20373789939007331</v>
      </c>
    </row>
    <row r="34" spans="1:14">
      <c r="A34" s="31" t="s">
        <v>83</v>
      </c>
      <c r="B34" s="32" t="s">
        <v>125</v>
      </c>
      <c r="C34" s="33">
        <v>131744</v>
      </c>
      <c r="D34" s="33">
        <v>308882</v>
      </c>
      <c r="E34" s="33">
        <v>52</v>
      </c>
      <c r="F34" s="33">
        <v>31623</v>
      </c>
      <c r="G34" s="34">
        <f t="shared" si="0"/>
        <v>0.24003370172455671</v>
      </c>
      <c r="H34" s="35" t="s">
        <v>140</v>
      </c>
      <c r="I34" s="36">
        <v>25</v>
      </c>
      <c r="J34" s="35" t="s">
        <v>140</v>
      </c>
      <c r="K34" s="33">
        <v>0</v>
      </c>
      <c r="L34" s="35" t="s">
        <v>140</v>
      </c>
      <c r="M34" s="33">
        <v>50167</v>
      </c>
      <c r="N34" s="37">
        <f t="shared" si="1"/>
        <v>0.3807915350983726</v>
      </c>
    </row>
    <row r="35" spans="1:14">
      <c r="A35" s="31" t="s">
        <v>84</v>
      </c>
      <c r="B35" s="32" t="s">
        <v>125</v>
      </c>
      <c r="C35" s="33">
        <v>59190</v>
      </c>
      <c r="D35" s="33">
        <v>70240</v>
      </c>
      <c r="E35" s="33">
        <v>52</v>
      </c>
      <c r="F35" s="33">
        <v>10554</v>
      </c>
      <c r="G35" s="34">
        <f t="shared" si="0"/>
        <v>0.17830714647744553</v>
      </c>
      <c r="H35" s="35" t="s">
        <v>140</v>
      </c>
      <c r="I35" s="36">
        <v>125</v>
      </c>
      <c r="J35" s="35" t="s">
        <v>141</v>
      </c>
      <c r="K35" s="33">
        <v>0</v>
      </c>
      <c r="L35" s="35" t="s">
        <v>141</v>
      </c>
      <c r="M35" s="33">
        <v>38566</v>
      </c>
      <c r="N35" s="37">
        <f t="shared" si="1"/>
        <v>0.65156276398040214</v>
      </c>
    </row>
    <row r="36" spans="1:14">
      <c r="A36" s="31" t="s">
        <v>50</v>
      </c>
      <c r="B36" s="32" t="s">
        <v>97</v>
      </c>
      <c r="C36" s="33">
        <v>8020</v>
      </c>
      <c r="D36" s="33">
        <v>8268</v>
      </c>
      <c r="E36" s="33">
        <v>52</v>
      </c>
      <c r="F36" s="33">
        <v>1400</v>
      </c>
      <c r="G36" s="34">
        <f t="shared" si="0"/>
        <v>0.1745635910224439</v>
      </c>
      <c r="H36" s="35" t="s">
        <v>140</v>
      </c>
      <c r="I36" s="36">
        <v>125</v>
      </c>
      <c r="J36" s="35" t="s">
        <v>141</v>
      </c>
      <c r="K36" s="33">
        <v>96</v>
      </c>
      <c r="L36" s="35" t="s">
        <v>140</v>
      </c>
      <c r="M36" s="33">
        <v>10</v>
      </c>
      <c r="N36" s="37">
        <f t="shared" si="1"/>
        <v>1.2468827930174563E-3</v>
      </c>
    </row>
    <row r="37" spans="1:14">
      <c r="A37" s="31" t="s">
        <v>64</v>
      </c>
      <c r="B37" s="32" t="s">
        <v>109</v>
      </c>
      <c r="C37" s="33">
        <v>4230</v>
      </c>
      <c r="D37" s="33">
        <v>14160</v>
      </c>
      <c r="E37" s="33">
        <v>52</v>
      </c>
      <c r="F37" s="33">
        <v>1122</v>
      </c>
      <c r="G37" s="34">
        <f t="shared" si="0"/>
        <v>0.2652482269503546</v>
      </c>
      <c r="H37" s="35" t="s">
        <v>141</v>
      </c>
      <c r="I37" s="36">
        <v>0</v>
      </c>
      <c r="J37" s="35" t="s">
        <v>141</v>
      </c>
      <c r="K37" s="33">
        <v>469</v>
      </c>
      <c r="L37" s="35" t="s">
        <v>140</v>
      </c>
      <c r="M37" s="33">
        <v>1285</v>
      </c>
      <c r="N37" s="37">
        <f t="shared" si="1"/>
        <v>0.30378250591016548</v>
      </c>
    </row>
    <row r="38" spans="1:14">
      <c r="A38" s="31" t="s">
        <v>77</v>
      </c>
      <c r="B38" s="32" t="s">
        <v>109</v>
      </c>
      <c r="C38" s="33">
        <v>6154</v>
      </c>
      <c r="D38" s="33">
        <v>25745</v>
      </c>
      <c r="E38" s="33">
        <v>52</v>
      </c>
      <c r="F38" s="33">
        <v>1735</v>
      </c>
      <c r="G38" s="34">
        <f t="shared" si="0"/>
        <v>0.28193045173870651</v>
      </c>
      <c r="H38" s="35" t="s">
        <v>141</v>
      </c>
      <c r="I38" s="36">
        <v>25</v>
      </c>
      <c r="J38" s="35" t="s">
        <v>141</v>
      </c>
      <c r="K38" s="33">
        <v>154</v>
      </c>
      <c r="L38" s="35" t="s">
        <v>140</v>
      </c>
      <c r="M38" s="33">
        <v>360</v>
      </c>
      <c r="N38" s="37">
        <f t="shared" si="1"/>
        <v>5.8498537536561583E-2</v>
      </c>
    </row>
    <row r="39" spans="1:14">
      <c r="A39" s="31" t="s">
        <v>58</v>
      </c>
      <c r="B39" s="32" t="s">
        <v>105</v>
      </c>
      <c r="C39" s="33">
        <v>9476</v>
      </c>
      <c r="D39" s="33">
        <v>7125</v>
      </c>
      <c r="E39" s="33">
        <v>52</v>
      </c>
      <c r="F39" s="33">
        <v>1692</v>
      </c>
      <c r="G39" s="34">
        <f t="shared" si="0"/>
        <v>0.17855635289151542</v>
      </c>
      <c r="H39" s="35" t="s">
        <v>141</v>
      </c>
      <c r="I39" s="36">
        <v>150</v>
      </c>
      <c r="J39" s="35" t="s">
        <v>141</v>
      </c>
      <c r="K39" s="33">
        <v>52</v>
      </c>
      <c r="L39" s="35" t="s">
        <v>140</v>
      </c>
      <c r="M39" s="33">
        <v>1872</v>
      </c>
      <c r="N39" s="37">
        <f t="shared" si="1"/>
        <v>0.19755170958210216</v>
      </c>
    </row>
    <row r="40" spans="1:14">
      <c r="A40" s="31" t="s">
        <v>62</v>
      </c>
      <c r="B40" s="32" t="s">
        <v>105</v>
      </c>
      <c r="C40" s="33">
        <v>12642</v>
      </c>
      <c r="D40" s="33">
        <v>60238</v>
      </c>
      <c r="E40" s="33">
        <v>52</v>
      </c>
      <c r="F40" s="33">
        <v>5032</v>
      </c>
      <c r="G40" s="34">
        <f t="shared" si="0"/>
        <v>0.39803828508147443</v>
      </c>
      <c r="H40" s="35" t="s">
        <v>141</v>
      </c>
      <c r="I40" s="36">
        <v>40</v>
      </c>
      <c r="J40" s="35" t="s">
        <v>141</v>
      </c>
      <c r="K40" s="33">
        <v>10</v>
      </c>
      <c r="L40" s="35" t="s">
        <v>140</v>
      </c>
      <c r="M40" s="33">
        <v>8302</v>
      </c>
      <c r="N40" s="37">
        <f t="shared" si="1"/>
        <v>0.6566998892580288</v>
      </c>
    </row>
    <row r="41" spans="1:14">
      <c r="A41" s="31" t="s">
        <v>86</v>
      </c>
      <c r="B41" s="32" t="s">
        <v>127</v>
      </c>
      <c r="C41" s="33">
        <v>31931</v>
      </c>
      <c r="D41" s="33">
        <v>71753</v>
      </c>
      <c r="E41" s="33">
        <v>52</v>
      </c>
      <c r="F41" s="33">
        <v>7949</v>
      </c>
      <c r="G41" s="34">
        <f t="shared" si="0"/>
        <v>0.24894303341580282</v>
      </c>
      <c r="H41" s="35" t="s">
        <v>141</v>
      </c>
      <c r="I41" s="36">
        <v>0</v>
      </c>
      <c r="J41" s="35" t="s">
        <v>141</v>
      </c>
      <c r="K41" s="33">
        <v>209</v>
      </c>
      <c r="L41" s="35" t="s">
        <v>140</v>
      </c>
      <c r="M41" s="33">
        <v>20471</v>
      </c>
      <c r="N41" s="37">
        <f t="shared" si="1"/>
        <v>0.64110112429927035</v>
      </c>
    </row>
    <row r="42" spans="1:14">
      <c r="A42" s="31" t="s">
        <v>87</v>
      </c>
      <c r="B42" s="32" t="s">
        <v>128</v>
      </c>
      <c r="C42" s="33">
        <v>16359</v>
      </c>
      <c r="D42" s="33">
        <v>43539</v>
      </c>
      <c r="E42" s="33">
        <v>52</v>
      </c>
      <c r="F42" s="33">
        <v>4576</v>
      </c>
      <c r="G42" s="34">
        <f t="shared" si="0"/>
        <v>0.27972369949263404</v>
      </c>
      <c r="H42" s="35" t="s">
        <v>141</v>
      </c>
      <c r="I42" s="36">
        <v>25</v>
      </c>
      <c r="J42" s="35" t="s">
        <v>140</v>
      </c>
      <c r="K42" s="33">
        <v>0</v>
      </c>
      <c r="L42" s="35" t="s">
        <v>140</v>
      </c>
      <c r="M42" s="33">
        <v>1210</v>
      </c>
      <c r="N42" s="37">
        <f t="shared" si="1"/>
        <v>7.3965401308148424E-2</v>
      </c>
    </row>
    <row r="43" spans="1:14">
      <c r="A43" s="31" t="s">
        <v>60</v>
      </c>
      <c r="B43" s="32" t="s">
        <v>107</v>
      </c>
      <c r="C43" s="33">
        <v>11147</v>
      </c>
      <c r="D43" s="33">
        <v>13988</v>
      </c>
      <c r="E43" s="33">
        <v>52</v>
      </c>
      <c r="F43" s="33">
        <v>1909</v>
      </c>
      <c r="G43" s="34">
        <f t="shared" si="0"/>
        <v>0.17125684040549027</v>
      </c>
      <c r="H43" s="35" t="s">
        <v>141</v>
      </c>
      <c r="I43" s="36">
        <v>115</v>
      </c>
      <c r="J43" s="35" t="s">
        <v>140</v>
      </c>
      <c r="K43" s="33">
        <v>0</v>
      </c>
      <c r="L43" s="35" t="s">
        <v>140</v>
      </c>
      <c r="M43" s="33">
        <v>2176</v>
      </c>
      <c r="N43" s="37">
        <f t="shared" si="1"/>
        <v>0.19520947340091505</v>
      </c>
    </row>
    <row r="44" spans="1:14">
      <c r="A44" s="31" t="s">
        <v>81</v>
      </c>
      <c r="B44" s="32" t="s">
        <v>123</v>
      </c>
      <c r="C44" s="33">
        <v>9631</v>
      </c>
      <c r="D44" s="33">
        <v>3937</v>
      </c>
      <c r="E44" s="33">
        <v>52</v>
      </c>
      <c r="F44" s="33">
        <v>267</v>
      </c>
      <c r="G44" s="34">
        <f t="shared" si="0"/>
        <v>2.7722977883916519E-2</v>
      </c>
      <c r="H44" s="35" t="s">
        <v>140</v>
      </c>
      <c r="I44" s="36">
        <v>0</v>
      </c>
      <c r="J44" s="35" t="s">
        <v>141</v>
      </c>
      <c r="K44" s="33">
        <v>55</v>
      </c>
      <c r="L44" s="35" t="s">
        <v>140</v>
      </c>
      <c r="M44" s="33">
        <v>704</v>
      </c>
      <c r="N44" s="37">
        <f t="shared" si="1"/>
        <v>7.3097290001038318E-2</v>
      </c>
    </row>
    <row r="45" spans="1:14">
      <c r="A45" s="31" t="s">
        <v>88</v>
      </c>
      <c r="B45" s="32" t="s">
        <v>123</v>
      </c>
      <c r="C45" s="33">
        <v>73192</v>
      </c>
      <c r="D45" s="33">
        <v>180213</v>
      </c>
      <c r="E45" s="33">
        <v>52</v>
      </c>
      <c r="F45" s="33">
        <v>22317</v>
      </c>
      <c r="G45" s="34">
        <f t="shared" si="0"/>
        <v>0.30491037271832988</v>
      </c>
      <c r="H45" s="35" t="s">
        <v>141</v>
      </c>
      <c r="I45" s="36">
        <v>40</v>
      </c>
      <c r="J45" s="35" t="s">
        <v>141</v>
      </c>
      <c r="K45" s="33">
        <v>62</v>
      </c>
      <c r="L45" s="35" t="s">
        <v>141</v>
      </c>
      <c r="M45" s="33">
        <v>25086</v>
      </c>
      <c r="N45" s="37">
        <f t="shared" si="1"/>
        <v>0.34274237621597992</v>
      </c>
    </row>
    <row r="46" spans="1:14">
      <c r="A46" s="31" t="s">
        <v>71</v>
      </c>
      <c r="B46" s="32" t="s">
        <v>115</v>
      </c>
      <c r="C46" s="33">
        <v>6528</v>
      </c>
      <c r="D46" s="33">
        <v>14844</v>
      </c>
      <c r="E46" s="33">
        <v>52</v>
      </c>
      <c r="F46" s="33">
        <v>1401</v>
      </c>
      <c r="G46" s="34">
        <f t="shared" si="0"/>
        <v>0.21461397058823528</v>
      </c>
      <c r="H46" s="35" t="s">
        <v>141</v>
      </c>
      <c r="I46" s="36">
        <v>0</v>
      </c>
      <c r="J46" s="35" t="s">
        <v>141</v>
      </c>
      <c r="K46" s="33">
        <v>16</v>
      </c>
      <c r="L46" s="35" t="s">
        <v>140</v>
      </c>
      <c r="M46" s="33">
        <v>345</v>
      </c>
      <c r="N46" s="37">
        <f t="shared" si="1"/>
        <v>5.2849264705882353E-2</v>
      </c>
    </row>
    <row r="47" spans="1:14">
      <c r="A47" s="31" t="s">
        <v>89</v>
      </c>
      <c r="B47" s="32" t="s">
        <v>129</v>
      </c>
      <c r="C47" s="33">
        <v>31012</v>
      </c>
      <c r="D47" s="33">
        <v>52685</v>
      </c>
      <c r="E47" s="33">
        <v>52</v>
      </c>
      <c r="F47" s="33">
        <v>5956</v>
      </c>
      <c r="G47" s="34">
        <f t="shared" si="0"/>
        <v>0.19205468850767446</v>
      </c>
      <c r="H47" s="35" t="s">
        <v>141</v>
      </c>
      <c r="I47" s="36">
        <v>0</v>
      </c>
      <c r="J47" s="35" t="s">
        <v>141</v>
      </c>
      <c r="K47" s="33">
        <v>26</v>
      </c>
      <c r="L47" s="35" t="s">
        <v>140</v>
      </c>
      <c r="M47" s="33">
        <v>5034</v>
      </c>
      <c r="N47" s="37">
        <f t="shared" si="1"/>
        <v>0.16232426157616406</v>
      </c>
    </row>
    <row r="48" spans="1:14">
      <c r="A48" s="31" t="s">
        <v>90</v>
      </c>
      <c r="B48" s="32" t="s">
        <v>130</v>
      </c>
      <c r="C48" s="33">
        <v>23359</v>
      </c>
      <c r="D48" s="33">
        <v>198161</v>
      </c>
      <c r="E48" s="33">
        <v>52</v>
      </c>
      <c r="F48" s="33">
        <v>11795</v>
      </c>
      <c r="G48" s="34">
        <f t="shared" si="0"/>
        <v>0.50494456098291884</v>
      </c>
      <c r="H48" s="35" t="s">
        <v>140</v>
      </c>
      <c r="I48" s="36">
        <v>25</v>
      </c>
      <c r="J48" s="35" t="s">
        <v>140</v>
      </c>
      <c r="K48" s="33">
        <v>0</v>
      </c>
      <c r="L48" s="35" t="s">
        <v>140</v>
      </c>
      <c r="M48" s="33">
        <v>17888</v>
      </c>
      <c r="N48" s="37">
        <f t="shared" si="1"/>
        <v>0.76578620660131003</v>
      </c>
    </row>
    <row r="49" spans="1:15">
      <c r="A49" s="31" t="s">
        <v>92</v>
      </c>
      <c r="B49" s="32" t="s">
        <v>131</v>
      </c>
      <c r="C49" s="33">
        <v>43240</v>
      </c>
      <c r="D49" s="33">
        <v>71292</v>
      </c>
      <c r="E49" s="33">
        <v>52</v>
      </c>
      <c r="F49" s="33">
        <v>10546</v>
      </c>
      <c r="G49" s="34">
        <f t="shared" si="0"/>
        <v>0.24389454209065681</v>
      </c>
      <c r="H49" s="35" t="s">
        <v>140</v>
      </c>
      <c r="I49" s="36">
        <v>25</v>
      </c>
      <c r="J49" s="35" t="s">
        <v>141</v>
      </c>
      <c r="K49" s="33">
        <v>0</v>
      </c>
      <c r="L49" s="35" t="s">
        <v>140</v>
      </c>
      <c r="M49" s="33">
        <v>3219</v>
      </c>
      <c r="N49" s="37">
        <f t="shared" si="1"/>
        <v>7.4444958371877895E-2</v>
      </c>
    </row>
    <row r="50" spans="1:15">
      <c r="A50" s="38"/>
      <c r="B50" s="39"/>
      <c r="C50" s="40"/>
      <c r="D50" s="39"/>
      <c r="E50" s="39"/>
      <c r="F50" s="39"/>
      <c r="G50" s="39"/>
      <c r="H50" s="39"/>
      <c r="I50" s="39"/>
      <c r="J50" s="39"/>
      <c r="K50" s="39"/>
      <c r="L50" s="39"/>
      <c r="M50" s="39"/>
      <c r="N50" s="41"/>
    </row>
    <row r="51" spans="1:15">
      <c r="A51" s="5" t="s">
        <v>165</v>
      </c>
      <c r="B51" s="5"/>
      <c r="C51" s="7">
        <f>SUM(C2:C49)</f>
        <v>1097379</v>
      </c>
      <c r="D51" s="7">
        <f>SUM(D2:D49)</f>
        <v>2831688</v>
      </c>
      <c r="E51" s="8"/>
      <c r="F51" s="7">
        <f t="shared" ref="F51" si="2">SUM(F2:F49)</f>
        <v>299759</v>
      </c>
      <c r="G51" s="18">
        <f>F51/C51</f>
        <v>0.27315904532527047</v>
      </c>
      <c r="H51" s="8"/>
      <c r="I51" s="8"/>
      <c r="J51" s="8"/>
      <c r="K51" s="7">
        <f t="shared" ref="K51:M51" si="3">SUM(K2:K49)</f>
        <v>28298</v>
      </c>
      <c r="L51" s="8"/>
      <c r="M51" s="7">
        <f t="shared" si="3"/>
        <v>398698</v>
      </c>
      <c r="N51" s="13">
        <f>M51/C51</f>
        <v>0.36331841597114578</v>
      </c>
    </row>
    <row r="52" spans="1:15">
      <c r="A52" s="5" t="s">
        <v>166</v>
      </c>
      <c r="B52" s="5"/>
      <c r="C52" s="7">
        <f>AVERAGE(C2:C49)</f>
        <v>22862.0625</v>
      </c>
      <c r="D52" s="7">
        <f>AVERAGE(D2:D49)</f>
        <v>58993.5</v>
      </c>
      <c r="E52" s="7">
        <f t="shared" ref="E52:F52" si="4">AVERAGE(E2:E49)</f>
        <v>51.875</v>
      </c>
      <c r="F52" s="7">
        <f t="shared" si="4"/>
        <v>6244.979166666667</v>
      </c>
      <c r="G52" s="18">
        <f>AVERAGE(G2:G49)</f>
        <v>0.28406582603102287</v>
      </c>
      <c r="H52" s="8"/>
      <c r="I52" s="10">
        <f t="shared" ref="I52:M52" si="5">AVERAGE(I2:I49)</f>
        <v>41.5625</v>
      </c>
      <c r="J52" s="8"/>
      <c r="K52" s="7">
        <f t="shared" si="5"/>
        <v>589.54166666666663</v>
      </c>
      <c r="L52" s="8"/>
      <c r="M52" s="7">
        <f t="shared" si="5"/>
        <v>8306.2083333333339</v>
      </c>
      <c r="N52" s="13">
        <f>AVERAGE(N2:N49)</f>
        <v>0.41461252961067269</v>
      </c>
    </row>
    <row r="53" spans="1:15">
      <c r="A53" s="5" t="s">
        <v>167</v>
      </c>
      <c r="B53" s="5"/>
      <c r="C53" s="7">
        <f>MEDIAN(C2:C49)</f>
        <v>14422</v>
      </c>
      <c r="D53" s="7">
        <f>MEDIAN(D2:D49)</f>
        <v>43933.5</v>
      </c>
      <c r="E53" s="7">
        <f t="shared" ref="E53:F53" si="6">MEDIAN(E2:E49)</f>
        <v>52</v>
      </c>
      <c r="F53" s="7">
        <f t="shared" si="6"/>
        <v>4511.5</v>
      </c>
      <c r="G53" s="18">
        <f>MEDIAN(G2:G49)</f>
        <v>0.25430677734376628</v>
      </c>
      <c r="H53" s="8"/>
      <c r="I53" s="10">
        <f t="shared" ref="I53:M53" si="7">MEDIAN(I2:I49)</f>
        <v>25</v>
      </c>
      <c r="J53" s="8"/>
      <c r="K53" s="7">
        <f t="shared" si="7"/>
        <v>13</v>
      </c>
      <c r="L53" s="8"/>
      <c r="M53" s="7">
        <f t="shared" si="7"/>
        <v>3430</v>
      </c>
      <c r="N53" s="13">
        <f>MEDIAN(N2:N49)</f>
        <v>0.1963805914915086</v>
      </c>
    </row>
    <row r="54" spans="1:15">
      <c r="A54" s="31"/>
      <c r="B54" s="32"/>
      <c r="C54" s="35"/>
      <c r="D54" s="32"/>
      <c r="E54" s="32"/>
      <c r="F54" s="32"/>
      <c r="G54" s="32"/>
      <c r="H54" s="32"/>
      <c r="I54" s="32"/>
      <c r="J54" s="32"/>
      <c r="K54" s="32"/>
      <c r="L54" s="32"/>
      <c r="M54" s="32"/>
      <c r="N54" s="32"/>
      <c r="O54" s="32"/>
    </row>
    <row r="55" spans="1:15" s="30" customFormat="1" ht="12">
      <c r="A55" s="103" t="s">
        <v>208</v>
      </c>
      <c r="B55" s="104"/>
      <c r="C55" s="104"/>
      <c r="D55" s="104"/>
      <c r="E55" s="104"/>
      <c r="F55" s="104"/>
      <c r="G55" s="104"/>
      <c r="H55" s="104"/>
      <c r="I55" s="104"/>
      <c r="J55" s="104"/>
      <c r="K55" s="104"/>
      <c r="L55" s="104"/>
      <c r="M55" s="104"/>
      <c r="N55" s="105"/>
    </row>
    <row r="56" spans="1:15" s="30" customFormat="1" ht="12">
      <c r="A56" s="106" t="s">
        <v>209</v>
      </c>
      <c r="B56" s="107"/>
      <c r="C56" s="107"/>
      <c r="D56" s="107"/>
      <c r="E56" s="107"/>
      <c r="F56" s="107"/>
      <c r="G56" s="107"/>
      <c r="H56" s="107"/>
      <c r="I56" s="107"/>
      <c r="J56" s="107"/>
      <c r="K56" s="107"/>
      <c r="L56" s="107"/>
      <c r="M56" s="107"/>
      <c r="N56" s="108"/>
    </row>
    <row r="57" spans="1:15">
      <c r="A57" s="109" t="s">
        <v>210</v>
      </c>
      <c r="B57" s="110"/>
      <c r="C57" s="110"/>
      <c r="D57" s="110"/>
      <c r="E57" s="110"/>
      <c r="F57" s="110"/>
      <c r="G57" s="110"/>
      <c r="H57" s="110"/>
      <c r="I57" s="110"/>
      <c r="J57" s="110"/>
      <c r="K57" s="110"/>
      <c r="L57" s="110"/>
      <c r="M57" s="110"/>
      <c r="N57" s="111"/>
    </row>
  </sheetData>
  <autoFilter ref="A1:N49" xr:uid="{6001F497-26E1-476C-B464-C0CBDB72C2F2}"/>
  <sortState xmlns:xlrd2="http://schemas.microsoft.com/office/spreadsheetml/2017/richdata2" ref="A2:N49">
    <sortCondition ref="B2:B49"/>
  </sortState>
  <mergeCells count="3">
    <mergeCell ref="A55:N55"/>
    <mergeCell ref="A56:N56"/>
    <mergeCell ref="A57:N57"/>
  </mergeCells>
  <conditionalFormatting sqref="A2:N49">
    <cfRule type="expression" dxfId="4"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EC2F-BE2B-43D9-9D1B-8FCC330B394E}">
  <sheetPr>
    <tabColor theme="7" tint="0.39997558519241921"/>
  </sheetPr>
  <dimension ref="A1:N53"/>
  <sheetViews>
    <sheetView showGridLines="0" showRowColHeaders="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8" style="9" bestFit="1" customWidth="1"/>
    <col min="2" max="2" width="15.28515625" style="9" hidden="1" customWidth="1"/>
    <col min="3" max="3" width="11.42578125" style="9" bestFit="1" customWidth="1"/>
    <col min="4" max="5" width="15.28515625" style="9" customWidth="1"/>
    <col min="6" max="6" width="37.42578125" style="9" bestFit="1" customWidth="1"/>
    <col min="7" max="8" width="11.42578125" style="9" bestFit="1" customWidth="1"/>
    <col min="9" max="9" width="11.42578125" style="9" customWidth="1"/>
    <col min="10" max="10" width="37.42578125" style="9" bestFit="1" customWidth="1"/>
    <col min="11" max="11" width="14.42578125" style="9" customWidth="1"/>
    <col min="12" max="12" width="16.28515625" style="9" customWidth="1"/>
    <col min="13" max="13" width="15.28515625" style="4" hidden="1" customWidth="1"/>
    <col min="14" max="14" width="13.5703125" style="9" hidden="1" customWidth="1"/>
    <col min="15" max="16384" width="9.140625" style="9"/>
  </cols>
  <sheetData>
    <row r="1" spans="1:14" ht="62.25" customHeight="1">
      <c r="A1" s="19" t="s">
        <v>0</v>
      </c>
      <c r="B1" s="19" t="s">
        <v>142</v>
      </c>
      <c r="C1" s="19" t="s">
        <v>153</v>
      </c>
      <c r="D1" s="19" t="s">
        <v>154</v>
      </c>
      <c r="E1" s="2" t="s">
        <v>155</v>
      </c>
      <c r="F1" s="19" t="s">
        <v>156</v>
      </c>
      <c r="G1" s="19" t="s">
        <v>160</v>
      </c>
      <c r="H1" s="19" t="s">
        <v>157</v>
      </c>
      <c r="I1" s="2" t="s">
        <v>158</v>
      </c>
      <c r="J1" s="19" t="s">
        <v>159</v>
      </c>
      <c r="K1" s="19" t="s">
        <v>211</v>
      </c>
      <c r="L1" s="19" t="s">
        <v>212</v>
      </c>
      <c r="M1" s="20" t="s">
        <v>204</v>
      </c>
      <c r="N1" s="1" t="s">
        <v>145</v>
      </c>
    </row>
    <row r="2" spans="1:14">
      <c r="A2" s="42" t="s">
        <v>48</v>
      </c>
      <c r="B2" s="43" t="s">
        <v>95</v>
      </c>
      <c r="C2" s="44">
        <v>22</v>
      </c>
      <c r="D2" s="44">
        <v>5617</v>
      </c>
      <c r="E2" s="45">
        <f>D2/N2</f>
        <v>108.01923076923077</v>
      </c>
      <c r="F2" s="46" t="s">
        <v>139</v>
      </c>
      <c r="G2" s="44">
        <v>96082</v>
      </c>
      <c r="H2" s="44">
        <v>20051</v>
      </c>
      <c r="I2" s="47">
        <f>H2/M2</f>
        <v>1.1689500378942459</v>
      </c>
      <c r="J2" s="46" t="s">
        <v>139</v>
      </c>
      <c r="K2" s="46" t="s">
        <v>140</v>
      </c>
      <c r="L2" s="48" t="s">
        <v>140</v>
      </c>
      <c r="M2" s="3">
        <v>17153</v>
      </c>
      <c r="N2" s="11">
        <v>52</v>
      </c>
    </row>
    <row r="3" spans="1:14">
      <c r="A3" s="42" t="s">
        <v>85</v>
      </c>
      <c r="B3" s="43" t="s">
        <v>126</v>
      </c>
      <c r="C3" s="44">
        <v>52</v>
      </c>
      <c r="D3" s="44">
        <v>5944</v>
      </c>
      <c r="E3" s="45">
        <f t="shared" ref="E3:E49" si="0">D3/N3</f>
        <v>114.30769230769231</v>
      </c>
      <c r="F3" s="46" t="s">
        <v>139</v>
      </c>
      <c r="G3" s="44">
        <v>60795</v>
      </c>
      <c r="H3" s="44">
        <v>10265</v>
      </c>
      <c r="I3" s="47">
        <f t="shared" ref="I3:I49" si="1">H3/M3</f>
        <v>0.45636420219623886</v>
      </c>
      <c r="J3" s="46" t="s">
        <v>139</v>
      </c>
      <c r="K3" s="46" t="s">
        <v>140</v>
      </c>
      <c r="L3" s="48" t="s">
        <v>140</v>
      </c>
      <c r="M3" s="3">
        <v>22493</v>
      </c>
      <c r="N3" s="11">
        <v>52</v>
      </c>
    </row>
    <row r="4" spans="1:14">
      <c r="A4" s="42" t="s">
        <v>67</v>
      </c>
      <c r="B4" s="43" t="s">
        <v>112</v>
      </c>
      <c r="C4" s="44">
        <v>45</v>
      </c>
      <c r="D4" s="44">
        <v>3000</v>
      </c>
      <c r="E4" s="45">
        <f t="shared" si="0"/>
        <v>62.5</v>
      </c>
      <c r="F4" s="46" t="s">
        <v>139</v>
      </c>
      <c r="G4" s="44">
        <v>81501</v>
      </c>
      <c r="H4" s="44">
        <v>9249</v>
      </c>
      <c r="I4" s="47">
        <f t="shared" si="1"/>
        <v>0.75012165450121659</v>
      </c>
      <c r="J4" s="46" t="s">
        <v>139</v>
      </c>
      <c r="K4" s="46" t="s">
        <v>140</v>
      </c>
      <c r="L4" s="48" t="s">
        <v>140</v>
      </c>
      <c r="M4" s="3">
        <v>12330</v>
      </c>
      <c r="N4" s="11">
        <v>48</v>
      </c>
    </row>
    <row r="5" spans="1:14">
      <c r="A5" s="42" t="s">
        <v>79</v>
      </c>
      <c r="B5" s="43" t="s">
        <v>112</v>
      </c>
      <c r="C5" s="44">
        <v>3</v>
      </c>
      <c r="D5" s="44">
        <v>109</v>
      </c>
      <c r="E5" s="45">
        <f t="shared" si="0"/>
        <v>2.0961538461538463</v>
      </c>
      <c r="F5" s="46" t="s">
        <v>139</v>
      </c>
      <c r="G5" s="44">
        <v>4531</v>
      </c>
      <c r="H5" s="44">
        <v>1788</v>
      </c>
      <c r="I5" s="47">
        <f t="shared" si="1"/>
        <v>0.4670846394984326</v>
      </c>
      <c r="J5" s="46" t="s">
        <v>139</v>
      </c>
      <c r="K5" s="46" t="s">
        <v>141</v>
      </c>
      <c r="L5" s="48" t="s">
        <v>141</v>
      </c>
      <c r="M5" s="3">
        <v>3828</v>
      </c>
      <c r="N5" s="11">
        <v>52</v>
      </c>
    </row>
    <row r="6" spans="1:14">
      <c r="A6" s="42" t="s">
        <v>46</v>
      </c>
      <c r="B6" s="43" t="s">
        <v>93</v>
      </c>
      <c r="C6" s="44">
        <v>23</v>
      </c>
      <c r="D6" s="44">
        <v>8147</v>
      </c>
      <c r="E6" s="45">
        <f t="shared" si="0"/>
        <v>156.67307692307693</v>
      </c>
      <c r="F6" s="46" t="s">
        <v>138</v>
      </c>
      <c r="G6" s="44">
        <v>15084</v>
      </c>
      <c r="H6" s="44">
        <v>3462</v>
      </c>
      <c r="I6" s="47">
        <f t="shared" si="1"/>
        <v>0.15330115573661604</v>
      </c>
      <c r="J6" s="46" t="s">
        <v>139</v>
      </c>
      <c r="K6" s="46" t="s">
        <v>141</v>
      </c>
      <c r="L6" s="48" t="s">
        <v>141</v>
      </c>
      <c r="M6" s="3">
        <v>22583</v>
      </c>
      <c r="N6" s="11">
        <v>52</v>
      </c>
    </row>
    <row r="7" spans="1:14">
      <c r="A7" s="42" t="s">
        <v>53</v>
      </c>
      <c r="B7" s="43" t="s">
        <v>100</v>
      </c>
      <c r="C7" s="44">
        <v>12</v>
      </c>
      <c r="D7" s="44">
        <v>2184</v>
      </c>
      <c r="E7" s="45">
        <f t="shared" si="0"/>
        <v>42</v>
      </c>
      <c r="F7" s="46" t="s">
        <v>138</v>
      </c>
      <c r="G7" s="44">
        <v>38085</v>
      </c>
      <c r="H7" s="44">
        <v>4563</v>
      </c>
      <c r="I7" s="47">
        <f t="shared" si="1"/>
        <v>0.57058897086407401</v>
      </c>
      <c r="J7" s="46" t="s">
        <v>139</v>
      </c>
      <c r="K7" s="46" t="s">
        <v>140</v>
      </c>
      <c r="L7" s="48" t="s">
        <v>140</v>
      </c>
      <c r="M7" s="3">
        <v>7997</v>
      </c>
      <c r="N7" s="11">
        <v>52</v>
      </c>
    </row>
    <row r="8" spans="1:14">
      <c r="A8" s="42" t="s">
        <v>51</v>
      </c>
      <c r="B8" s="43" t="s">
        <v>98</v>
      </c>
      <c r="C8" s="44">
        <v>10</v>
      </c>
      <c r="D8" s="44">
        <v>4037</v>
      </c>
      <c r="E8" s="45">
        <f t="shared" si="0"/>
        <v>77.634615384615387</v>
      </c>
      <c r="F8" s="46" t="s">
        <v>139</v>
      </c>
      <c r="G8" s="44">
        <v>59347</v>
      </c>
      <c r="H8" s="44">
        <v>8395</v>
      </c>
      <c r="I8" s="47">
        <f t="shared" si="1"/>
        <v>0.23523313158484643</v>
      </c>
      <c r="J8" s="46" t="s">
        <v>139</v>
      </c>
      <c r="K8" s="46" t="s">
        <v>140</v>
      </c>
      <c r="L8" s="48" t="s">
        <v>140</v>
      </c>
      <c r="M8" s="3">
        <v>35688</v>
      </c>
      <c r="N8" s="11">
        <v>52</v>
      </c>
    </row>
    <row r="9" spans="1:14">
      <c r="A9" s="42" t="s">
        <v>52</v>
      </c>
      <c r="B9" s="43" t="s">
        <v>99</v>
      </c>
      <c r="C9" s="44">
        <v>85</v>
      </c>
      <c r="D9" s="44">
        <v>26029</v>
      </c>
      <c r="E9" s="45">
        <f t="shared" si="0"/>
        <v>500.55769230769232</v>
      </c>
      <c r="F9" s="46" t="s">
        <v>139</v>
      </c>
      <c r="G9" s="44">
        <v>165000</v>
      </c>
      <c r="H9" s="44">
        <v>38720</v>
      </c>
      <c r="I9" s="47">
        <f t="shared" si="1"/>
        <v>0.46687727590614225</v>
      </c>
      <c r="J9" s="46" t="s">
        <v>139</v>
      </c>
      <c r="K9" s="46" t="s">
        <v>141</v>
      </c>
      <c r="L9" s="48" t="s">
        <v>141</v>
      </c>
      <c r="M9" s="3">
        <v>82934</v>
      </c>
      <c r="N9" s="11">
        <v>52</v>
      </c>
    </row>
    <row r="10" spans="1:14">
      <c r="A10" s="42" t="s">
        <v>54</v>
      </c>
      <c r="B10" s="43" t="s">
        <v>101</v>
      </c>
      <c r="C10" s="44">
        <v>24</v>
      </c>
      <c r="D10" s="44">
        <v>5719</v>
      </c>
      <c r="E10" s="45">
        <f t="shared" si="0"/>
        <v>109.98076923076923</v>
      </c>
      <c r="F10" s="46" t="s">
        <v>139</v>
      </c>
      <c r="G10" s="44">
        <v>159259</v>
      </c>
      <c r="H10" s="44">
        <v>16259</v>
      </c>
      <c r="I10" s="47">
        <f t="shared" si="1"/>
        <v>0.4466144760335119</v>
      </c>
      <c r="J10" s="46" t="s">
        <v>139</v>
      </c>
      <c r="K10" s="46" t="s">
        <v>140</v>
      </c>
      <c r="L10" s="48" t="s">
        <v>141</v>
      </c>
      <c r="M10" s="3">
        <v>36405</v>
      </c>
      <c r="N10" s="11">
        <v>52</v>
      </c>
    </row>
    <row r="11" spans="1:14">
      <c r="A11" s="42" t="s">
        <v>56</v>
      </c>
      <c r="B11" s="43" t="s">
        <v>103</v>
      </c>
      <c r="C11" s="44">
        <v>16</v>
      </c>
      <c r="D11" s="44">
        <v>2779</v>
      </c>
      <c r="E11" s="45">
        <f t="shared" si="0"/>
        <v>53.442307692307693</v>
      </c>
      <c r="F11" s="46" t="s">
        <v>139</v>
      </c>
      <c r="G11" s="44">
        <v>55071</v>
      </c>
      <c r="H11" s="44">
        <v>4740</v>
      </c>
      <c r="I11" s="47">
        <f t="shared" si="1"/>
        <v>0.3311906092789268</v>
      </c>
      <c r="J11" s="46" t="s">
        <v>139</v>
      </c>
      <c r="K11" s="46" t="s">
        <v>140</v>
      </c>
      <c r="L11" s="48" t="s">
        <v>141</v>
      </c>
      <c r="M11" s="3">
        <v>14312</v>
      </c>
      <c r="N11" s="11">
        <v>52</v>
      </c>
    </row>
    <row r="12" spans="1:14">
      <c r="A12" s="42" t="s">
        <v>57</v>
      </c>
      <c r="B12" s="43" t="s">
        <v>104</v>
      </c>
      <c r="C12" s="44">
        <v>38</v>
      </c>
      <c r="D12" s="44">
        <v>17560</v>
      </c>
      <c r="E12" s="45">
        <f t="shared" si="0"/>
        <v>337.69230769230768</v>
      </c>
      <c r="F12" s="46" t="s">
        <v>139</v>
      </c>
      <c r="G12" s="44">
        <v>158975</v>
      </c>
      <c r="H12" s="44">
        <v>14683</v>
      </c>
      <c r="I12" s="47">
        <f t="shared" si="1"/>
        <v>0.31148306073527227</v>
      </c>
      <c r="J12" s="46" t="s">
        <v>139</v>
      </c>
      <c r="K12" s="46" t="s">
        <v>140</v>
      </c>
      <c r="L12" s="48" t="s">
        <v>140</v>
      </c>
      <c r="M12" s="3">
        <v>47139</v>
      </c>
      <c r="N12" s="11">
        <v>52</v>
      </c>
    </row>
    <row r="13" spans="1:14">
      <c r="A13" s="42" t="s">
        <v>59</v>
      </c>
      <c r="B13" s="43" t="s">
        <v>106</v>
      </c>
      <c r="C13" s="44">
        <v>4</v>
      </c>
      <c r="D13" s="44">
        <v>703</v>
      </c>
      <c r="E13" s="45">
        <f t="shared" si="0"/>
        <v>13.51923076923077</v>
      </c>
      <c r="F13" s="46" t="s">
        <v>139</v>
      </c>
      <c r="G13" s="44">
        <v>22333</v>
      </c>
      <c r="H13" s="44">
        <v>3337</v>
      </c>
      <c r="I13" s="47">
        <f t="shared" si="1"/>
        <v>0.51656346749226001</v>
      </c>
      <c r="J13" s="46" t="s">
        <v>139</v>
      </c>
      <c r="K13" s="46" t="s">
        <v>140</v>
      </c>
      <c r="L13" s="48" t="s">
        <v>140</v>
      </c>
      <c r="M13" s="3">
        <v>6460</v>
      </c>
      <c r="N13" s="11">
        <v>52</v>
      </c>
    </row>
    <row r="14" spans="1:14">
      <c r="A14" s="42" t="s">
        <v>69</v>
      </c>
      <c r="B14" s="43" t="s">
        <v>113</v>
      </c>
      <c r="C14" s="44">
        <v>14</v>
      </c>
      <c r="D14" s="44">
        <v>218</v>
      </c>
      <c r="E14" s="45">
        <f t="shared" si="0"/>
        <v>4.1923076923076925</v>
      </c>
      <c r="F14" s="46" t="s">
        <v>138</v>
      </c>
      <c r="G14" s="44">
        <v>8920</v>
      </c>
      <c r="H14" s="44">
        <v>2480</v>
      </c>
      <c r="I14" s="47">
        <f t="shared" si="1"/>
        <v>0.55493398970686958</v>
      </c>
      <c r="J14" s="46" t="s">
        <v>139</v>
      </c>
      <c r="K14" s="46" t="s">
        <v>140</v>
      </c>
      <c r="L14" s="48" t="s">
        <v>140</v>
      </c>
      <c r="M14" s="3">
        <v>4469</v>
      </c>
      <c r="N14" s="11">
        <v>52</v>
      </c>
    </row>
    <row r="15" spans="1:14">
      <c r="A15" s="42" t="s">
        <v>61</v>
      </c>
      <c r="B15" s="43" t="s">
        <v>108</v>
      </c>
      <c r="C15" s="44">
        <v>6</v>
      </c>
      <c r="D15" s="44">
        <v>641</v>
      </c>
      <c r="E15" s="45">
        <f t="shared" si="0"/>
        <v>12.326923076923077</v>
      </c>
      <c r="F15" s="46" t="s">
        <v>139</v>
      </c>
      <c r="G15" s="44">
        <v>17381</v>
      </c>
      <c r="H15" s="44">
        <v>4163</v>
      </c>
      <c r="I15" s="47">
        <f t="shared" si="1"/>
        <v>0.92737803519714856</v>
      </c>
      <c r="J15" s="46" t="s">
        <v>139</v>
      </c>
      <c r="K15" s="46" t="s">
        <v>140</v>
      </c>
      <c r="L15" s="48" t="s">
        <v>141</v>
      </c>
      <c r="M15" s="3">
        <v>4489</v>
      </c>
      <c r="N15" s="11">
        <v>52</v>
      </c>
    </row>
    <row r="16" spans="1:14">
      <c r="A16" s="42" t="s">
        <v>63</v>
      </c>
      <c r="B16" s="43" t="s">
        <v>108</v>
      </c>
      <c r="C16" s="44">
        <v>8</v>
      </c>
      <c r="D16" s="44">
        <v>792</v>
      </c>
      <c r="E16" s="45">
        <f t="shared" si="0"/>
        <v>15.23076923076923</v>
      </c>
      <c r="F16" s="46" t="s">
        <v>139</v>
      </c>
      <c r="G16" s="44">
        <v>17381</v>
      </c>
      <c r="H16" s="44">
        <v>3978</v>
      </c>
      <c r="I16" s="47">
        <f t="shared" si="1"/>
        <v>0.72525068368277124</v>
      </c>
      <c r="J16" s="46" t="s">
        <v>139</v>
      </c>
      <c r="K16" s="46" t="s">
        <v>140</v>
      </c>
      <c r="L16" s="48" t="s">
        <v>140</v>
      </c>
      <c r="M16" s="3">
        <v>5485</v>
      </c>
      <c r="N16" s="11">
        <v>52</v>
      </c>
    </row>
    <row r="17" spans="1:14">
      <c r="A17" s="42" t="s">
        <v>47</v>
      </c>
      <c r="B17" s="43" t="s">
        <v>94</v>
      </c>
      <c r="C17" s="44">
        <v>2</v>
      </c>
      <c r="D17" s="44">
        <v>392</v>
      </c>
      <c r="E17" s="45">
        <f t="shared" si="0"/>
        <v>7.5384615384615383</v>
      </c>
      <c r="F17" s="46" t="s">
        <v>139</v>
      </c>
      <c r="G17" s="44">
        <v>1668</v>
      </c>
      <c r="H17" s="44">
        <v>2262</v>
      </c>
      <c r="I17" s="47">
        <f t="shared" si="1"/>
        <v>0.59872948650079405</v>
      </c>
      <c r="J17" s="46" t="s">
        <v>139</v>
      </c>
      <c r="K17" s="46" t="s">
        <v>140</v>
      </c>
      <c r="L17" s="48" t="s">
        <v>140</v>
      </c>
      <c r="M17" s="3">
        <v>3778</v>
      </c>
      <c r="N17" s="11">
        <v>52</v>
      </c>
    </row>
    <row r="18" spans="1:14">
      <c r="A18" s="42" t="s">
        <v>68</v>
      </c>
      <c r="B18" s="43" t="s">
        <v>94</v>
      </c>
      <c r="C18" s="44">
        <v>6</v>
      </c>
      <c r="D18" s="44">
        <v>287</v>
      </c>
      <c r="E18" s="45">
        <f t="shared" si="0"/>
        <v>5.5192307692307692</v>
      </c>
      <c r="F18" s="46" t="s">
        <v>138</v>
      </c>
      <c r="G18" s="44">
        <v>10152</v>
      </c>
      <c r="H18" s="44">
        <v>2377</v>
      </c>
      <c r="I18" s="47">
        <f t="shared" si="1"/>
        <v>0.51450216450216446</v>
      </c>
      <c r="J18" s="46" t="s">
        <v>139</v>
      </c>
      <c r="K18" s="46" t="s">
        <v>140</v>
      </c>
      <c r="L18" s="48" t="s">
        <v>141</v>
      </c>
      <c r="M18" s="3">
        <v>4620</v>
      </c>
      <c r="N18" s="11">
        <v>52</v>
      </c>
    </row>
    <row r="19" spans="1:14">
      <c r="A19" s="42" t="s">
        <v>66</v>
      </c>
      <c r="B19" s="43" t="s">
        <v>111</v>
      </c>
      <c r="C19" s="44">
        <v>11</v>
      </c>
      <c r="D19" s="44">
        <v>2312</v>
      </c>
      <c r="E19" s="45">
        <f t="shared" si="0"/>
        <v>44.46153846153846</v>
      </c>
      <c r="F19" s="46" t="s">
        <v>139</v>
      </c>
      <c r="G19" s="44">
        <v>79362</v>
      </c>
      <c r="H19" s="44">
        <v>1890</v>
      </c>
      <c r="I19" s="47">
        <f t="shared" si="1"/>
        <v>0.33998920669185106</v>
      </c>
      <c r="J19" s="46" t="s">
        <v>139</v>
      </c>
      <c r="K19" s="46" t="s">
        <v>141</v>
      </c>
      <c r="L19" s="48" t="s">
        <v>141</v>
      </c>
      <c r="M19" s="3">
        <v>5559</v>
      </c>
      <c r="N19" s="11">
        <v>52</v>
      </c>
    </row>
    <row r="20" spans="1:14">
      <c r="A20" s="42" t="s">
        <v>72</v>
      </c>
      <c r="B20" s="43" t="s">
        <v>116</v>
      </c>
      <c r="C20" s="44">
        <v>10</v>
      </c>
      <c r="D20" s="44">
        <v>3270</v>
      </c>
      <c r="E20" s="45">
        <f t="shared" si="0"/>
        <v>62.884615384615387</v>
      </c>
      <c r="F20" s="46" t="s">
        <v>139</v>
      </c>
      <c r="G20" s="44">
        <v>15626</v>
      </c>
      <c r="H20" s="44">
        <v>7531</v>
      </c>
      <c r="I20" s="47">
        <f t="shared" si="1"/>
        <v>0.25470102813852813</v>
      </c>
      <c r="J20" s="46" t="s">
        <v>139</v>
      </c>
      <c r="K20" s="46" t="s">
        <v>140</v>
      </c>
      <c r="L20" s="48" t="s">
        <v>140</v>
      </c>
      <c r="M20" s="3">
        <v>29568</v>
      </c>
      <c r="N20" s="11">
        <v>52</v>
      </c>
    </row>
    <row r="21" spans="1:14">
      <c r="A21" s="42" t="s">
        <v>70</v>
      </c>
      <c r="B21" s="43" t="s">
        <v>114</v>
      </c>
      <c r="C21" s="44">
        <v>17</v>
      </c>
      <c r="D21" s="44">
        <v>3423</v>
      </c>
      <c r="E21" s="45">
        <f t="shared" si="0"/>
        <v>65.82692307692308</v>
      </c>
      <c r="F21" s="46" t="s">
        <v>139</v>
      </c>
      <c r="G21" s="44">
        <v>96900</v>
      </c>
      <c r="H21" s="44">
        <v>7677</v>
      </c>
      <c r="I21" s="47">
        <f t="shared" si="1"/>
        <v>0.34076079719472679</v>
      </c>
      <c r="J21" s="46" t="s">
        <v>139</v>
      </c>
      <c r="K21" s="46" t="s">
        <v>140</v>
      </c>
      <c r="L21" s="48" t="s">
        <v>140</v>
      </c>
      <c r="M21" s="3">
        <v>22529</v>
      </c>
      <c r="N21" s="11">
        <v>52</v>
      </c>
    </row>
    <row r="22" spans="1:14">
      <c r="A22" s="42" t="s">
        <v>49</v>
      </c>
      <c r="B22" s="43" t="s">
        <v>96</v>
      </c>
      <c r="C22" s="44">
        <v>9</v>
      </c>
      <c r="D22" s="44">
        <v>1068</v>
      </c>
      <c r="E22" s="45">
        <f t="shared" si="0"/>
        <v>20.53846153846154</v>
      </c>
      <c r="F22" s="46" t="s">
        <v>139</v>
      </c>
      <c r="G22" s="44">
        <v>11623</v>
      </c>
      <c r="H22" s="44">
        <v>4228</v>
      </c>
      <c r="I22" s="47">
        <f t="shared" si="1"/>
        <v>1.1692477876106195</v>
      </c>
      <c r="J22" s="46" t="s">
        <v>139</v>
      </c>
      <c r="K22" s="46" t="s">
        <v>141</v>
      </c>
      <c r="L22" s="48" t="s">
        <v>141</v>
      </c>
      <c r="M22" s="3">
        <v>3616</v>
      </c>
      <c r="N22" s="11">
        <v>52</v>
      </c>
    </row>
    <row r="23" spans="1:14">
      <c r="A23" s="42" t="s">
        <v>74</v>
      </c>
      <c r="B23" s="43" t="s">
        <v>119</v>
      </c>
      <c r="C23" s="44">
        <v>41</v>
      </c>
      <c r="D23" s="44">
        <v>1577</v>
      </c>
      <c r="E23" s="45">
        <f t="shared" si="0"/>
        <v>30.326923076923077</v>
      </c>
      <c r="F23" s="46" t="s">
        <v>139</v>
      </c>
      <c r="G23" s="44">
        <v>65508</v>
      </c>
      <c r="H23" s="44">
        <v>6908</v>
      </c>
      <c r="I23" s="47">
        <f t="shared" si="1"/>
        <v>0.40456808199121524</v>
      </c>
      <c r="J23" s="46" t="s">
        <v>139</v>
      </c>
      <c r="K23" s="46" t="s">
        <v>140</v>
      </c>
      <c r="L23" s="48" t="s">
        <v>140</v>
      </c>
      <c r="M23" s="3">
        <v>17075</v>
      </c>
      <c r="N23" s="11">
        <v>52</v>
      </c>
    </row>
    <row r="24" spans="1:14">
      <c r="A24" s="31" t="s">
        <v>217</v>
      </c>
      <c r="B24" s="43" t="s">
        <v>117</v>
      </c>
      <c r="C24" s="44">
        <v>12</v>
      </c>
      <c r="D24" s="44">
        <v>5179</v>
      </c>
      <c r="E24" s="45">
        <f t="shared" si="0"/>
        <v>101.54901960784314</v>
      </c>
      <c r="F24" s="46" t="s">
        <v>139</v>
      </c>
      <c r="G24" s="44">
        <v>45528</v>
      </c>
      <c r="H24" s="44">
        <v>9449</v>
      </c>
      <c r="I24" s="47">
        <f t="shared" si="1"/>
        <v>0.65022020368841182</v>
      </c>
      <c r="J24" s="46" t="s">
        <v>139</v>
      </c>
      <c r="K24" s="46" t="s">
        <v>141</v>
      </c>
      <c r="L24" s="48" t="s">
        <v>141</v>
      </c>
      <c r="M24" s="3">
        <v>14532</v>
      </c>
      <c r="N24" s="11">
        <v>51</v>
      </c>
    </row>
    <row r="25" spans="1:14">
      <c r="A25" s="42" t="s">
        <v>65</v>
      </c>
      <c r="B25" s="43" t="s">
        <v>110</v>
      </c>
      <c r="C25" s="44">
        <v>22</v>
      </c>
      <c r="D25" s="44">
        <v>1933</v>
      </c>
      <c r="E25" s="45">
        <f t="shared" si="0"/>
        <v>37.17307692307692</v>
      </c>
      <c r="F25" s="46" t="s">
        <v>139</v>
      </c>
      <c r="G25" s="44">
        <v>32695</v>
      </c>
      <c r="H25" s="44">
        <v>26177</v>
      </c>
      <c r="I25" s="47">
        <f t="shared" si="1"/>
        <v>18.565248226950356</v>
      </c>
      <c r="J25" s="46" t="s">
        <v>139</v>
      </c>
      <c r="K25" s="46" t="s">
        <v>140</v>
      </c>
      <c r="L25" s="48" t="s">
        <v>141</v>
      </c>
      <c r="M25" s="3">
        <v>1410</v>
      </c>
      <c r="N25" s="11">
        <v>52</v>
      </c>
    </row>
    <row r="26" spans="1:14">
      <c r="A26" s="42" t="s">
        <v>75</v>
      </c>
      <c r="B26" s="43" t="s">
        <v>120</v>
      </c>
      <c r="C26" s="44">
        <v>53</v>
      </c>
      <c r="D26" s="44">
        <v>19578</v>
      </c>
      <c r="E26" s="45">
        <f t="shared" si="0"/>
        <v>376.5</v>
      </c>
      <c r="F26" s="46" t="s">
        <v>139</v>
      </c>
      <c r="G26" s="44">
        <v>90343</v>
      </c>
      <c r="H26" s="44">
        <v>24958</v>
      </c>
      <c r="I26" s="47">
        <f t="shared" si="1"/>
        <v>0.99185311767277351</v>
      </c>
      <c r="J26" s="46" t="s">
        <v>139</v>
      </c>
      <c r="K26" s="46" t="s">
        <v>141</v>
      </c>
      <c r="L26" s="48" t="s">
        <v>141</v>
      </c>
      <c r="M26" s="3">
        <v>25163</v>
      </c>
      <c r="N26" s="11">
        <v>52</v>
      </c>
    </row>
    <row r="27" spans="1:14">
      <c r="A27" s="42" t="s">
        <v>55</v>
      </c>
      <c r="B27" s="43" t="s">
        <v>102</v>
      </c>
      <c r="C27" s="44">
        <v>5</v>
      </c>
      <c r="D27" s="44">
        <v>225</v>
      </c>
      <c r="E27" s="45">
        <f t="shared" si="0"/>
        <v>4.4117647058823533</v>
      </c>
      <c r="F27" s="46" t="s">
        <v>139</v>
      </c>
      <c r="G27" s="44">
        <v>5892</v>
      </c>
      <c r="H27" s="44">
        <v>2413</v>
      </c>
      <c r="I27" s="47">
        <f t="shared" si="1"/>
        <v>0.40277082290101818</v>
      </c>
      <c r="J27" s="46" t="s">
        <v>139</v>
      </c>
      <c r="K27" s="46" t="s">
        <v>140</v>
      </c>
      <c r="L27" s="48" t="s">
        <v>140</v>
      </c>
      <c r="M27" s="3">
        <v>5991</v>
      </c>
      <c r="N27" s="11">
        <v>51</v>
      </c>
    </row>
    <row r="28" spans="1:14">
      <c r="A28" s="42" t="s">
        <v>76</v>
      </c>
      <c r="B28" s="43" t="s">
        <v>102</v>
      </c>
      <c r="C28" s="44">
        <v>18</v>
      </c>
      <c r="D28" s="44">
        <v>7127</v>
      </c>
      <c r="E28" s="45">
        <f t="shared" si="0"/>
        <v>137.05769230769232</v>
      </c>
      <c r="F28" s="46" t="s">
        <v>139</v>
      </c>
      <c r="G28" s="44">
        <v>76048</v>
      </c>
      <c r="H28" s="44">
        <v>10468</v>
      </c>
      <c r="I28" s="47">
        <f t="shared" si="1"/>
        <v>0.52812673427173196</v>
      </c>
      <c r="J28" s="46" t="s">
        <v>139</v>
      </c>
      <c r="K28" s="46" t="s">
        <v>141</v>
      </c>
      <c r="L28" s="48" t="s">
        <v>140</v>
      </c>
      <c r="M28" s="3">
        <v>19821</v>
      </c>
      <c r="N28" s="11">
        <v>52</v>
      </c>
    </row>
    <row r="29" spans="1:14">
      <c r="A29" s="42" t="s">
        <v>91</v>
      </c>
      <c r="B29" s="43" t="s">
        <v>102</v>
      </c>
      <c r="C29" s="44">
        <v>5</v>
      </c>
      <c r="D29" s="44">
        <v>99</v>
      </c>
      <c r="E29" s="45">
        <f t="shared" si="0"/>
        <v>1.9038461538461537</v>
      </c>
      <c r="F29" s="46" t="s">
        <v>139</v>
      </c>
      <c r="G29" s="44">
        <v>5800</v>
      </c>
      <c r="H29" s="44">
        <v>2795</v>
      </c>
      <c r="I29" s="47">
        <f t="shared" si="1"/>
        <v>1.4557291666666667</v>
      </c>
      <c r="J29" s="46" t="s">
        <v>139</v>
      </c>
      <c r="K29" s="46" t="s">
        <v>140</v>
      </c>
      <c r="L29" s="48" t="s">
        <v>140</v>
      </c>
      <c r="M29" s="3">
        <v>1920</v>
      </c>
      <c r="N29" s="11">
        <v>52</v>
      </c>
    </row>
    <row r="30" spans="1:14">
      <c r="A30" s="42" t="s">
        <v>73</v>
      </c>
      <c r="B30" s="43" t="s">
        <v>118</v>
      </c>
      <c r="C30" s="44">
        <v>24</v>
      </c>
      <c r="D30" s="44">
        <v>8849</v>
      </c>
      <c r="E30" s="45">
        <f t="shared" si="0"/>
        <v>170.17307692307693</v>
      </c>
      <c r="F30" s="46" t="s">
        <v>139</v>
      </c>
      <c r="G30" s="44">
        <v>68378</v>
      </c>
      <c r="H30" s="44">
        <v>15529</v>
      </c>
      <c r="I30" s="47">
        <f t="shared" si="1"/>
        <v>0.45520900510054524</v>
      </c>
      <c r="J30" s="46" t="s">
        <v>139</v>
      </c>
      <c r="K30" s="46" t="s">
        <v>140</v>
      </c>
      <c r="L30" s="48" t="s">
        <v>140</v>
      </c>
      <c r="M30" s="3">
        <v>34114</v>
      </c>
      <c r="N30" s="11">
        <v>52</v>
      </c>
    </row>
    <row r="31" spans="1:14">
      <c r="A31" s="42" t="s">
        <v>78</v>
      </c>
      <c r="B31" s="43" t="s">
        <v>121</v>
      </c>
      <c r="C31" s="44">
        <v>13</v>
      </c>
      <c r="D31" s="44">
        <v>1549</v>
      </c>
      <c r="E31" s="45">
        <f t="shared" si="0"/>
        <v>29.78846153846154</v>
      </c>
      <c r="F31" s="46" t="s">
        <v>139</v>
      </c>
      <c r="G31" s="44">
        <v>23156</v>
      </c>
      <c r="H31" s="44">
        <v>8691</v>
      </c>
      <c r="I31" s="47">
        <f t="shared" si="1"/>
        <v>0.69041944709246905</v>
      </c>
      <c r="J31" s="46" t="s">
        <v>139</v>
      </c>
      <c r="K31" s="46" t="s">
        <v>140</v>
      </c>
      <c r="L31" s="48" t="s">
        <v>140</v>
      </c>
      <c r="M31" s="3">
        <v>12588</v>
      </c>
      <c r="N31" s="11">
        <v>52</v>
      </c>
    </row>
    <row r="32" spans="1:14">
      <c r="A32" s="42" t="s">
        <v>80</v>
      </c>
      <c r="B32" s="43" t="s">
        <v>122</v>
      </c>
      <c r="C32" s="44">
        <v>29</v>
      </c>
      <c r="D32" s="44">
        <v>17832</v>
      </c>
      <c r="E32" s="45">
        <f t="shared" si="0"/>
        <v>342.92307692307691</v>
      </c>
      <c r="F32" s="46" t="s">
        <v>139</v>
      </c>
      <c r="G32" s="44">
        <v>64853</v>
      </c>
      <c r="H32" s="44">
        <v>22986</v>
      </c>
      <c r="I32" s="47">
        <f t="shared" si="1"/>
        <v>0.30403153272313632</v>
      </c>
      <c r="J32" s="46" t="s">
        <v>139</v>
      </c>
      <c r="K32" s="46" t="s">
        <v>140</v>
      </c>
      <c r="L32" s="48" t="s">
        <v>140</v>
      </c>
      <c r="M32" s="3">
        <v>75604</v>
      </c>
      <c r="N32" s="11">
        <v>52</v>
      </c>
    </row>
    <row r="33" spans="1:14">
      <c r="A33" s="42" t="s">
        <v>82</v>
      </c>
      <c r="B33" s="43" t="s">
        <v>124</v>
      </c>
      <c r="C33" s="44">
        <v>13</v>
      </c>
      <c r="D33" s="44">
        <v>6411</v>
      </c>
      <c r="E33" s="45">
        <f t="shared" si="0"/>
        <v>123.28846153846153</v>
      </c>
      <c r="F33" s="46" t="s">
        <v>139</v>
      </c>
      <c r="G33" s="44">
        <v>57017</v>
      </c>
      <c r="H33" s="44">
        <v>7321</v>
      </c>
      <c r="I33" s="47">
        <f t="shared" si="1"/>
        <v>0.40965810531027924</v>
      </c>
      <c r="J33" s="46" t="s">
        <v>139</v>
      </c>
      <c r="K33" s="46" t="s">
        <v>140</v>
      </c>
      <c r="L33" s="48" t="s">
        <v>140</v>
      </c>
      <c r="M33" s="3">
        <v>17871</v>
      </c>
      <c r="N33" s="11">
        <v>52</v>
      </c>
    </row>
    <row r="34" spans="1:14">
      <c r="A34" s="42" t="s">
        <v>83</v>
      </c>
      <c r="B34" s="43" t="s">
        <v>125</v>
      </c>
      <c r="C34" s="44">
        <v>224</v>
      </c>
      <c r="D34" s="44">
        <v>30029</v>
      </c>
      <c r="E34" s="45">
        <f t="shared" si="0"/>
        <v>577.48076923076928</v>
      </c>
      <c r="F34" s="46" t="s">
        <v>139</v>
      </c>
      <c r="G34" s="44">
        <v>311617</v>
      </c>
      <c r="H34" s="44">
        <v>70113</v>
      </c>
      <c r="I34" s="47">
        <f t="shared" si="1"/>
        <v>0.53219121933446689</v>
      </c>
      <c r="J34" s="46" t="s">
        <v>139</v>
      </c>
      <c r="K34" s="46" t="s">
        <v>140</v>
      </c>
      <c r="L34" s="48" t="s">
        <v>140</v>
      </c>
      <c r="M34" s="3">
        <v>131744</v>
      </c>
      <c r="N34" s="11">
        <v>52</v>
      </c>
    </row>
    <row r="35" spans="1:14">
      <c r="A35" s="42" t="s">
        <v>84</v>
      </c>
      <c r="B35" s="43" t="s">
        <v>125</v>
      </c>
      <c r="C35" s="44">
        <v>313</v>
      </c>
      <c r="D35" s="44">
        <v>13967</v>
      </c>
      <c r="E35" s="45">
        <f t="shared" si="0"/>
        <v>268.59615384615387</v>
      </c>
      <c r="F35" s="46" t="s">
        <v>139</v>
      </c>
      <c r="G35" s="44">
        <v>148161</v>
      </c>
      <c r="H35" s="44">
        <v>43521</v>
      </c>
      <c r="I35" s="47">
        <f t="shared" si="1"/>
        <v>0.73527622909275214</v>
      </c>
      <c r="J35" s="46" t="s">
        <v>139</v>
      </c>
      <c r="K35" s="46" t="s">
        <v>140</v>
      </c>
      <c r="L35" s="48" t="s">
        <v>141</v>
      </c>
      <c r="M35" s="3">
        <v>59190</v>
      </c>
      <c r="N35" s="11">
        <v>52</v>
      </c>
    </row>
    <row r="36" spans="1:14">
      <c r="A36" s="42" t="s">
        <v>50</v>
      </c>
      <c r="B36" s="43" t="s">
        <v>97</v>
      </c>
      <c r="C36" s="44">
        <v>2</v>
      </c>
      <c r="D36" s="44">
        <v>260</v>
      </c>
      <c r="E36" s="45">
        <f t="shared" si="0"/>
        <v>5</v>
      </c>
      <c r="F36" s="46" t="s">
        <v>138</v>
      </c>
      <c r="G36" s="44">
        <v>6077</v>
      </c>
      <c r="H36" s="44">
        <v>1906</v>
      </c>
      <c r="I36" s="47">
        <f t="shared" si="1"/>
        <v>0.23765586034912717</v>
      </c>
      <c r="J36" s="46" t="s">
        <v>139</v>
      </c>
      <c r="K36" s="46" t="s">
        <v>141</v>
      </c>
      <c r="L36" s="48" t="s">
        <v>140</v>
      </c>
      <c r="M36" s="3">
        <v>8020</v>
      </c>
      <c r="N36" s="11">
        <v>52</v>
      </c>
    </row>
    <row r="37" spans="1:14">
      <c r="A37" s="42" t="s">
        <v>64</v>
      </c>
      <c r="B37" s="43" t="s">
        <v>109</v>
      </c>
      <c r="C37" s="44">
        <v>11</v>
      </c>
      <c r="D37" s="44">
        <v>510</v>
      </c>
      <c r="E37" s="45">
        <f t="shared" si="0"/>
        <v>9.8076923076923084</v>
      </c>
      <c r="F37" s="46" t="s">
        <v>139</v>
      </c>
      <c r="G37" s="44">
        <v>10218</v>
      </c>
      <c r="H37" s="44">
        <v>1813</v>
      </c>
      <c r="I37" s="47">
        <f t="shared" si="1"/>
        <v>0.42860520094562649</v>
      </c>
      <c r="J37" s="46" t="s">
        <v>139</v>
      </c>
      <c r="K37" s="46" t="s">
        <v>140</v>
      </c>
      <c r="L37" s="48" t="s">
        <v>140</v>
      </c>
      <c r="M37" s="3">
        <v>4230</v>
      </c>
      <c r="N37" s="11">
        <v>52</v>
      </c>
    </row>
    <row r="38" spans="1:14">
      <c r="A38" s="42" t="s">
        <v>77</v>
      </c>
      <c r="B38" s="43" t="s">
        <v>109</v>
      </c>
      <c r="C38" s="44">
        <v>13</v>
      </c>
      <c r="D38" s="44">
        <v>1221</v>
      </c>
      <c r="E38" s="45">
        <f t="shared" si="0"/>
        <v>23.48076923076923</v>
      </c>
      <c r="F38" s="46" t="s">
        <v>139</v>
      </c>
      <c r="G38" s="44">
        <v>31872</v>
      </c>
      <c r="H38" s="44">
        <v>3321</v>
      </c>
      <c r="I38" s="47">
        <f t="shared" si="1"/>
        <v>0.53964900877478061</v>
      </c>
      <c r="J38" s="46" t="s">
        <v>139</v>
      </c>
      <c r="K38" s="46" t="s">
        <v>140</v>
      </c>
      <c r="L38" s="48" t="s">
        <v>140</v>
      </c>
      <c r="M38" s="3">
        <v>6154</v>
      </c>
      <c r="N38" s="11">
        <v>52</v>
      </c>
    </row>
    <row r="39" spans="1:14">
      <c r="A39" s="42" t="s">
        <v>58</v>
      </c>
      <c r="B39" s="43" t="s">
        <v>105</v>
      </c>
      <c r="C39" s="44">
        <v>21</v>
      </c>
      <c r="D39" s="44">
        <v>2524</v>
      </c>
      <c r="E39" s="45">
        <f t="shared" si="0"/>
        <v>48.53846153846154</v>
      </c>
      <c r="F39" s="46" t="s">
        <v>138</v>
      </c>
      <c r="G39" s="44">
        <v>12302</v>
      </c>
      <c r="H39" s="44">
        <v>4936</v>
      </c>
      <c r="I39" s="47">
        <f t="shared" si="1"/>
        <v>0.52089489235964537</v>
      </c>
      <c r="J39" s="46" t="s">
        <v>139</v>
      </c>
      <c r="K39" s="46" t="s">
        <v>140</v>
      </c>
      <c r="L39" s="48" t="s">
        <v>140</v>
      </c>
      <c r="M39" s="3">
        <v>9476</v>
      </c>
      <c r="N39" s="11">
        <v>52</v>
      </c>
    </row>
    <row r="40" spans="1:14">
      <c r="A40" s="42" t="s">
        <v>62</v>
      </c>
      <c r="B40" s="43" t="s">
        <v>105</v>
      </c>
      <c r="C40" s="44">
        <v>22</v>
      </c>
      <c r="D40" s="44">
        <v>4054</v>
      </c>
      <c r="E40" s="45">
        <f t="shared" si="0"/>
        <v>77.961538461538467</v>
      </c>
      <c r="F40" s="46" t="s">
        <v>139</v>
      </c>
      <c r="G40" s="44">
        <v>52806</v>
      </c>
      <c r="H40" s="44">
        <v>10081</v>
      </c>
      <c r="I40" s="47">
        <f t="shared" si="1"/>
        <v>0.79742129409903495</v>
      </c>
      <c r="J40" s="46" t="s">
        <v>139</v>
      </c>
      <c r="K40" s="46" t="s">
        <v>140</v>
      </c>
      <c r="L40" s="48" t="s">
        <v>140</v>
      </c>
      <c r="M40" s="3">
        <v>12642</v>
      </c>
      <c r="N40" s="11">
        <v>52</v>
      </c>
    </row>
    <row r="41" spans="1:14">
      <c r="A41" s="42" t="s">
        <v>86</v>
      </c>
      <c r="B41" s="43" t="s">
        <v>127</v>
      </c>
      <c r="C41" s="44">
        <v>11</v>
      </c>
      <c r="D41" s="44">
        <v>5781</v>
      </c>
      <c r="E41" s="45">
        <f t="shared" si="0"/>
        <v>111.17307692307692</v>
      </c>
      <c r="F41" s="46" t="s">
        <v>139</v>
      </c>
      <c r="G41" s="44">
        <v>25576</v>
      </c>
      <c r="H41" s="44">
        <v>7665</v>
      </c>
      <c r="I41" s="47">
        <f t="shared" si="1"/>
        <v>0.24004885534433623</v>
      </c>
      <c r="J41" s="46" t="s">
        <v>139</v>
      </c>
      <c r="K41" s="46" t="s">
        <v>140</v>
      </c>
      <c r="L41" s="48" t="s">
        <v>141</v>
      </c>
      <c r="M41" s="3">
        <v>31931</v>
      </c>
      <c r="N41" s="11">
        <v>52</v>
      </c>
    </row>
    <row r="42" spans="1:14">
      <c r="A42" s="42" t="s">
        <v>87</v>
      </c>
      <c r="B42" s="43" t="s">
        <v>128</v>
      </c>
      <c r="C42" s="44">
        <v>31</v>
      </c>
      <c r="D42" s="44">
        <v>4888</v>
      </c>
      <c r="E42" s="45">
        <f t="shared" si="0"/>
        <v>94</v>
      </c>
      <c r="F42" s="46" t="s">
        <v>139</v>
      </c>
      <c r="G42" s="44">
        <v>23486</v>
      </c>
      <c r="H42" s="44">
        <v>3813</v>
      </c>
      <c r="I42" s="47">
        <f t="shared" si="1"/>
        <v>0.23308270676691728</v>
      </c>
      <c r="J42" s="46" t="s">
        <v>139</v>
      </c>
      <c r="K42" s="46" t="s">
        <v>141</v>
      </c>
      <c r="L42" s="48" t="s">
        <v>141</v>
      </c>
      <c r="M42" s="3">
        <v>16359</v>
      </c>
      <c r="N42" s="11">
        <v>52</v>
      </c>
    </row>
    <row r="43" spans="1:14">
      <c r="A43" s="42" t="s">
        <v>60</v>
      </c>
      <c r="B43" s="43" t="s">
        <v>107</v>
      </c>
      <c r="C43" s="44">
        <v>6</v>
      </c>
      <c r="D43" s="44">
        <v>1788</v>
      </c>
      <c r="E43" s="45">
        <f t="shared" si="0"/>
        <v>34.384615384615387</v>
      </c>
      <c r="F43" s="46" t="s">
        <v>139</v>
      </c>
      <c r="G43" s="44">
        <v>14570</v>
      </c>
      <c r="H43" s="44">
        <v>3401</v>
      </c>
      <c r="I43" s="47">
        <f t="shared" si="1"/>
        <v>0.30510451242486769</v>
      </c>
      <c r="J43" s="46" t="s">
        <v>139</v>
      </c>
      <c r="K43" s="46" t="s">
        <v>141</v>
      </c>
      <c r="L43" s="48" t="s">
        <v>141</v>
      </c>
      <c r="M43" s="3">
        <v>11147</v>
      </c>
      <c r="N43" s="11">
        <v>52</v>
      </c>
    </row>
    <row r="44" spans="1:14">
      <c r="A44" s="42" t="s">
        <v>81</v>
      </c>
      <c r="B44" s="43" t="s">
        <v>123</v>
      </c>
      <c r="C44" s="44">
        <v>10</v>
      </c>
      <c r="D44" s="44">
        <v>317</v>
      </c>
      <c r="E44" s="45">
        <f t="shared" si="0"/>
        <v>6.0961538461538458</v>
      </c>
      <c r="F44" s="46" t="s">
        <v>139</v>
      </c>
      <c r="G44" s="44">
        <v>1124</v>
      </c>
      <c r="H44" s="44">
        <v>1967</v>
      </c>
      <c r="I44" s="47">
        <f t="shared" si="1"/>
        <v>0.20423632021596927</v>
      </c>
      <c r="J44" s="46" t="s">
        <v>139</v>
      </c>
      <c r="K44" s="46" t="s">
        <v>141</v>
      </c>
      <c r="L44" s="48" t="s">
        <v>141</v>
      </c>
      <c r="M44" s="3">
        <v>9631</v>
      </c>
      <c r="N44" s="11">
        <v>52</v>
      </c>
    </row>
    <row r="45" spans="1:14">
      <c r="A45" s="42" t="s">
        <v>88</v>
      </c>
      <c r="B45" s="43" t="s">
        <v>123</v>
      </c>
      <c r="C45" s="44">
        <v>22</v>
      </c>
      <c r="D45" s="44">
        <v>17512</v>
      </c>
      <c r="E45" s="45">
        <f t="shared" si="0"/>
        <v>336.76923076923077</v>
      </c>
      <c r="F45" s="46" t="s">
        <v>139</v>
      </c>
      <c r="G45" s="44">
        <v>258633</v>
      </c>
      <c r="H45" s="44">
        <v>37137</v>
      </c>
      <c r="I45" s="47">
        <f t="shared" si="1"/>
        <v>0.5073915181987102</v>
      </c>
      <c r="J45" s="46" t="s">
        <v>139</v>
      </c>
      <c r="K45" s="46" t="s">
        <v>140</v>
      </c>
      <c r="L45" s="48" t="s">
        <v>141</v>
      </c>
      <c r="M45" s="3">
        <v>73192</v>
      </c>
      <c r="N45" s="11">
        <v>52</v>
      </c>
    </row>
    <row r="46" spans="1:14">
      <c r="A46" s="42" t="s">
        <v>71</v>
      </c>
      <c r="B46" s="43" t="s">
        <v>115</v>
      </c>
      <c r="C46" s="44">
        <v>7</v>
      </c>
      <c r="D46" s="44">
        <v>500</v>
      </c>
      <c r="E46" s="45">
        <f t="shared" si="0"/>
        <v>9.615384615384615</v>
      </c>
      <c r="F46" s="46" t="s">
        <v>138</v>
      </c>
      <c r="G46" s="44">
        <v>5432</v>
      </c>
      <c r="H46" s="44">
        <v>3855</v>
      </c>
      <c r="I46" s="47">
        <f t="shared" si="1"/>
        <v>0.59053308823529416</v>
      </c>
      <c r="J46" s="46" t="s">
        <v>139</v>
      </c>
      <c r="K46" s="46" t="s">
        <v>140</v>
      </c>
      <c r="L46" s="48" t="s">
        <v>141</v>
      </c>
      <c r="M46" s="3">
        <v>6528</v>
      </c>
      <c r="N46" s="11">
        <v>52</v>
      </c>
    </row>
    <row r="47" spans="1:14">
      <c r="A47" s="42" t="s">
        <v>89</v>
      </c>
      <c r="B47" s="43" t="s">
        <v>129</v>
      </c>
      <c r="C47" s="44">
        <v>28</v>
      </c>
      <c r="D47" s="44">
        <v>7075</v>
      </c>
      <c r="E47" s="45">
        <f t="shared" si="0"/>
        <v>136.05769230769232</v>
      </c>
      <c r="F47" s="46" t="s">
        <v>139</v>
      </c>
      <c r="G47" s="44">
        <v>20639</v>
      </c>
      <c r="H47" s="44">
        <v>9930</v>
      </c>
      <c r="I47" s="47">
        <f t="shared" si="1"/>
        <v>0.32019863278730815</v>
      </c>
      <c r="J47" s="46" t="s">
        <v>139</v>
      </c>
      <c r="K47" s="46" t="s">
        <v>140</v>
      </c>
      <c r="L47" s="48" t="s">
        <v>140</v>
      </c>
      <c r="M47" s="3">
        <v>31012</v>
      </c>
      <c r="N47" s="11">
        <v>52</v>
      </c>
    </row>
    <row r="48" spans="1:14">
      <c r="A48" s="42" t="s">
        <v>90</v>
      </c>
      <c r="B48" s="43" t="s">
        <v>130</v>
      </c>
      <c r="C48" s="44">
        <v>29</v>
      </c>
      <c r="D48" s="44">
        <v>8926</v>
      </c>
      <c r="E48" s="45">
        <f t="shared" si="0"/>
        <v>171.65384615384616</v>
      </c>
      <c r="F48" s="46" t="s">
        <v>139</v>
      </c>
      <c r="G48" s="44">
        <v>217094</v>
      </c>
      <c r="H48" s="44">
        <v>54078</v>
      </c>
      <c r="I48" s="47">
        <f t="shared" si="1"/>
        <v>2.3150819812491972</v>
      </c>
      <c r="J48" s="46" t="s">
        <v>139</v>
      </c>
      <c r="K48" s="46" t="s">
        <v>141</v>
      </c>
      <c r="L48" s="48" t="s">
        <v>140</v>
      </c>
      <c r="M48" s="3">
        <v>23359</v>
      </c>
      <c r="N48" s="11">
        <v>52</v>
      </c>
    </row>
    <row r="49" spans="1:14">
      <c r="A49" s="42" t="s">
        <v>92</v>
      </c>
      <c r="B49" s="43" t="s">
        <v>131</v>
      </c>
      <c r="C49" s="44">
        <v>20</v>
      </c>
      <c r="D49" s="44">
        <v>11907</v>
      </c>
      <c r="E49" s="45">
        <f t="shared" si="0"/>
        <v>228.98076923076923</v>
      </c>
      <c r="F49" s="46" t="s">
        <v>139</v>
      </c>
      <c r="G49" s="44">
        <v>43363</v>
      </c>
      <c r="H49" s="44">
        <v>12200</v>
      </c>
      <c r="I49" s="47">
        <f t="shared" si="1"/>
        <v>0.28214616096207218</v>
      </c>
      <c r="J49" s="94" t="s">
        <v>139</v>
      </c>
      <c r="K49" s="46" t="s">
        <v>140</v>
      </c>
      <c r="L49" s="48" t="s">
        <v>141</v>
      </c>
      <c r="M49" s="3">
        <v>43240</v>
      </c>
      <c r="N49" s="11">
        <v>52</v>
      </c>
    </row>
    <row r="50" spans="1:14">
      <c r="A50" s="49"/>
      <c r="B50" s="50"/>
      <c r="C50" s="50"/>
      <c r="D50" s="50"/>
      <c r="E50" s="50"/>
      <c r="F50" s="50"/>
      <c r="G50" s="50"/>
      <c r="H50" s="50"/>
      <c r="I50" s="50"/>
      <c r="J50" s="50"/>
      <c r="K50" s="50"/>
      <c r="L50" s="51"/>
    </row>
    <row r="51" spans="1:14">
      <c r="A51" s="5" t="s">
        <v>165</v>
      </c>
      <c r="B51" s="5"/>
      <c r="C51" s="7">
        <f>SUM(C2:C49)</f>
        <v>1422</v>
      </c>
      <c r="D51" s="7">
        <f>SUM(D2:D49)</f>
        <v>275849</v>
      </c>
      <c r="E51" s="12"/>
      <c r="F51" s="12"/>
      <c r="G51" s="7">
        <f>SUM(G2:G49)</f>
        <v>2893264</v>
      </c>
      <c r="H51" s="7">
        <f>SUM(H2:H49)</f>
        <v>579530</v>
      </c>
      <c r="I51" s="13"/>
      <c r="J51" s="12"/>
      <c r="K51" s="12"/>
      <c r="L51" s="12"/>
      <c r="M51" s="14"/>
      <c r="N51" s="12"/>
    </row>
    <row r="52" spans="1:14">
      <c r="A52" s="5" t="s">
        <v>166</v>
      </c>
      <c r="B52" s="5"/>
      <c r="C52" s="7">
        <f>AVERAGE(C2:C49)</f>
        <v>29.625</v>
      </c>
      <c r="D52" s="7">
        <f>AVERAGE(D2:D49)</f>
        <v>5746.854166666667</v>
      </c>
      <c r="E52" s="7">
        <f>AVERAGE(E2:E49)</f>
        <v>110.65903877576672</v>
      </c>
      <c r="F52" s="12"/>
      <c r="G52" s="7">
        <f>AVERAGE(G2:G49)</f>
        <v>60276.333333333336</v>
      </c>
      <c r="H52" s="7">
        <f>AVERAGE(H2:H49)</f>
        <v>12073.541666666666</v>
      </c>
      <c r="I52" s="15"/>
      <c r="J52" s="12"/>
      <c r="K52" s="12"/>
      <c r="L52" s="12"/>
      <c r="M52" s="16"/>
      <c r="N52" s="6"/>
    </row>
    <row r="53" spans="1:14">
      <c r="A53" s="5" t="s">
        <v>167</v>
      </c>
      <c r="B53" s="5"/>
      <c r="C53" s="7">
        <f>MEDIAN(C2:C49)</f>
        <v>15</v>
      </c>
      <c r="D53" s="7">
        <f>MEDIAN(D2:D49)</f>
        <v>3135</v>
      </c>
      <c r="E53" s="7">
        <f>MEDIAN(E2:E49)</f>
        <v>62.692307692307693</v>
      </c>
      <c r="F53" s="12"/>
      <c r="G53" s="7">
        <f>MEDIAN(G2:G49)</f>
        <v>35390</v>
      </c>
      <c r="H53" s="7">
        <f>MEDIAN(H2:H49)</f>
        <v>7426</v>
      </c>
      <c r="I53" s="15"/>
      <c r="J53" s="12"/>
      <c r="K53" s="12"/>
      <c r="L53" s="12"/>
      <c r="M53" s="16"/>
      <c r="N53" s="6"/>
    </row>
  </sheetData>
  <autoFilter ref="A1:N49" xr:uid="{F98CEC2F-BE2B-43D9-9D1B-8FCC330B394E}"/>
  <sortState xmlns:xlrd2="http://schemas.microsoft.com/office/spreadsheetml/2017/richdata2" ref="A2:N49">
    <sortCondition ref="B2:B49"/>
  </sortState>
  <conditionalFormatting sqref="A2:L49">
    <cfRule type="expression" dxfId="3" priority="1">
      <formula>MOD(ROW(),2)=0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D8292-A676-4AC8-9B76-7FD88F29BC07}">
  <sheetPr>
    <tabColor theme="7" tint="0.39997558519241921"/>
  </sheetPr>
  <dimension ref="A1:I56"/>
  <sheetViews>
    <sheetView showGridLines="0" showRowColHeaders="0" workbookViewId="0">
      <pane xSplit="1" ySplit="1" topLeftCell="B2" activePane="bottomRight" state="frozen"/>
      <selection pane="topRight" activeCell="B1" sqref="B1"/>
      <selection pane="bottomLeft" activeCell="A2" sqref="A2"/>
      <selection pane="bottomRight" activeCell="A2" sqref="A2"/>
    </sheetView>
  </sheetViews>
  <sheetFormatPr defaultRowHeight="12.75"/>
  <cols>
    <col min="1" max="1" width="38" style="9" bestFit="1" customWidth="1"/>
    <col min="2" max="2" width="15.28515625" style="9" hidden="1" customWidth="1"/>
    <col min="3" max="3" width="15.28515625" style="4" hidden="1" customWidth="1"/>
    <col min="4" max="4" width="21.5703125" style="9" customWidth="1"/>
    <col min="5" max="6" width="18.28515625" style="9" customWidth="1"/>
    <col min="7" max="7" width="14.140625" style="9" customWidth="1"/>
    <col min="8" max="8" width="15.42578125" style="9" customWidth="1"/>
    <col min="9" max="9" width="17" style="9" customWidth="1"/>
    <col min="10" max="16384" width="9.140625" style="9"/>
  </cols>
  <sheetData>
    <row r="1" spans="1:9" ht="57.6" customHeight="1">
      <c r="A1" s="19" t="s">
        <v>0</v>
      </c>
      <c r="B1" s="19" t="s">
        <v>142</v>
      </c>
      <c r="C1" s="19" t="s">
        <v>143</v>
      </c>
      <c r="D1" s="19" t="s">
        <v>213</v>
      </c>
      <c r="E1" s="19" t="s">
        <v>164</v>
      </c>
      <c r="F1" s="2" t="s">
        <v>161</v>
      </c>
      <c r="G1" s="19" t="s">
        <v>215</v>
      </c>
      <c r="H1" s="19" t="s">
        <v>162</v>
      </c>
      <c r="I1" s="2" t="s">
        <v>163</v>
      </c>
    </row>
    <row r="2" spans="1:9">
      <c r="A2" s="42" t="s">
        <v>48</v>
      </c>
      <c r="B2" s="43" t="s">
        <v>95</v>
      </c>
      <c r="C2" s="44">
        <v>17153</v>
      </c>
      <c r="D2" s="44">
        <v>46</v>
      </c>
      <c r="E2" s="44">
        <v>3110</v>
      </c>
      <c r="F2" s="45">
        <f>E2/D2</f>
        <v>67.608695652173907</v>
      </c>
      <c r="G2" s="44">
        <v>31</v>
      </c>
      <c r="H2" s="44">
        <v>2687</v>
      </c>
      <c r="I2" s="52">
        <f t="shared" ref="I2:I23" si="0">H2/G2</f>
        <v>86.677419354838705</v>
      </c>
    </row>
    <row r="3" spans="1:9">
      <c r="A3" s="42" t="s">
        <v>85</v>
      </c>
      <c r="B3" s="43" t="s">
        <v>126</v>
      </c>
      <c r="C3" s="44">
        <v>22493</v>
      </c>
      <c r="D3" s="44">
        <v>0</v>
      </c>
      <c r="E3" s="44">
        <v>0</v>
      </c>
      <c r="F3" s="45">
        <v>0</v>
      </c>
      <c r="G3" s="44">
        <v>68</v>
      </c>
      <c r="H3" s="44">
        <v>291</v>
      </c>
      <c r="I3" s="52">
        <f t="shared" si="0"/>
        <v>4.2794117647058822</v>
      </c>
    </row>
    <row r="4" spans="1:9">
      <c r="A4" s="42" t="s">
        <v>67</v>
      </c>
      <c r="B4" s="43" t="s">
        <v>112</v>
      </c>
      <c r="C4" s="44">
        <v>12330</v>
      </c>
      <c r="D4" s="44">
        <v>36</v>
      </c>
      <c r="E4" s="44">
        <v>941</v>
      </c>
      <c r="F4" s="45">
        <f>E4/D4</f>
        <v>26.138888888888889</v>
      </c>
      <c r="G4" s="44">
        <v>284</v>
      </c>
      <c r="H4" s="44">
        <v>8481</v>
      </c>
      <c r="I4" s="52">
        <f t="shared" si="0"/>
        <v>29.862676056338028</v>
      </c>
    </row>
    <row r="5" spans="1:9">
      <c r="A5" s="42" t="s">
        <v>79</v>
      </c>
      <c r="B5" s="43" t="s">
        <v>112</v>
      </c>
      <c r="C5" s="44">
        <v>3828</v>
      </c>
      <c r="D5" s="44">
        <v>0</v>
      </c>
      <c r="E5" s="44">
        <v>0</v>
      </c>
      <c r="F5" s="45">
        <v>0</v>
      </c>
      <c r="G5" s="44">
        <v>25</v>
      </c>
      <c r="H5" s="44">
        <v>159</v>
      </c>
      <c r="I5" s="52">
        <f t="shared" si="0"/>
        <v>6.36</v>
      </c>
    </row>
    <row r="6" spans="1:9">
      <c r="A6" s="42" t="s">
        <v>46</v>
      </c>
      <c r="B6" s="43" t="s">
        <v>93</v>
      </c>
      <c r="C6" s="44">
        <v>22583</v>
      </c>
      <c r="D6" s="44">
        <v>0</v>
      </c>
      <c r="E6" s="44">
        <v>0</v>
      </c>
      <c r="F6" s="45">
        <v>0</v>
      </c>
      <c r="G6" s="44">
        <v>43</v>
      </c>
      <c r="H6" s="44">
        <v>342</v>
      </c>
      <c r="I6" s="52">
        <f t="shared" si="0"/>
        <v>7.9534883720930232</v>
      </c>
    </row>
    <row r="7" spans="1:9">
      <c r="A7" s="42" t="s">
        <v>53</v>
      </c>
      <c r="B7" s="43" t="s">
        <v>100</v>
      </c>
      <c r="C7" s="44">
        <v>7997</v>
      </c>
      <c r="D7" s="44">
        <v>0</v>
      </c>
      <c r="E7" s="44">
        <v>0</v>
      </c>
      <c r="F7" s="45">
        <v>0</v>
      </c>
      <c r="G7" s="44">
        <v>47</v>
      </c>
      <c r="H7" s="44">
        <v>891</v>
      </c>
      <c r="I7" s="52">
        <f t="shared" si="0"/>
        <v>18.957446808510639</v>
      </c>
    </row>
    <row r="8" spans="1:9">
      <c r="A8" s="42" t="s">
        <v>51</v>
      </c>
      <c r="B8" s="43" t="s">
        <v>98</v>
      </c>
      <c r="C8" s="44">
        <v>35688</v>
      </c>
      <c r="D8" s="44">
        <v>9</v>
      </c>
      <c r="E8" s="44">
        <v>318</v>
      </c>
      <c r="F8" s="45">
        <f>E8/D8</f>
        <v>35.333333333333336</v>
      </c>
      <c r="G8" s="44">
        <v>121</v>
      </c>
      <c r="H8" s="44">
        <v>4077</v>
      </c>
      <c r="I8" s="52">
        <f t="shared" si="0"/>
        <v>33.694214876033058</v>
      </c>
    </row>
    <row r="9" spans="1:9">
      <c r="A9" s="42" t="s">
        <v>52</v>
      </c>
      <c r="B9" s="43" t="s">
        <v>99</v>
      </c>
      <c r="C9" s="44">
        <v>82934</v>
      </c>
      <c r="D9" s="44">
        <v>133</v>
      </c>
      <c r="E9" s="44">
        <v>2788</v>
      </c>
      <c r="F9" s="45">
        <f>E9/D9</f>
        <v>20.962406015037594</v>
      </c>
      <c r="G9" s="44">
        <v>20</v>
      </c>
      <c r="H9" s="44">
        <v>1027</v>
      </c>
      <c r="I9" s="52">
        <f t="shared" si="0"/>
        <v>51.35</v>
      </c>
    </row>
    <row r="10" spans="1:9">
      <c r="A10" s="42" t="s">
        <v>54</v>
      </c>
      <c r="B10" s="43" t="s">
        <v>101</v>
      </c>
      <c r="C10" s="44">
        <v>36405</v>
      </c>
      <c r="D10" s="44">
        <v>28</v>
      </c>
      <c r="E10" s="44">
        <v>1177</v>
      </c>
      <c r="F10" s="45">
        <f>E10/D10</f>
        <v>42.035714285714285</v>
      </c>
      <c r="G10" s="44">
        <v>114</v>
      </c>
      <c r="H10" s="44">
        <v>5689</v>
      </c>
      <c r="I10" s="52">
        <f t="shared" si="0"/>
        <v>49.903508771929822</v>
      </c>
    </row>
    <row r="11" spans="1:9">
      <c r="A11" s="42" t="s">
        <v>56</v>
      </c>
      <c r="B11" s="43" t="s">
        <v>103</v>
      </c>
      <c r="C11" s="44">
        <v>14312</v>
      </c>
      <c r="D11" s="44">
        <v>0</v>
      </c>
      <c r="E11" s="44">
        <v>0</v>
      </c>
      <c r="F11" s="45">
        <v>0</v>
      </c>
      <c r="G11" s="44">
        <v>52</v>
      </c>
      <c r="H11" s="44">
        <v>4118</v>
      </c>
      <c r="I11" s="52">
        <f t="shared" si="0"/>
        <v>79.192307692307693</v>
      </c>
    </row>
    <row r="12" spans="1:9">
      <c r="A12" s="42" t="s">
        <v>57</v>
      </c>
      <c r="B12" s="43" t="s">
        <v>104</v>
      </c>
      <c r="C12" s="44">
        <v>47139</v>
      </c>
      <c r="D12" s="44">
        <v>0</v>
      </c>
      <c r="E12" s="44">
        <v>0</v>
      </c>
      <c r="F12" s="45">
        <v>0</v>
      </c>
      <c r="G12" s="44">
        <v>268</v>
      </c>
      <c r="H12" s="44">
        <v>1371</v>
      </c>
      <c r="I12" s="52">
        <f t="shared" si="0"/>
        <v>5.1156716417910451</v>
      </c>
    </row>
    <row r="13" spans="1:9">
      <c r="A13" s="42" t="s">
        <v>59</v>
      </c>
      <c r="B13" s="43" t="s">
        <v>106</v>
      </c>
      <c r="C13" s="44">
        <v>6460</v>
      </c>
      <c r="D13" s="44">
        <v>0</v>
      </c>
      <c r="E13" s="44">
        <v>0</v>
      </c>
      <c r="F13" s="45">
        <v>0</v>
      </c>
      <c r="G13" s="44">
        <v>59</v>
      </c>
      <c r="H13" s="44">
        <v>696</v>
      </c>
      <c r="I13" s="52">
        <f t="shared" si="0"/>
        <v>11.796610169491526</v>
      </c>
    </row>
    <row r="14" spans="1:9">
      <c r="A14" s="42" t="s">
        <v>69</v>
      </c>
      <c r="B14" s="43" t="s">
        <v>113</v>
      </c>
      <c r="C14" s="44">
        <v>4469</v>
      </c>
      <c r="D14" s="44">
        <v>0</v>
      </c>
      <c r="E14" s="44">
        <v>0</v>
      </c>
      <c r="F14" s="45">
        <v>0</v>
      </c>
      <c r="G14" s="44">
        <v>8</v>
      </c>
      <c r="H14" s="44">
        <v>300</v>
      </c>
      <c r="I14" s="52">
        <f t="shared" si="0"/>
        <v>37.5</v>
      </c>
    </row>
    <row r="15" spans="1:9">
      <c r="A15" s="42" t="s">
        <v>61</v>
      </c>
      <c r="B15" s="43" t="s">
        <v>108</v>
      </c>
      <c r="C15" s="44">
        <v>4489</v>
      </c>
      <c r="D15" s="44">
        <v>0</v>
      </c>
      <c r="E15" s="44">
        <v>0</v>
      </c>
      <c r="F15" s="45">
        <v>0</v>
      </c>
      <c r="G15" s="44">
        <v>9</v>
      </c>
      <c r="H15" s="44">
        <v>1048</v>
      </c>
      <c r="I15" s="52">
        <f t="shared" si="0"/>
        <v>116.44444444444444</v>
      </c>
    </row>
    <row r="16" spans="1:9">
      <c r="A16" s="42" t="s">
        <v>63</v>
      </c>
      <c r="B16" s="43" t="s">
        <v>108</v>
      </c>
      <c r="C16" s="44">
        <v>5485</v>
      </c>
      <c r="D16" s="44">
        <v>1</v>
      </c>
      <c r="E16" s="44">
        <v>130</v>
      </c>
      <c r="F16" s="45">
        <f>E16/D16</f>
        <v>130</v>
      </c>
      <c r="G16" s="44">
        <v>53</v>
      </c>
      <c r="H16" s="44">
        <v>2256</v>
      </c>
      <c r="I16" s="52">
        <f t="shared" si="0"/>
        <v>42.566037735849058</v>
      </c>
    </row>
    <row r="17" spans="1:9">
      <c r="A17" s="42" t="s">
        <v>47</v>
      </c>
      <c r="B17" s="43" t="s">
        <v>94</v>
      </c>
      <c r="C17" s="44">
        <v>3778</v>
      </c>
      <c r="D17" s="44">
        <v>0</v>
      </c>
      <c r="E17" s="44">
        <v>0</v>
      </c>
      <c r="F17" s="45">
        <v>0</v>
      </c>
      <c r="G17" s="44">
        <v>12</v>
      </c>
      <c r="H17" s="44">
        <v>255</v>
      </c>
      <c r="I17" s="52">
        <f t="shared" si="0"/>
        <v>21.25</v>
      </c>
    </row>
    <row r="18" spans="1:9">
      <c r="A18" s="42" t="s">
        <v>68</v>
      </c>
      <c r="B18" s="43" t="s">
        <v>94</v>
      </c>
      <c r="C18" s="44">
        <v>4620</v>
      </c>
      <c r="D18" s="44">
        <v>0</v>
      </c>
      <c r="E18" s="44">
        <v>0</v>
      </c>
      <c r="F18" s="45">
        <v>0</v>
      </c>
      <c r="G18" s="44">
        <v>36</v>
      </c>
      <c r="H18" s="44">
        <v>360</v>
      </c>
      <c r="I18" s="52">
        <f t="shared" si="0"/>
        <v>10</v>
      </c>
    </row>
    <row r="19" spans="1:9">
      <c r="A19" s="42" t="s">
        <v>66</v>
      </c>
      <c r="B19" s="43" t="s">
        <v>111</v>
      </c>
      <c r="C19" s="44">
        <v>5559</v>
      </c>
      <c r="D19" s="44">
        <v>0</v>
      </c>
      <c r="E19" s="44">
        <v>0</v>
      </c>
      <c r="F19" s="45">
        <v>0</v>
      </c>
      <c r="G19" s="44">
        <v>2</v>
      </c>
      <c r="H19" s="44">
        <v>65</v>
      </c>
      <c r="I19" s="52">
        <f t="shared" si="0"/>
        <v>32.5</v>
      </c>
    </row>
    <row r="20" spans="1:9">
      <c r="A20" s="42" t="s">
        <v>72</v>
      </c>
      <c r="B20" s="43" t="s">
        <v>116</v>
      </c>
      <c r="C20" s="44">
        <v>29568</v>
      </c>
      <c r="D20" s="44">
        <v>0</v>
      </c>
      <c r="E20" s="44">
        <v>0</v>
      </c>
      <c r="F20" s="45">
        <v>0</v>
      </c>
      <c r="G20" s="44">
        <v>171</v>
      </c>
      <c r="H20" s="44">
        <v>810</v>
      </c>
      <c r="I20" s="52">
        <f t="shared" si="0"/>
        <v>4.7368421052631575</v>
      </c>
    </row>
    <row r="21" spans="1:9">
      <c r="A21" s="42" t="s">
        <v>70</v>
      </c>
      <c r="B21" s="43" t="s">
        <v>114</v>
      </c>
      <c r="C21" s="44">
        <v>22529</v>
      </c>
      <c r="D21" s="44">
        <v>115</v>
      </c>
      <c r="E21" s="44">
        <v>996</v>
      </c>
      <c r="F21" s="45">
        <f>E21/D21</f>
        <v>8.660869565217391</v>
      </c>
      <c r="G21" s="44">
        <v>94</v>
      </c>
      <c r="H21" s="44">
        <v>2704</v>
      </c>
      <c r="I21" s="52">
        <f t="shared" si="0"/>
        <v>28.76595744680851</v>
      </c>
    </row>
    <row r="22" spans="1:9">
      <c r="A22" s="42" t="s">
        <v>49</v>
      </c>
      <c r="B22" s="43" t="s">
        <v>96</v>
      </c>
      <c r="C22" s="44">
        <v>3616</v>
      </c>
      <c r="D22" s="44">
        <v>0</v>
      </c>
      <c r="E22" s="44">
        <v>0</v>
      </c>
      <c r="F22" s="45">
        <v>0</v>
      </c>
      <c r="G22" s="44">
        <v>22</v>
      </c>
      <c r="H22" s="44">
        <v>373</v>
      </c>
      <c r="I22" s="52">
        <f t="shared" si="0"/>
        <v>16.954545454545453</v>
      </c>
    </row>
    <row r="23" spans="1:9">
      <c r="A23" s="42" t="s">
        <v>74</v>
      </c>
      <c r="B23" s="43" t="s">
        <v>119</v>
      </c>
      <c r="C23" s="44">
        <v>17075</v>
      </c>
      <c r="D23" s="44">
        <v>5</v>
      </c>
      <c r="E23" s="44">
        <v>34</v>
      </c>
      <c r="F23" s="45">
        <f>E23/D23</f>
        <v>6.8</v>
      </c>
      <c r="G23" s="44">
        <v>75</v>
      </c>
      <c r="H23" s="44">
        <v>1820</v>
      </c>
      <c r="I23" s="52">
        <f t="shared" si="0"/>
        <v>24.266666666666666</v>
      </c>
    </row>
    <row r="24" spans="1:9">
      <c r="A24" s="31" t="s">
        <v>217</v>
      </c>
      <c r="B24" s="43" t="s">
        <v>117</v>
      </c>
      <c r="C24" s="44">
        <v>14532</v>
      </c>
      <c r="D24" s="44">
        <v>0</v>
      </c>
      <c r="E24" s="44">
        <v>0</v>
      </c>
      <c r="F24" s="45">
        <v>0</v>
      </c>
      <c r="G24" s="44">
        <v>0</v>
      </c>
      <c r="H24" s="44">
        <v>0</v>
      </c>
      <c r="I24" s="52">
        <v>0</v>
      </c>
    </row>
    <row r="25" spans="1:9">
      <c r="A25" s="42" t="s">
        <v>65</v>
      </c>
      <c r="B25" s="43" t="s">
        <v>110</v>
      </c>
      <c r="C25" s="44">
        <v>1410</v>
      </c>
      <c r="D25" s="44">
        <v>50</v>
      </c>
      <c r="E25" s="44">
        <v>887</v>
      </c>
      <c r="F25" s="45">
        <f>E25/D25</f>
        <v>17.739999999999998</v>
      </c>
      <c r="G25" s="44">
        <v>48</v>
      </c>
      <c r="H25" s="44">
        <v>776</v>
      </c>
      <c r="I25" s="52">
        <f t="shared" ref="I25:I33" si="1">H25/G25</f>
        <v>16.166666666666668</v>
      </c>
    </row>
    <row r="26" spans="1:9">
      <c r="A26" s="42" t="s">
        <v>75</v>
      </c>
      <c r="B26" s="43" t="s">
        <v>120</v>
      </c>
      <c r="C26" s="44">
        <v>25163</v>
      </c>
      <c r="D26" s="44">
        <v>103</v>
      </c>
      <c r="E26" s="44">
        <v>1434</v>
      </c>
      <c r="F26" s="45">
        <f>E26/D26</f>
        <v>13.922330097087379</v>
      </c>
      <c r="G26" s="44">
        <v>201</v>
      </c>
      <c r="H26" s="44">
        <v>1870</v>
      </c>
      <c r="I26" s="52">
        <f t="shared" si="1"/>
        <v>9.3034825870646767</v>
      </c>
    </row>
    <row r="27" spans="1:9">
      <c r="A27" s="42" t="s">
        <v>55</v>
      </c>
      <c r="B27" s="43" t="s">
        <v>102</v>
      </c>
      <c r="C27" s="44">
        <v>5991</v>
      </c>
      <c r="D27" s="44">
        <v>2</v>
      </c>
      <c r="E27" s="44">
        <v>112</v>
      </c>
      <c r="F27" s="45">
        <f>E27/D27</f>
        <v>56</v>
      </c>
      <c r="G27" s="44">
        <v>10</v>
      </c>
      <c r="H27" s="44">
        <v>61</v>
      </c>
      <c r="I27" s="52">
        <f t="shared" si="1"/>
        <v>6.1</v>
      </c>
    </row>
    <row r="28" spans="1:9">
      <c r="A28" s="42" t="s">
        <v>76</v>
      </c>
      <c r="B28" s="43" t="s">
        <v>102</v>
      </c>
      <c r="C28" s="44">
        <v>19821</v>
      </c>
      <c r="D28" s="44">
        <v>45</v>
      </c>
      <c r="E28" s="44">
        <v>5878</v>
      </c>
      <c r="F28" s="45">
        <f>E28/D28</f>
        <v>130.62222222222223</v>
      </c>
      <c r="G28" s="44">
        <v>18</v>
      </c>
      <c r="H28" s="44">
        <v>493</v>
      </c>
      <c r="I28" s="52">
        <f t="shared" si="1"/>
        <v>27.388888888888889</v>
      </c>
    </row>
    <row r="29" spans="1:9">
      <c r="A29" s="42" t="s">
        <v>91</v>
      </c>
      <c r="B29" s="43" t="s">
        <v>102</v>
      </c>
      <c r="C29" s="44">
        <v>1920</v>
      </c>
      <c r="D29" s="44">
        <v>0</v>
      </c>
      <c r="E29" s="44">
        <v>0</v>
      </c>
      <c r="F29" s="45">
        <v>0</v>
      </c>
      <c r="G29" s="44">
        <v>89</v>
      </c>
      <c r="H29" s="44">
        <v>272</v>
      </c>
      <c r="I29" s="52">
        <f t="shared" si="1"/>
        <v>3.0561797752808988</v>
      </c>
    </row>
    <row r="30" spans="1:9">
      <c r="A30" s="42" t="s">
        <v>73</v>
      </c>
      <c r="B30" s="43" t="s">
        <v>118</v>
      </c>
      <c r="C30" s="44">
        <v>34114</v>
      </c>
      <c r="D30" s="44">
        <v>0</v>
      </c>
      <c r="E30" s="44">
        <v>0</v>
      </c>
      <c r="F30" s="45">
        <v>0</v>
      </c>
      <c r="G30" s="44">
        <v>51</v>
      </c>
      <c r="H30" s="44">
        <v>1526</v>
      </c>
      <c r="I30" s="52">
        <f t="shared" si="1"/>
        <v>29.921568627450981</v>
      </c>
    </row>
    <row r="31" spans="1:9">
      <c r="A31" s="42" t="s">
        <v>78</v>
      </c>
      <c r="B31" s="43" t="s">
        <v>121</v>
      </c>
      <c r="C31" s="44">
        <v>12588</v>
      </c>
      <c r="D31" s="44">
        <v>8</v>
      </c>
      <c r="E31" s="44">
        <v>47</v>
      </c>
      <c r="F31" s="45">
        <f>E31/D31</f>
        <v>5.875</v>
      </c>
      <c r="G31" s="44">
        <v>164</v>
      </c>
      <c r="H31" s="44">
        <v>241</v>
      </c>
      <c r="I31" s="52">
        <f t="shared" si="1"/>
        <v>1.4695121951219512</v>
      </c>
    </row>
    <row r="32" spans="1:9">
      <c r="A32" s="42" t="s">
        <v>80</v>
      </c>
      <c r="B32" s="43" t="s">
        <v>122</v>
      </c>
      <c r="C32" s="44">
        <v>75604</v>
      </c>
      <c r="D32" s="44">
        <v>12</v>
      </c>
      <c r="E32" s="44">
        <v>536</v>
      </c>
      <c r="F32" s="45">
        <f>E32/D32</f>
        <v>44.666666666666664</v>
      </c>
      <c r="G32" s="44">
        <v>28</v>
      </c>
      <c r="H32" s="44">
        <v>2238</v>
      </c>
      <c r="I32" s="52">
        <f t="shared" si="1"/>
        <v>79.928571428571431</v>
      </c>
    </row>
    <row r="33" spans="1:9">
      <c r="A33" s="42" t="s">
        <v>82</v>
      </c>
      <c r="B33" s="43" t="s">
        <v>124</v>
      </c>
      <c r="C33" s="44">
        <v>17871</v>
      </c>
      <c r="D33" s="44">
        <v>0</v>
      </c>
      <c r="E33" s="44">
        <v>0</v>
      </c>
      <c r="F33" s="45">
        <v>0</v>
      </c>
      <c r="G33" s="44">
        <v>68</v>
      </c>
      <c r="H33" s="44">
        <v>1691</v>
      </c>
      <c r="I33" s="52">
        <f t="shared" si="1"/>
        <v>24.867647058823529</v>
      </c>
    </row>
    <row r="34" spans="1:9">
      <c r="A34" s="42" t="s">
        <v>83</v>
      </c>
      <c r="B34" s="43" t="s">
        <v>125</v>
      </c>
      <c r="C34" s="44">
        <v>131744</v>
      </c>
      <c r="D34" s="44">
        <v>100</v>
      </c>
      <c r="E34" s="44">
        <v>4564</v>
      </c>
      <c r="F34" s="45">
        <f>E34/D34</f>
        <v>45.64</v>
      </c>
      <c r="G34" s="44">
        <v>0</v>
      </c>
      <c r="H34" s="44">
        <v>0</v>
      </c>
      <c r="I34" s="52">
        <v>0</v>
      </c>
    </row>
    <row r="35" spans="1:9">
      <c r="A35" s="42" t="s">
        <v>84</v>
      </c>
      <c r="B35" s="43" t="s">
        <v>125</v>
      </c>
      <c r="C35" s="44">
        <v>59190</v>
      </c>
      <c r="D35" s="44">
        <v>8</v>
      </c>
      <c r="E35" s="44">
        <v>205</v>
      </c>
      <c r="F35" s="45">
        <f>E35/D35</f>
        <v>25.625</v>
      </c>
      <c r="G35" s="44">
        <v>6</v>
      </c>
      <c r="H35" s="44">
        <v>656</v>
      </c>
      <c r="I35" s="52">
        <f t="shared" ref="I35:I43" si="2">H35/G35</f>
        <v>109.33333333333333</v>
      </c>
    </row>
    <row r="36" spans="1:9">
      <c r="A36" s="42" t="s">
        <v>50</v>
      </c>
      <c r="B36" s="43" t="s">
        <v>97</v>
      </c>
      <c r="C36" s="44">
        <v>8020</v>
      </c>
      <c r="D36" s="44">
        <v>0</v>
      </c>
      <c r="E36" s="44">
        <v>0</v>
      </c>
      <c r="F36" s="45">
        <v>0</v>
      </c>
      <c r="G36" s="44">
        <v>12</v>
      </c>
      <c r="H36" s="44">
        <v>464</v>
      </c>
      <c r="I36" s="52">
        <f t="shared" si="2"/>
        <v>38.666666666666664</v>
      </c>
    </row>
    <row r="37" spans="1:9">
      <c r="A37" s="42" t="s">
        <v>64</v>
      </c>
      <c r="B37" s="43" t="s">
        <v>109</v>
      </c>
      <c r="C37" s="44">
        <v>4230</v>
      </c>
      <c r="D37" s="44">
        <v>0</v>
      </c>
      <c r="E37" s="44">
        <v>0</v>
      </c>
      <c r="F37" s="45">
        <v>0</v>
      </c>
      <c r="G37" s="44">
        <v>16</v>
      </c>
      <c r="H37" s="44">
        <v>144</v>
      </c>
      <c r="I37" s="52">
        <f t="shared" si="2"/>
        <v>9</v>
      </c>
    </row>
    <row r="38" spans="1:9">
      <c r="A38" s="42" t="s">
        <v>77</v>
      </c>
      <c r="B38" s="43" t="s">
        <v>109</v>
      </c>
      <c r="C38" s="44">
        <v>6154</v>
      </c>
      <c r="D38" s="44">
        <v>0</v>
      </c>
      <c r="E38" s="44">
        <v>0</v>
      </c>
      <c r="F38" s="45">
        <v>0</v>
      </c>
      <c r="G38" s="44">
        <v>11</v>
      </c>
      <c r="H38" s="44">
        <v>151</v>
      </c>
      <c r="I38" s="52">
        <f t="shared" si="2"/>
        <v>13.727272727272727</v>
      </c>
    </row>
    <row r="39" spans="1:9">
      <c r="A39" s="42" t="s">
        <v>58</v>
      </c>
      <c r="B39" s="43" t="s">
        <v>105</v>
      </c>
      <c r="C39" s="44">
        <v>9476</v>
      </c>
      <c r="D39" s="44">
        <v>0</v>
      </c>
      <c r="E39" s="44">
        <v>0</v>
      </c>
      <c r="F39" s="45">
        <v>0</v>
      </c>
      <c r="G39" s="44">
        <v>11</v>
      </c>
      <c r="H39" s="44">
        <v>284</v>
      </c>
      <c r="I39" s="52">
        <f t="shared" si="2"/>
        <v>25.818181818181817</v>
      </c>
    </row>
    <row r="40" spans="1:9">
      <c r="A40" s="42" t="s">
        <v>62</v>
      </c>
      <c r="B40" s="43" t="s">
        <v>105</v>
      </c>
      <c r="C40" s="44">
        <v>12642</v>
      </c>
      <c r="D40" s="44">
        <v>23</v>
      </c>
      <c r="E40" s="44">
        <v>1294</v>
      </c>
      <c r="F40" s="45">
        <f t="shared" ref="F40:F45" si="3">E40/D40</f>
        <v>56.260869565217391</v>
      </c>
      <c r="G40" s="44">
        <v>25</v>
      </c>
      <c r="H40" s="44">
        <v>589</v>
      </c>
      <c r="I40" s="52">
        <f t="shared" si="2"/>
        <v>23.56</v>
      </c>
    </row>
    <row r="41" spans="1:9">
      <c r="A41" s="42" t="s">
        <v>86</v>
      </c>
      <c r="B41" s="43" t="s">
        <v>127</v>
      </c>
      <c r="C41" s="44">
        <v>31931</v>
      </c>
      <c r="D41" s="44">
        <v>1</v>
      </c>
      <c r="E41" s="44">
        <v>88</v>
      </c>
      <c r="F41" s="45">
        <f t="shared" si="3"/>
        <v>88</v>
      </c>
      <c r="G41" s="44">
        <v>132</v>
      </c>
      <c r="H41" s="44">
        <v>2543</v>
      </c>
      <c r="I41" s="52">
        <f t="shared" si="2"/>
        <v>19.265151515151516</v>
      </c>
    </row>
    <row r="42" spans="1:9">
      <c r="A42" s="42" t="s">
        <v>87</v>
      </c>
      <c r="B42" s="43" t="s">
        <v>128</v>
      </c>
      <c r="C42" s="44">
        <v>16359</v>
      </c>
      <c r="D42" s="44">
        <v>9</v>
      </c>
      <c r="E42" s="44">
        <v>268</v>
      </c>
      <c r="F42" s="45">
        <f t="shared" si="3"/>
        <v>29.777777777777779</v>
      </c>
      <c r="G42" s="44">
        <v>169</v>
      </c>
      <c r="H42" s="44">
        <v>4383</v>
      </c>
      <c r="I42" s="52">
        <f t="shared" si="2"/>
        <v>25.934911242603551</v>
      </c>
    </row>
    <row r="43" spans="1:9">
      <c r="A43" s="42" t="s">
        <v>60</v>
      </c>
      <c r="B43" s="43" t="s">
        <v>107</v>
      </c>
      <c r="C43" s="44">
        <v>11147</v>
      </c>
      <c r="D43" s="44">
        <v>1</v>
      </c>
      <c r="E43" s="44">
        <v>163</v>
      </c>
      <c r="F43" s="45">
        <f t="shared" si="3"/>
        <v>163</v>
      </c>
      <c r="G43" s="44">
        <v>2</v>
      </c>
      <c r="H43" s="44">
        <v>20</v>
      </c>
      <c r="I43" s="52">
        <f t="shared" si="2"/>
        <v>10</v>
      </c>
    </row>
    <row r="44" spans="1:9">
      <c r="A44" s="42" t="s">
        <v>81</v>
      </c>
      <c r="B44" s="43" t="s">
        <v>123</v>
      </c>
      <c r="C44" s="44">
        <v>9631</v>
      </c>
      <c r="D44" s="44">
        <v>2</v>
      </c>
      <c r="E44" s="44">
        <v>104</v>
      </c>
      <c r="F44" s="45">
        <f t="shared" si="3"/>
        <v>52</v>
      </c>
      <c r="G44" s="44">
        <v>0</v>
      </c>
      <c r="H44" s="44">
        <v>0</v>
      </c>
      <c r="I44" s="52">
        <v>0</v>
      </c>
    </row>
    <row r="45" spans="1:9">
      <c r="A45" s="42" t="s">
        <v>88</v>
      </c>
      <c r="B45" s="43" t="s">
        <v>123</v>
      </c>
      <c r="C45" s="44">
        <v>73192</v>
      </c>
      <c r="D45" s="44">
        <v>49</v>
      </c>
      <c r="E45" s="44">
        <v>2074</v>
      </c>
      <c r="F45" s="45">
        <f t="shared" si="3"/>
        <v>42.326530612244895</v>
      </c>
      <c r="G45" s="44">
        <v>109</v>
      </c>
      <c r="H45" s="44">
        <v>8218</v>
      </c>
      <c r="I45" s="52">
        <f>H45/G45</f>
        <v>75.394495412844037</v>
      </c>
    </row>
    <row r="46" spans="1:9">
      <c r="A46" s="42" t="s">
        <v>71</v>
      </c>
      <c r="B46" s="43" t="s">
        <v>115</v>
      </c>
      <c r="C46" s="44">
        <v>6528</v>
      </c>
      <c r="D46" s="44">
        <v>0</v>
      </c>
      <c r="E46" s="44">
        <v>0</v>
      </c>
      <c r="F46" s="45">
        <v>0</v>
      </c>
      <c r="G46" s="44">
        <v>63</v>
      </c>
      <c r="H46" s="44">
        <v>950</v>
      </c>
      <c r="I46" s="52">
        <f>H46/G46</f>
        <v>15.079365079365079</v>
      </c>
    </row>
    <row r="47" spans="1:9">
      <c r="A47" s="42" t="s">
        <v>89</v>
      </c>
      <c r="B47" s="43" t="s">
        <v>129</v>
      </c>
      <c r="C47" s="44">
        <v>31012</v>
      </c>
      <c r="D47" s="44">
        <v>21</v>
      </c>
      <c r="E47" s="44">
        <v>264</v>
      </c>
      <c r="F47" s="45">
        <f>E47/D47</f>
        <v>12.571428571428571</v>
      </c>
      <c r="G47" s="44">
        <v>1</v>
      </c>
      <c r="H47" s="44">
        <v>36</v>
      </c>
      <c r="I47" s="52">
        <f>H47/G47</f>
        <v>36</v>
      </c>
    </row>
    <row r="48" spans="1:9">
      <c r="A48" s="42" t="s">
        <v>90</v>
      </c>
      <c r="B48" s="43" t="s">
        <v>130</v>
      </c>
      <c r="C48" s="44">
        <v>23359</v>
      </c>
      <c r="D48" s="44">
        <v>41</v>
      </c>
      <c r="E48" s="44">
        <v>512</v>
      </c>
      <c r="F48" s="45">
        <f>E48/D48</f>
        <v>12.487804878048781</v>
      </c>
      <c r="G48" s="44">
        <v>54</v>
      </c>
      <c r="H48" s="44">
        <v>1608</v>
      </c>
      <c r="I48" s="52">
        <f>H48/G48</f>
        <v>29.777777777777779</v>
      </c>
    </row>
    <row r="49" spans="1:9">
      <c r="A49" s="42" t="s">
        <v>92</v>
      </c>
      <c r="B49" s="43" t="s">
        <v>131</v>
      </c>
      <c r="C49" s="44">
        <v>43240</v>
      </c>
      <c r="D49" s="44">
        <v>79</v>
      </c>
      <c r="E49" s="44">
        <v>10872</v>
      </c>
      <c r="F49" s="45">
        <f>E49/D49</f>
        <v>137.62025316455697</v>
      </c>
      <c r="G49" s="44">
        <v>150</v>
      </c>
      <c r="H49" s="44">
        <v>1268</v>
      </c>
      <c r="I49" s="52">
        <f>H49/G49</f>
        <v>8.4533333333333331</v>
      </c>
    </row>
    <row r="50" spans="1:9">
      <c r="A50" s="49"/>
      <c r="B50" s="50"/>
      <c r="C50" s="53"/>
      <c r="D50" s="50"/>
      <c r="E50" s="50"/>
      <c r="F50" s="50"/>
      <c r="G50" s="50"/>
      <c r="H50" s="50"/>
      <c r="I50" s="51"/>
    </row>
    <row r="51" spans="1:9">
      <c r="A51" s="5" t="s">
        <v>165</v>
      </c>
      <c r="B51" s="5"/>
      <c r="C51" s="6"/>
      <c r="D51" s="7">
        <f>SUM(D2:D49)</f>
        <v>927</v>
      </c>
      <c r="E51" s="7">
        <f t="shared" ref="E51:H51" si="4">SUM(E2:E49)</f>
        <v>38796</v>
      </c>
      <c r="F51" s="7">
        <f>E51/D51</f>
        <v>41.851132686084142</v>
      </c>
      <c r="G51" s="7">
        <f t="shared" si="4"/>
        <v>3052</v>
      </c>
      <c r="H51" s="7">
        <f t="shared" si="4"/>
        <v>70302</v>
      </c>
      <c r="I51" s="7">
        <f>H51/G51</f>
        <v>23.034731323722148</v>
      </c>
    </row>
    <row r="52" spans="1:9">
      <c r="A52" s="5" t="s">
        <v>166</v>
      </c>
      <c r="B52" s="5"/>
      <c r="C52" s="6"/>
      <c r="D52" s="7">
        <f>AVERAGE(D2:D49)</f>
        <v>19.3125</v>
      </c>
      <c r="E52" s="7">
        <f t="shared" ref="E52:I52" si="5">AVERAGE(E2:E49)</f>
        <v>808.25</v>
      </c>
      <c r="F52" s="7">
        <f t="shared" si="5"/>
        <v>26.493245651992002</v>
      </c>
      <c r="G52" s="7">
        <f t="shared" si="5"/>
        <v>63.583333333333336</v>
      </c>
      <c r="H52" s="7">
        <f t="shared" si="5"/>
        <v>1464.625</v>
      </c>
      <c r="I52" s="7">
        <f t="shared" si="5"/>
        <v>28.298755322833657</v>
      </c>
    </row>
    <row r="53" spans="1:9">
      <c r="A53" s="5" t="s">
        <v>167</v>
      </c>
      <c r="B53" s="5"/>
      <c r="C53" s="6"/>
      <c r="D53" s="7">
        <f>MEDIAN(D2:D49)</f>
        <v>1</v>
      </c>
      <c r="E53" s="7">
        <f t="shared" ref="E53:I53" si="6">MEDIAN(E2:E49)</f>
        <v>40.5</v>
      </c>
      <c r="F53" s="7">
        <f t="shared" si="6"/>
        <v>6.3375000000000004</v>
      </c>
      <c r="G53" s="7">
        <f t="shared" si="6"/>
        <v>45</v>
      </c>
      <c r="H53" s="7">
        <f t="shared" si="6"/>
        <v>736</v>
      </c>
      <c r="I53" s="7">
        <f t="shared" si="6"/>
        <v>22.405000000000001</v>
      </c>
    </row>
    <row r="55" spans="1:9" ht="24.75" customHeight="1">
      <c r="A55" s="112" t="s">
        <v>214</v>
      </c>
      <c r="B55" s="113"/>
      <c r="C55" s="113"/>
      <c r="D55" s="113"/>
      <c r="E55" s="113"/>
      <c r="F55" s="113"/>
      <c r="G55" s="113"/>
      <c r="H55" s="113"/>
      <c r="I55" s="114"/>
    </row>
    <row r="56" spans="1:9" ht="27" customHeight="1">
      <c r="A56" s="115" t="s">
        <v>216</v>
      </c>
      <c r="B56" s="116"/>
      <c r="C56" s="116"/>
      <c r="D56" s="116"/>
      <c r="E56" s="116"/>
      <c r="F56" s="116"/>
      <c r="G56" s="116"/>
      <c r="H56" s="116"/>
      <c r="I56" s="117"/>
    </row>
  </sheetData>
  <autoFilter ref="A1:I49" xr:uid="{A94D8292-A676-4AC8-9B76-7FD88F29BC07}"/>
  <sortState xmlns:xlrd2="http://schemas.microsoft.com/office/spreadsheetml/2017/richdata2" ref="A2:I49">
    <sortCondition ref="B2:B49"/>
  </sortState>
  <mergeCells count="2">
    <mergeCell ref="A55:I55"/>
    <mergeCell ref="A56:I56"/>
  </mergeCells>
  <conditionalFormatting sqref="A2:I49">
    <cfRule type="expression" dxfId="2" priority="1">
      <formula>MOD(ROW(),2)=0</formula>
    </cfRule>
  </conditionalFormatting>
  <pageMargins left="0.7" right="0.7" top="0.75" bottom="0.75" header="0.3" footer="0.3"/>
  <ignoredErrors>
    <ignoredError sqref="F5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86788-824B-405F-85D3-7067576987F6}">
  <sheetPr>
    <tabColor theme="7" tint="0.39997558519241921"/>
  </sheetPr>
  <dimension ref="A1:X54"/>
  <sheetViews>
    <sheetView showGridLines="0" showRowColHeaders="0" workbookViewId="0">
      <pane xSplit="1" ySplit="2" topLeftCell="D3" activePane="bottomRight" state="frozen"/>
      <selection pane="topRight" activeCell="B1" sqref="B1"/>
      <selection pane="bottomLeft" activeCell="A3" sqref="A3"/>
      <selection pane="bottomRight" sqref="A1:A2"/>
    </sheetView>
  </sheetViews>
  <sheetFormatPr defaultRowHeight="12.75"/>
  <cols>
    <col min="1" max="1" width="38" style="9" bestFit="1" customWidth="1"/>
    <col min="2" max="2" width="15.28515625" style="9" hidden="1" customWidth="1"/>
    <col min="3" max="3" width="15.28515625" style="4" hidden="1" customWidth="1"/>
    <col min="4" max="4" width="17.85546875" style="9" customWidth="1"/>
    <col min="5" max="5" width="19.42578125" style="9" customWidth="1"/>
    <col min="6" max="6" width="20.140625" style="9" customWidth="1"/>
    <col min="7" max="8" width="19.5703125" style="9" customWidth="1"/>
    <col min="9" max="10" width="18.85546875" style="9" customWidth="1"/>
    <col min="11" max="11" width="19.7109375" style="9" customWidth="1"/>
    <col min="12" max="12" width="19.42578125" style="9" customWidth="1"/>
    <col min="13" max="16" width="20.85546875" style="9" customWidth="1"/>
    <col min="17" max="18" width="17.140625" style="9" customWidth="1"/>
    <col min="19" max="19" width="16.7109375" style="9" customWidth="1"/>
    <col min="20" max="20" width="20" style="9" customWidth="1"/>
    <col min="21" max="21" width="14.5703125" style="9" customWidth="1"/>
    <col min="22" max="22" width="16.42578125" style="9" customWidth="1"/>
    <col min="23" max="23" width="15.140625" style="9" customWidth="1"/>
    <col min="24" max="24" width="17.7109375" style="9" customWidth="1"/>
    <col min="25" max="16384" width="9.140625" style="9"/>
  </cols>
  <sheetData>
    <row r="1" spans="1:24" ht="16.149999999999999" customHeight="1">
      <c r="A1" s="127" t="s">
        <v>0</v>
      </c>
      <c r="B1" s="127" t="s">
        <v>142</v>
      </c>
      <c r="C1" s="129" t="s">
        <v>143</v>
      </c>
      <c r="D1" s="118" t="s">
        <v>168</v>
      </c>
      <c r="E1" s="119"/>
      <c r="F1" s="119"/>
      <c r="G1" s="119"/>
      <c r="H1" s="119"/>
      <c r="I1" s="119"/>
      <c r="J1" s="120"/>
      <c r="K1" s="121" t="s">
        <v>169</v>
      </c>
      <c r="L1" s="122"/>
      <c r="M1" s="122"/>
      <c r="N1" s="122"/>
      <c r="O1" s="122"/>
      <c r="P1" s="123"/>
      <c r="Q1" s="124" t="s">
        <v>170</v>
      </c>
      <c r="R1" s="125"/>
      <c r="S1" s="125"/>
      <c r="T1" s="125"/>
      <c r="U1" s="125"/>
      <c r="V1" s="125"/>
      <c r="W1" s="125"/>
      <c r="X1" s="126"/>
    </row>
    <row r="2" spans="1:24" ht="51" customHeight="1">
      <c r="A2" s="128"/>
      <c r="B2" s="128"/>
      <c r="C2" s="130"/>
      <c r="D2" s="19" t="s">
        <v>171</v>
      </c>
      <c r="E2" s="19" t="s">
        <v>172</v>
      </c>
      <c r="F2" s="54" t="s">
        <v>226</v>
      </c>
      <c r="G2" s="19" t="s">
        <v>173</v>
      </c>
      <c r="H2" s="55" t="s">
        <v>225</v>
      </c>
      <c r="I2" s="17" t="s">
        <v>174</v>
      </c>
      <c r="J2" s="55" t="s">
        <v>224</v>
      </c>
      <c r="K2" s="56" t="s">
        <v>175</v>
      </c>
      <c r="L2" s="56" t="s">
        <v>176</v>
      </c>
      <c r="M2" s="57" t="s">
        <v>218</v>
      </c>
      <c r="N2" s="56" t="s">
        <v>177</v>
      </c>
      <c r="O2" s="58" t="s">
        <v>223</v>
      </c>
      <c r="P2" s="57" t="s">
        <v>178</v>
      </c>
      <c r="Q2" s="59" t="s">
        <v>179</v>
      </c>
      <c r="R2" s="60" t="s">
        <v>222</v>
      </c>
      <c r="S2" s="59" t="s">
        <v>180</v>
      </c>
      <c r="T2" s="60" t="s">
        <v>221</v>
      </c>
      <c r="U2" s="59" t="s">
        <v>181</v>
      </c>
      <c r="V2" s="60" t="s">
        <v>220</v>
      </c>
      <c r="W2" s="59" t="s">
        <v>182</v>
      </c>
      <c r="X2" s="61" t="s">
        <v>219</v>
      </c>
    </row>
    <row r="3" spans="1:24">
      <c r="A3" s="42" t="s">
        <v>48</v>
      </c>
      <c r="B3" s="43" t="s">
        <v>95</v>
      </c>
      <c r="C3" s="44">
        <v>17153</v>
      </c>
      <c r="D3" s="44">
        <v>334</v>
      </c>
      <c r="E3" s="44">
        <v>254</v>
      </c>
      <c r="F3" s="63">
        <f t="shared" ref="F3:F50" si="0">E3/D3</f>
        <v>0.76047904191616766</v>
      </c>
      <c r="G3" s="44">
        <v>6</v>
      </c>
      <c r="H3" s="63">
        <f t="shared" ref="H3:H50" si="1">G3/D3</f>
        <v>1.7964071856287425E-2</v>
      </c>
      <c r="I3" s="44">
        <v>74</v>
      </c>
      <c r="J3" s="63">
        <f t="shared" ref="J3:J50" si="2">I3/D3</f>
        <v>0.22155688622754491</v>
      </c>
      <c r="K3" s="62">
        <v>65</v>
      </c>
      <c r="L3" s="44">
        <v>38</v>
      </c>
      <c r="M3" s="63">
        <f t="shared" ref="M3:M50" si="3">(K3+L3)/D3</f>
        <v>0.30838323353293412</v>
      </c>
      <c r="N3" s="44">
        <v>45</v>
      </c>
      <c r="O3" s="63">
        <f t="shared" ref="O3:O50" si="4">N3/D3</f>
        <v>0.1347305389221557</v>
      </c>
      <c r="P3" s="44">
        <f t="shared" ref="P3:P50" si="5">K3+L3+N3</f>
        <v>148</v>
      </c>
      <c r="Q3" s="62">
        <v>139</v>
      </c>
      <c r="R3" s="63">
        <f t="shared" ref="R3:R50" si="6">Q3/D3</f>
        <v>0.41616766467065869</v>
      </c>
      <c r="S3" s="44">
        <v>20</v>
      </c>
      <c r="T3" s="63">
        <f t="shared" ref="T3:T50" si="7">S3/D3</f>
        <v>5.9880239520958084E-2</v>
      </c>
      <c r="U3" s="44">
        <v>27</v>
      </c>
      <c r="V3" s="63">
        <f t="shared" ref="V3:V50" si="8">U3/D3</f>
        <v>8.0838323353293412E-2</v>
      </c>
      <c r="W3" s="44">
        <v>0</v>
      </c>
      <c r="X3" s="64">
        <f t="shared" ref="X3:X50" si="9">W3/D3</f>
        <v>0</v>
      </c>
    </row>
    <row r="4" spans="1:24">
      <c r="A4" s="42" t="s">
        <v>85</v>
      </c>
      <c r="B4" s="43" t="s">
        <v>126</v>
      </c>
      <c r="C4" s="44">
        <v>22493</v>
      </c>
      <c r="D4" s="44">
        <v>518</v>
      </c>
      <c r="E4" s="44">
        <v>335</v>
      </c>
      <c r="F4" s="63">
        <f t="shared" si="0"/>
        <v>0.64671814671814676</v>
      </c>
      <c r="G4" s="44">
        <v>49</v>
      </c>
      <c r="H4" s="63">
        <f t="shared" si="1"/>
        <v>9.45945945945946E-2</v>
      </c>
      <c r="I4" s="44">
        <v>134</v>
      </c>
      <c r="J4" s="63">
        <f t="shared" si="2"/>
        <v>0.25868725868725867</v>
      </c>
      <c r="K4" s="62">
        <v>154</v>
      </c>
      <c r="L4" s="44">
        <v>48</v>
      </c>
      <c r="M4" s="63">
        <f t="shared" si="3"/>
        <v>0.38996138996138996</v>
      </c>
      <c r="N4" s="44">
        <v>70</v>
      </c>
      <c r="O4" s="63">
        <f t="shared" si="4"/>
        <v>0.13513513513513514</v>
      </c>
      <c r="P4" s="44">
        <f t="shared" si="5"/>
        <v>272</v>
      </c>
      <c r="Q4" s="62">
        <v>166</v>
      </c>
      <c r="R4" s="63">
        <f t="shared" si="6"/>
        <v>0.32046332046332049</v>
      </c>
      <c r="S4" s="44">
        <v>10</v>
      </c>
      <c r="T4" s="63">
        <f t="shared" si="7"/>
        <v>1.9305019305019305E-2</v>
      </c>
      <c r="U4" s="44">
        <v>11</v>
      </c>
      <c r="V4" s="63">
        <f t="shared" si="8"/>
        <v>2.1235521235521235E-2</v>
      </c>
      <c r="W4" s="44">
        <v>59</v>
      </c>
      <c r="X4" s="64">
        <f t="shared" si="9"/>
        <v>0.11389961389961389</v>
      </c>
    </row>
    <row r="5" spans="1:24">
      <c r="A5" s="42" t="s">
        <v>67</v>
      </c>
      <c r="B5" s="43" t="s">
        <v>112</v>
      </c>
      <c r="C5" s="44">
        <v>12330</v>
      </c>
      <c r="D5" s="44">
        <v>300</v>
      </c>
      <c r="E5" s="44">
        <v>288</v>
      </c>
      <c r="F5" s="63">
        <f t="shared" si="0"/>
        <v>0.96</v>
      </c>
      <c r="G5" s="44">
        <v>9</v>
      </c>
      <c r="H5" s="63">
        <f t="shared" si="1"/>
        <v>0.03</v>
      </c>
      <c r="I5" s="44">
        <v>3</v>
      </c>
      <c r="J5" s="63">
        <f t="shared" si="2"/>
        <v>0.01</v>
      </c>
      <c r="K5" s="62">
        <v>74</v>
      </c>
      <c r="L5" s="44">
        <v>60</v>
      </c>
      <c r="M5" s="63">
        <f t="shared" si="3"/>
        <v>0.44666666666666666</v>
      </c>
      <c r="N5" s="44">
        <v>60</v>
      </c>
      <c r="O5" s="63">
        <f t="shared" si="4"/>
        <v>0.2</v>
      </c>
      <c r="P5" s="44">
        <f t="shared" si="5"/>
        <v>194</v>
      </c>
      <c r="Q5" s="62">
        <v>39</v>
      </c>
      <c r="R5" s="63">
        <f t="shared" si="6"/>
        <v>0.13</v>
      </c>
      <c r="S5" s="44">
        <v>8</v>
      </c>
      <c r="T5" s="63">
        <f t="shared" si="7"/>
        <v>2.6666666666666668E-2</v>
      </c>
      <c r="U5" s="44">
        <v>20</v>
      </c>
      <c r="V5" s="63">
        <f t="shared" si="8"/>
        <v>6.6666666666666666E-2</v>
      </c>
      <c r="W5" s="44">
        <v>39</v>
      </c>
      <c r="X5" s="64">
        <f t="shared" si="9"/>
        <v>0.13</v>
      </c>
    </row>
    <row r="6" spans="1:24">
      <c r="A6" s="42" t="s">
        <v>79</v>
      </c>
      <c r="B6" s="43" t="s">
        <v>112</v>
      </c>
      <c r="C6" s="44">
        <v>3828</v>
      </c>
      <c r="D6" s="44">
        <v>59</v>
      </c>
      <c r="E6" s="44">
        <v>58</v>
      </c>
      <c r="F6" s="63">
        <f t="shared" si="0"/>
        <v>0.98305084745762716</v>
      </c>
      <c r="G6" s="44">
        <v>1</v>
      </c>
      <c r="H6" s="63">
        <f t="shared" si="1"/>
        <v>1.6949152542372881E-2</v>
      </c>
      <c r="I6" s="44">
        <v>0</v>
      </c>
      <c r="J6" s="63">
        <f t="shared" si="2"/>
        <v>0</v>
      </c>
      <c r="K6" s="62">
        <v>20</v>
      </c>
      <c r="L6" s="44">
        <v>11</v>
      </c>
      <c r="M6" s="63">
        <f t="shared" si="3"/>
        <v>0.52542372881355937</v>
      </c>
      <c r="N6" s="44">
        <v>2</v>
      </c>
      <c r="O6" s="63">
        <f t="shared" si="4"/>
        <v>3.3898305084745763E-2</v>
      </c>
      <c r="P6" s="44">
        <f t="shared" si="5"/>
        <v>33</v>
      </c>
      <c r="Q6" s="62">
        <v>17</v>
      </c>
      <c r="R6" s="63">
        <f t="shared" si="6"/>
        <v>0.28813559322033899</v>
      </c>
      <c r="S6" s="44">
        <v>0</v>
      </c>
      <c r="T6" s="63">
        <f t="shared" si="7"/>
        <v>0</v>
      </c>
      <c r="U6" s="44">
        <v>9</v>
      </c>
      <c r="V6" s="63">
        <f t="shared" si="8"/>
        <v>0.15254237288135594</v>
      </c>
      <c r="W6" s="44">
        <v>0</v>
      </c>
      <c r="X6" s="64">
        <f t="shared" si="9"/>
        <v>0</v>
      </c>
    </row>
    <row r="7" spans="1:24">
      <c r="A7" s="42" t="s">
        <v>46</v>
      </c>
      <c r="B7" s="43" t="s">
        <v>93</v>
      </c>
      <c r="C7" s="44">
        <v>22583</v>
      </c>
      <c r="D7" s="44">
        <v>4</v>
      </c>
      <c r="E7" s="44">
        <v>4</v>
      </c>
      <c r="F7" s="63">
        <f t="shared" si="0"/>
        <v>1</v>
      </c>
      <c r="G7" s="44">
        <v>0</v>
      </c>
      <c r="H7" s="63">
        <f t="shared" si="1"/>
        <v>0</v>
      </c>
      <c r="I7" s="44">
        <v>0</v>
      </c>
      <c r="J7" s="63">
        <f t="shared" si="2"/>
        <v>0</v>
      </c>
      <c r="K7" s="62">
        <v>0</v>
      </c>
      <c r="L7" s="44">
        <v>2</v>
      </c>
      <c r="M7" s="63">
        <f t="shared" si="3"/>
        <v>0.5</v>
      </c>
      <c r="N7" s="44">
        <v>0</v>
      </c>
      <c r="O7" s="63">
        <f t="shared" si="4"/>
        <v>0</v>
      </c>
      <c r="P7" s="44">
        <f t="shared" si="5"/>
        <v>2</v>
      </c>
      <c r="Q7" s="62">
        <v>2</v>
      </c>
      <c r="R7" s="63">
        <f t="shared" si="6"/>
        <v>0.5</v>
      </c>
      <c r="S7" s="44">
        <v>0</v>
      </c>
      <c r="T7" s="63">
        <f t="shared" si="7"/>
        <v>0</v>
      </c>
      <c r="U7" s="44">
        <v>0</v>
      </c>
      <c r="V7" s="63">
        <f t="shared" si="8"/>
        <v>0</v>
      </c>
      <c r="W7" s="44">
        <v>0</v>
      </c>
      <c r="X7" s="64">
        <f t="shared" si="9"/>
        <v>0</v>
      </c>
    </row>
    <row r="8" spans="1:24">
      <c r="A8" s="42" t="s">
        <v>53</v>
      </c>
      <c r="B8" s="43" t="s">
        <v>100</v>
      </c>
      <c r="C8" s="44">
        <v>7997</v>
      </c>
      <c r="D8" s="44">
        <v>644</v>
      </c>
      <c r="E8" s="44">
        <v>552</v>
      </c>
      <c r="F8" s="63">
        <f t="shared" si="0"/>
        <v>0.8571428571428571</v>
      </c>
      <c r="G8" s="44">
        <v>3</v>
      </c>
      <c r="H8" s="63">
        <f t="shared" si="1"/>
        <v>4.658385093167702E-3</v>
      </c>
      <c r="I8" s="44">
        <v>89</v>
      </c>
      <c r="J8" s="63">
        <f t="shared" si="2"/>
        <v>0.13819875776397517</v>
      </c>
      <c r="K8" s="62">
        <v>157</v>
      </c>
      <c r="L8" s="44">
        <v>43</v>
      </c>
      <c r="M8" s="63">
        <f t="shared" si="3"/>
        <v>0.3105590062111801</v>
      </c>
      <c r="N8" s="44">
        <v>0</v>
      </c>
      <c r="O8" s="63">
        <f t="shared" si="4"/>
        <v>0</v>
      </c>
      <c r="P8" s="44">
        <f t="shared" si="5"/>
        <v>200</v>
      </c>
      <c r="Q8" s="62">
        <v>441</v>
      </c>
      <c r="R8" s="63">
        <f t="shared" si="6"/>
        <v>0.68478260869565222</v>
      </c>
      <c r="S8" s="44">
        <v>0</v>
      </c>
      <c r="T8" s="63">
        <f t="shared" si="7"/>
        <v>0</v>
      </c>
      <c r="U8" s="44">
        <v>0</v>
      </c>
      <c r="V8" s="63">
        <f t="shared" si="8"/>
        <v>0</v>
      </c>
      <c r="W8" s="44">
        <v>3</v>
      </c>
      <c r="X8" s="64">
        <f t="shared" si="9"/>
        <v>4.658385093167702E-3</v>
      </c>
    </row>
    <row r="9" spans="1:24">
      <c r="A9" s="42" t="s">
        <v>51</v>
      </c>
      <c r="B9" s="43" t="s">
        <v>98</v>
      </c>
      <c r="C9" s="44">
        <v>35688</v>
      </c>
      <c r="D9" s="44">
        <v>699</v>
      </c>
      <c r="E9" s="44">
        <v>436</v>
      </c>
      <c r="F9" s="63">
        <f t="shared" si="0"/>
        <v>0.62374821173104433</v>
      </c>
      <c r="G9" s="44">
        <v>159</v>
      </c>
      <c r="H9" s="63">
        <f t="shared" si="1"/>
        <v>0.22746781115879827</v>
      </c>
      <c r="I9" s="44">
        <v>104</v>
      </c>
      <c r="J9" s="63">
        <f t="shared" si="2"/>
        <v>0.14878397711015737</v>
      </c>
      <c r="K9" s="62">
        <v>254</v>
      </c>
      <c r="L9" s="44">
        <v>13</v>
      </c>
      <c r="M9" s="63">
        <f t="shared" si="3"/>
        <v>0.38197424892703863</v>
      </c>
      <c r="N9" s="44">
        <v>36</v>
      </c>
      <c r="O9" s="63">
        <f t="shared" si="4"/>
        <v>5.1502145922746781E-2</v>
      </c>
      <c r="P9" s="44">
        <f t="shared" si="5"/>
        <v>303</v>
      </c>
      <c r="Q9" s="62">
        <v>338</v>
      </c>
      <c r="R9" s="63">
        <f t="shared" si="6"/>
        <v>0.48354792560801146</v>
      </c>
      <c r="S9" s="44">
        <v>47</v>
      </c>
      <c r="T9" s="63">
        <f t="shared" si="7"/>
        <v>6.7238912732474967E-2</v>
      </c>
      <c r="U9" s="44">
        <v>5</v>
      </c>
      <c r="V9" s="63">
        <f t="shared" si="8"/>
        <v>7.1530758226037196E-3</v>
      </c>
      <c r="W9" s="44">
        <v>6</v>
      </c>
      <c r="X9" s="64">
        <f t="shared" si="9"/>
        <v>8.5836909871244635E-3</v>
      </c>
    </row>
    <row r="10" spans="1:24">
      <c r="A10" s="42" t="s">
        <v>52</v>
      </c>
      <c r="B10" s="43" t="s">
        <v>99</v>
      </c>
      <c r="C10" s="44">
        <v>82934</v>
      </c>
      <c r="D10" s="44">
        <v>837</v>
      </c>
      <c r="E10" s="44">
        <v>726</v>
      </c>
      <c r="F10" s="63">
        <f t="shared" si="0"/>
        <v>0.86738351254480284</v>
      </c>
      <c r="G10" s="44">
        <v>17</v>
      </c>
      <c r="H10" s="63">
        <f t="shared" si="1"/>
        <v>2.0310633213859019E-2</v>
      </c>
      <c r="I10" s="44">
        <v>94</v>
      </c>
      <c r="J10" s="63">
        <f t="shared" si="2"/>
        <v>0.11230585424133811</v>
      </c>
      <c r="K10" s="62">
        <v>198</v>
      </c>
      <c r="L10" s="44">
        <v>106</v>
      </c>
      <c r="M10" s="63">
        <f t="shared" si="3"/>
        <v>0.36320191158900839</v>
      </c>
      <c r="N10" s="44">
        <v>69</v>
      </c>
      <c r="O10" s="63">
        <f t="shared" si="4"/>
        <v>8.2437275985663083E-2</v>
      </c>
      <c r="P10" s="44">
        <f t="shared" si="5"/>
        <v>373</v>
      </c>
      <c r="Q10" s="62">
        <v>411</v>
      </c>
      <c r="R10" s="63">
        <f t="shared" si="6"/>
        <v>0.49103942652329752</v>
      </c>
      <c r="S10" s="44">
        <v>30</v>
      </c>
      <c r="T10" s="63">
        <f t="shared" si="7"/>
        <v>3.5842293906810034E-2</v>
      </c>
      <c r="U10" s="44">
        <v>13</v>
      </c>
      <c r="V10" s="63">
        <f t="shared" si="8"/>
        <v>1.5531660692951015E-2</v>
      </c>
      <c r="W10" s="44">
        <v>10</v>
      </c>
      <c r="X10" s="64">
        <f t="shared" si="9"/>
        <v>1.1947431302270013E-2</v>
      </c>
    </row>
    <row r="11" spans="1:24">
      <c r="A11" s="42" t="s">
        <v>54</v>
      </c>
      <c r="B11" s="43" t="s">
        <v>101</v>
      </c>
      <c r="C11" s="44">
        <v>36405</v>
      </c>
      <c r="D11" s="44">
        <v>419</v>
      </c>
      <c r="E11" s="44">
        <v>352</v>
      </c>
      <c r="F11" s="63">
        <f t="shared" si="0"/>
        <v>0.84009546539379476</v>
      </c>
      <c r="G11" s="44">
        <v>0</v>
      </c>
      <c r="H11" s="63">
        <f t="shared" si="1"/>
        <v>0</v>
      </c>
      <c r="I11" s="44">
        <v>67</v>
      </c>
      <c r="J11" s="63">
        <f t="shared" si="2"/>
        <v>0.15990453460620524</v>
      </c>
      <c r="K11" s="62">
        <v>142</v>
      </c>
      <c r="L11" s="44">
        <v>78</v>
      </c>
      <c r="M11" s="63">
        <f t="shared" si="3"/>
        <v>0.52505966587112174</v>
      </c>
      <c r="N11" s="44">
        <v>61</v>
      </c>
      <c r="O11" s="63">
        <f t="shared" si="4"/>
        <v>0.14558472553699284</v>
      </c>
      <c r="P11" s="44">
        <f t="shared" si="5"/>
        <v>281</v>
      </c>
      <c r="Q11" s="62">
        <v>138</v>
      </c>
      <c r="R11" s="63">
        <f t="shared" si="6"/>
        <v>0.32935560859188545</v>
      </c>
      <c r="S11" s="44">
        <v>0</v>
      </c>
      <c r="T11" s="63">
        <f t="shared" si="7"/>
        <v>0</v>
      </c>
      <c r="U11" s="44">
        <v>0</v>
      </c>
      <c r="V11" s="63">
        <f t="shared" si="8"/>
        <v>0</v>
      </c>
      <c r="W11" s="44">
        <v>0</v>
      </c>
      <c r="X11" s="64">
        <f t="shared" si="9"/>
        <v>0</v>
      </c>
    </row>
    <row r="12" spans="1:24">
      <c r="A12" s="42" t="s">
        <v>56</v>
      </c>
      <c r="B12" s="43" t="s">
        <v>103</v>
      </c>
      <c r="C12" s="44">
        <v>14312</v>
      </c>
      <c r="D12" s="44">
        <v>100</v>
      </c>
      <c r="E12" s="44">
        <v>87</v>
      </c>
      <c r="F12" s="63">
        <f t="shared" si="0"/>
        <v>0.87</v>
      </c>
      <c r="G12" s="44">
        <v>7</v>
      </c>
      <c r="H12" s="63">
        <f t="shared" si="1"/>
        <v>7.0000000000000007E-2</v>
      </c>
      <c r="I12" s="44">
        <v>6</v>
      </c>
      <c r="J12" s="63">
        <f t="shared" si="2"/>
        <v>0.06</v>
      </c>
      <c r="K12" s="62">
        <v>60</v>
      </c>
      <c r="L12" s="44">
        <v>17</v>
      </c>
      <c r="M12" s="63">
        <f t="shared" si="3"/>
        <v>0.77</v>
      </c>
      <c r="N12" s="44">
        <v>0</v>
      </c>
      <c r="O12" s="63">
        <f t="shared" si="4"/>
        <v>0</v>
      </c>
      <c r="P12" s="44">
        <f t="shared" si="5"/>
        <v>77</v>
      </c>
      <c r="Q12" s="62">
        <v>13</v>
      </c>
      <c r="R12" s="63">
        <f t="shared" si="6"/>
        <v>0.13</v>
      </c>
      <c r="S12" s="44">
        <v>0</v>
      </c>
      <c r="T12" s="63">
        <f t="shared" si="7"/>
        <v>0</v>
      </c>
      <c r="U12" s="44">
        <v>9</v>
      </c>
      <c r="V12" s="63">
        <f t="shared" si="8"/>
        <v>0.09</v>
      </c>
      <c r="W12" s="44">
        <v>1</v>
      </c>
      <c r="X12" s="64">
        <f t="shared" si="9"/>
        <v>0.01</v>
      </c>
    </row>
    <row r="13" spans="1:24">
      <c r="A13" s="42" t="s">
        <v>57</v>
      </c>
      <c r="B13" s="43" t="s">
        <v>104</v>
      </c>
      <c r="C13" s="44">
        <v>47139</v>
      </c>
      <c r="D13" s="44">
        <v>1055</v>
      </c>
      <c r="E13" s="44">
        <v>656</v>
      </c>
      <c r="F13" s="63">
        <f t="shared" si="0"/>
        <v>0.62180094786729856</v>
      </c>
      <c r="G13" s="44">
        <v>56</v>
      </c>
      <c r="H13" s="63">
        <f t="shared" si="1"/>
        <v>5.3080568720379147E-2</v>
      </c>
      <c r="I13" s="44">
        <v>343</v>
      </c>
      <c r="J13" s="63">
        <f t="shared" si="2"/>
        <v>0.3251184834123223</v>
      </c>
      <c r="K13" s="62">
        <v>136</v>
      </c>
      <c r="L13" s="44">
        <v>192</v>
      </c>
      <c r="M13" s="63">
        <f t="shared" si="3"/>
        <v>0.31090047393364928</v>
      </c>
      <c r="N13" s="44">
        <v>15</v>
      </c>
      <c r="O13" s="63">
        <f t="shared" si="4"/>
        <v>1.4218009478672985E-2</v>
      </c>
      <c r="P13" s="44">
        <f t="shared" si="5"/>
        <v>343</v>
      </c>
      <c r="Q13" s="62">
        <v>638</v>
      </c>
      <c r="R13" s="63">
        <f t="shared" si="6"/>
        <v>0.60473933649289102</v>
      </c>
      <c r="S13" s="44">
        <v>6</v>
      </c>
      <c r="T13" s="63">
        <f t="shared" si="7"/>
        <v>5.6872037914691941E-3</v>
      </c>
      <c r="U13" s="44">
        <v>67</v>
      </c>
      <c r="V13" s="63">
        <f t="shared" si="8"/>
        <v>6.350710900473934E-2</v>
      </c>
      <c r="W13" s="44">
        <v>1</v>
      </c>
      <c r="X13" s="64">
        <f t="shared" si="9"/>
        <v>9.4786729857819908E-4</v>
      </c>
    </row>
    <row r="14" spans="1:24">
      <c r="A14" s="42" t="s">
        <v>59</v>
      </c>
      <c r="B14" s="43" t="s">
        <v>106</v>
      </c>
      <c r="C14" s="44">
        <v>6460</v>
      </c>
      <c r="D14" s="44">
        <v>179</v>
      </c>
      <c r="E14" s="44">
        <v>172</v>
      </c>
      <c r="F14" s="63">
        <f t="shared" si="0"/>
        <v>0.96089385474860334</v>
      </c>
      <c r="G14" s="44">
        <v>1</v>
      </c>
      <c r="H14" s="63">
        <f t="shared" si="1"/>
        <v>5.5865921787709499E-3</v>
      </c>
      <c r="I14" s="44">
        <v>6</v>
      </c>
      <c r="J14" s="63">
        <f t="shared" si="2"/>
        <v>3.3519553072625698E-2</v>
      </c>
      <c r="K14" s="62">
        <v>117</v>
      </c>
      <c r="L14" s="44">
        <v>15</v>
      </c>
      <c r="M14" s="63">
        <f t="shared" si="3"/>
        <v>0.73743016759776536</v>
      </c>
      <c r="N14" s="44">
        <v>3</v>
      </c>
      <c r="O14" s="63">
        <f t="shared" si="4"/>
        <v>1.6759776536312849E-2</v>
      </c>
      <c r="P14" s="44">
        <f t="shared" si="5"/>
        <v>135</v>
      </c>
      <c r="Q14" s="62">
        <v>18</v>
      </c>
      <c r="R14" s="63">
        <f t="shared" si="6"/>
        <v>0.1005586592178771</v>
      </c>
      <c r="S14" s="44">
        <v>8</v>
      </c>
      <c r="T14" s="63">
        <f t="shared" si="7"/>
        <v>4.4692737430167599E-2</v>
      </c>
      <c r="U14" s="44">
        <v>13</v>
      </c>
      <c r="V14" s="63">
        <f t="shared" si="8"/>
        <v>7.2625698324022353E-2</v>
      </c>
      <c r="W14" s="44">
        <v>5</v>
      </c>
      <c r="X14" s="64">
        <f t="shared" si="9"/>
        <v>2.7932960893854747E-2</v>
      </c>
    </row>
    <row r="15" spans="1:24">
      <c r="A15" s="42" t="s">
        <v>69</v>
      </c>
      <c r="B15" s="43" t="s">
        <v>113</v>
      </c>
      <c r="C15" s="44">
        <v>4469</v>
      </c>
      <c r="D15" s="44">
        <v>88</v>
      </c>
      <c r="E15" s="44">
        <v>54</v>
      </c>
      <c r="F15" s="63">
        <f t="shared" si="0"/>
        <v>0.61363636363636365</v>
      </c>
      <c r="G15" s="44">
        <v>2</v>
      </c>
      <c r="H15" s="63">
        <f t="shared" si="1"/>
        <v>2.2727272727272728E-2</v>
      </c>
      <c r="I15" s="44">
        <v>32</v>
      </c>
      <c r="J15" s="63">
        <f t="shared" si="2"/>
        <v>0.36363636363636365</v>
      </c>
      <c r="K15" s="62">
        <v>16</v>
      </c>
      <c r="L15" s="44">
        <v>1</v>
      </c>
      <c r="M15" s="63">
        <f t="shared" si="3"/>
        <v>0.19318181818181818</v>
      </c>
      <c r="N15" s="44">
        <v>1</v>
      </c>
      <c r="O15" s="63">
        <f t="shared" si="4"/>
        <v>1.1363636363636364E-2</v>
      </c>
      <c r="P15" s="44">
        <f t="shared" si="5"/>
        <v>18</v>
      </c>
      <c r="Q15" s="62">
        <v>57</v>
      </c>
      <c r="R15" s="63">
        <f t="shared" si="6"/>
        <v>0.64772727272727271</v>
      </c>
      <c r="S15" s="44">
        <v>0</v>
      </c>
      <c r="T15" s="63">
        <f t="shared" si="7"/>
        <v>0</v>
      </c>
      <c r="U15" s="44">
        <v>9</v>
      </c>
      <c r="V15" s="63">
        <f t="shared" si="8"/>
        <v>0.10227272727272728</v>
      </c>
      <c r="W15" s="44">
        <v>4</v>
      </c>
      <c r="X15" s="64">
        <f t="shared" si="9"/>
        <v>4.5454545454545456E-2</v>
      </c>
    </row>
    <row r="16" spans="1:24">
      <c r="A16" s="42" t="s">
        <v>61</v>
      </c>
      <c r="B16" s="43" t="s">
        <v>108</v>
      </c>
      <c r="C16" s="44">
        <v>4489</v>
      </c>
      <c r="D16" s="44">
        <v>188</v>
      </c>
      <c r="E16" s="44">
        <v>180</v>
      </c>
      <c r="F16" s="63">
        <f t="shared" si="0"/>
        <v>0.95744680851063835</v>
      </c>
      <c r="G16" s="44">
        <v>7</v>
      </c>
      <c r="H16" s="63">
        <f t="shared" si="1"/>
        <v>3.7234042553191488E-2</v>
      </c>
      <c r="I16" s="44">
        <v>1</v>
      </c>
      <c r="J16" s="63">
        <f t="shared" si="2"/>
        <v>5.3191489361702126E-3</v>
      </c>
      <c r="K16" s="62">
        <v>51</v>
      </c>
      <c r="L16" s="44">
        <v>47</v>
      </c>
      <c r="M16" s="63">
        <f t="shared" si="3"/>
        <v>0.52127659574468088</v>
      </c>
      <c r="N16" s="44">
        <v>6</v>
      </c>
      <c r="O16" s="63">
        <f t="shared" si="4"/>
        <v>3.1914893617021274E-2</v>
      </c>
      <c r="P16" s="44">
        <f t="shared" si="5"/>
        <v>104</v>
      </c>
      <c r="Q16" s="62">
        <v>81</v>
      </c>
      <c r="R16" s="63">
        <f t="shared" si="6"/>
        <v>0.43085106382978722</v>
      </c>
      <c r="S16" s="44">
        <v>0</v>
      </c>
      <c r="T16" s="63">
        <f t="shared" si="7"/>
        <v>0</v>
      </c>
      <c r="U16" s="44">
        <v>1</v>
      </c>
      <c r="V16" s="63">
        <f t="shared" si="8"/>
        <v>5.3191489361702126E-3</v>
      </c>
      <c r="W16" s="44">
        <v>2</v>
      </c>
      <c r="X16" s="64">
        <f t="shared" si="9"/>
        <v>1.0638297872340425E-2</v>
      </c>
    </row>
    <row r="17" spans="1:24">
      <c r="A17" s="42" t="s">
        <v>63</v>
      </c>
      <c r="B17" s="43" t="s">
        <v>108</v>
      </c>
      <c r="C17" s="44">
        <v>5485</v>
      </c>
      <c r="D17" s="44">
        <v>137</v>
      </c>
      <c r="E17" s="44">
        <v>116</v>
      </c>
      <c r="F17" s="63">
        <f t="shared" si="0"/>
        <v>0.84671532846715325</v>
      </c>
      <c r="G17" s="44">
        <v>20</v>
      </c>
      <c r="H17" s="63">
        <f t="shared" si="1"/>
        <v>0.145985401459854</v>
      </c>
      <c r="I17" s="44">
        <v>1</v>
      </c>
      <c r="J17" s="63">
        <f t="shared" si="2"/>
        <v>7.2992700729927005E-3</v>
      </c>
      <c r="K17" s="62">
        <v>82</v>
      </c>
      <c r="L17" s="44">
        <v>7</v>
      </c>
      <c r="M17" s="63">
        <f t="shared" si="3"/>
        <v>0.64963503649635035</v>
      </c>
      <c r="N17" s="44">
        <v>12</v>
      </c>
      <c r="O17" s="63">
        <f t="shared" si="4"/>
        <v>8.7591240875912413E-2</v>
      </c>
      <c r="P17" s="44">
        <f t="shared" si="5"/>
        <v>101</v>
      </c>
      <c r="Q17" s="62">
        <v>28</v>
      </c>
      <c r="R17" s="63">
        <f t="shared" si="6"/>
        <v>0.20437956204379562</v>
      </c>
      <c r="S17" s="44">
        <v>7</v>
      </c>
      <c r="T17" s="63">
        <f t="shared" si="7"/>
        <v>5.1094890510948905E-2</v>
      </c>
      <c r="U17" s="44">
        <v>1</v>
      </c>
      <c r="V17" s="63">
        <f t="shared" si="8"/>
        <v>7.2992700729927005E-3</v>
      </c>
      <c r="W17" s="44">
        <v>0</v>
      </c>
      <c r="X17" s="64">
        <f t="shared" si="9"/>
        <v>0</v>
      </c>
    </row>
    <row r="18" spans="1:24">
      <c r="A18" s="42" t="s">
        <v>47</v>
      </c>
      <c r="B18" s="43" t="s">
        <v>94</v>
      </c>
      <c r="C18" s="44">
        <v>3778</v>
      </c>
      <c r="D18" s="44">
        <v>56</v>
      </c>
      <c r="E18" s="44">
        <v>37</v>
      </c>
      <c r="F18" s="63">
        <f t="shared" si="0"/>
        <v>0.6607142857142857</v>
      </c>
      <c r="G18" s="44">
        <v>0</v>
      </c>
      <c r="H18" s="63">
        <f t="shared" si="1"/>
        <v>0</v>
      </c>
      <c r="I18" s="44">
        <v>19</v>
      </c>
      <c r="J18" s="63">
        <f t="shared" si="2"/>
        <v>0.3392857142857143</v>
      </c>
      <c r="K18" s="62">
        <v>20</v>
      </c>
      <c r="L18" s="44">
        <v>5</v>
      </c>
      <c r="M18" s="63">
        <f t="shared" si="3"/>
        <v>0.44642857142857145</v>
      </c>
      <c r="N18" s="44">
        <v>0</v>
      </c>
      <c r="O18" s="63">
        <f t="shared" si="4"/>
        <v>0</v>
      </c>
      <c r="P18" s="44">
        <f t="shared" si="5"/>
        <v>25</v>
      </c>
      <c r="Q18" s="62">
        <v>24</v>
      </c>
      <c r="R18" s="63">
        <f t="shared" si="6"/>
        <v>0.42857142857142855</v>
      </c>
      <c r="S18" s="44">
        <v>0</v>
      </c>
      <c r="T18" s="63">
        <f t="shared" si="7"/>
        <v>0</v>
      </c>
      <c r="U18" s="44">
        <v>7</v>
      </c>
      <c r="V18" s="63">
        <f t="shared" si="8"/>
        <v>0.125</v>
      </c>
      <c r="W18" s="44">
        <v>0</v>
      </c>
      <c r="X18" s="64">
        <f t="shared" si="9"/>
        <v>0</v>
      </c>
    </row>
    <row r="19" spans="1:24">
      <c r="A19" s="42" t="s">
        <v>68</v>
      </c>
      <c r="B19" s="43" t="s">
        <v>94</v>
      </c>
      <c r="C19" s="44">
        <v>4620</v>
      </c>
      <c r="D19" s="44">
        <v>196</v>
      </c>
      <c r="E19" s="44">
        <v>131</v>
      </c>
      <c r="F19" s="63">
        <f t="shared" si="0"/>
        <v>0.66836734693877553</v>
      </c>
      <c r="G19" s="44">
        <v>65</v>
      </c>
      <c r="H19" s="63">
        <f t="shared" si="1"/>
        <v>0.33163265306122447</v>
      </c>
      <c r="I19" s="44">
        <v>0</v>
      </c>
      <c r="J19" s="63">
        <f t="shared" si="2"/>
        <v>0</v>
      </c>
      <c r="K19" s="62">
        <v>65</v>
      </c>
      <c r="L19" s="44">
        <v>18</v>
      </c>
      <c r="M19" s="63">
        <f t="shared" si="3"/>
        <v>0.42346938775510207</v>
      </c>
      <c r="N19" s="44">
        <v>8</v>
      </c>
      <c r="O19" s="63">
        <f t="shared" si="4"/>
        <v>4.0816326530612242E-2</v>
      </c>
      <c r="P19" s="44">
        <f t="shared" si="5"/>
        <v>91</v>
      </c>
      <c r="Q19" s="62">
        <v>105</v>
      </c>
      <c r="R19" s="63">
        <f t="shared" si="6"/>
        <v>0.5357142857142857</v>
      </c>
      <c r="S19" s="44">
        <v>0</v>
      </c>
      <c r="T19" s="63">
        <f t="shared" si="7"/>
        <v>0</v>
      </c>
      <c r="U19" s="44">
        <v>0</v>
      </c>
      <c r="V19" s="63">
        <f t="shared" si="8"/>
        <v>0</v>
      </c>
      <c r="W19" s="44">
        <v>0</v>
      </c>
      <c r="X19" s="64">
        <f t="shared" si="9"/>
        <v>0</v>
      </c>
    </row>
    <row r="20" spans="1:24">
      <c r="A20" s="42" t="s">
        <v>66</v>
      </c>
      <c r="B20" s="43" t="s">
        <v>111</v>
      </c>
      <c r="C20" s="44">
        <v>5559</v>
      </c>
      <c r="D20" s="44">
        <v>409</v>
      </c>
      <c r="E20" s="44">
        <v>395</v>
      </c>
      <c r="F20" s="63">
        <f t="shared" si="0"/>
        <v>0.96577017114914421</v>
      </c>
      <c r="G20" s="44">
        <v>4</v>
      </c>
      <c r="H20" s="63">
        <f t="shared" si="1"/>
        <v>9.7799511002444987E-3</v>
      </c>
      <c r="I20" s="44">
        <v>10</v>
      </c>
      <c r="J20" s="63">
        <f t="shared" si="2"/>
        <v>2.4449877750611249E-2</v>
      </c>
      <c r="K20" s="62">
        <v>105</v>
      </c>
      <c r="L20" s="44">
        <v>51</v>
      </c>
      <c r="M20" s="63">
        <f t="shared" si="3"/>
        <v>0.38141809290953543</v>
      </c>
      <c r="N20" s="44">
        <v>15</v>
      </c>
      <c r="O20" s="63">
        <f t="shared" si="4"/>
        <v>3.6674816625916873E-2</v>
      </c>
      <c r="P20" s="44">
        <f t="shared" si="5"/>
        <v>171</v>
      </c>
      <c r="Q20" s="62">
        <v>184</v>
      </c>
      <c r="R20" s="63">
        <f t="shared" si="6"/>
        <v>0.44987775061124696</v>
      </c>
      <c r="S20" s="44">
        <v>52</v>
      </c>
      <c r="T20" s="63">
        <f t="shared" si="7"/>
        <v>0.12713936430317849</v>
      </c>
      <c r="U20" s="44">
        <v>0</v>
      </c>
      <c r="V20" s="63">
        <f t="shared" si="8"/>
        <v>0</v>
      </c>
      <c r="W20" s="44">
        <v>2</v>
      </c>
      <c r="X20" s="64">
        <f t="shared" si="9"/>
        <v>4.8899755501222494E-3</v>
      </c>
    </row>
    <row r="21" spans="1:24">
      <c r="A21" s="42" t="s">
        <v>72</v>
      </c>
      <c r="B21" s="43" t="s">
        <v>116</v>
      </c>
      <c r="C21" s="44">
        <v>29568</v>
      </c>
      <c r="D21" s="44">
        <v>208</v>
      </c>
      <c r="E21" s="44">
        <v>208</v>
      </c>
      <c r="F21" s="63">
        <f t="shared" si="0"/>
        <v>1</v>
      </c>
      <c r="G21" s="44">
        <v>0</v>
      </c>
      <c r="H21" s="63">
        <f t="shared" si="1"/>
        <v>0</v>
      </c>
      <c r="I21" s="44">
        <v>0</v>
      </c>
      <c r="J21" s="63">
        <f t="shared" si="2"/>
        <v>0</v>
      </c>
      <c r="K21" s="62">
        <v>34</v>
      </c>
      <c r="L21" s="44">
        <v>40</v>
      </c>
      <c r="M21" s="63">
        <f t="shared" si="3"/>
        <v>0.35576923076923078</v>
      </c>
      <c r="N21" s="44">
        <v>85</v>
      </c>
      <c r="O21" s="63">
        <f t="shared" si="4"/>
        <v>0.40865384615384615</v>
      </c>
      <c r="P21" s="44">
        <f t="shared" si="5"/>
        <v>159</v>
      </c>
      <c r="Q21" s="62">
        <v>9</v>
      </c>
      <c r="R21" s="63">
        <f t="shared" si="6"/>
        <v>4.3269230769230768E-2</v>
      </c>
      <c r="S21" s="44">
        <v>0</v>
      </c>
      <c r="T21" s="63">
        <f t="shared" si="7"/>
        <v>0</v>
      </c>
      <c r="U21" s="44">
        <v>40</v>
      </c>
      <c r="V21" s="63">
        <f t="shared" si="8"/>
        <v>0.19230769230769232</v>
      </c>
      <c r="W21" s="44">
        <v>0</v>
      </c>
      <c r="X21" s="64">
        <f t="shared" si="9"/>
        <v>0</v>
      </c>
    </row>
    <row r="22" spans="1:24">
      <c r="A22" s="42" t="s">
        <v>70</v>
      </c>
      <c r="B22" s="43" t="s">
        <v>114</v>
      </c>
      <c r="C22" s="44">
        <v>22529</v>
      </c>
      <c r="D22" s="44">
        <v>124</v>
      </c>
      <c r="E22" s="44">
        <v>99</v>
      </c>
      <c r="F22" s="63">
        <f t="shared" si="0"/>
        <v>0.79838709677419351</v>
      </c>
      <c r="G22" s="44">
        <v>7</v>
      </c>
      <c r="H22" s="63">
        <f t="shared" si="1"/>
        <v>5.6451612903225805E-2</v>
      </c>
      <c r="I22" s="44">
        <v>18</v>
      </c>
      <c r="J22" s="63">
        <f t="shared" si="2"/>
        <v>0.14516129032258066</v>
      </c>
      <c r="K22" s="62">
        <v>17</v>
      </c>
      <c r="L22" s="44">
        <v>35</v>
      </c>
      <c r="M22" s="63">
        <f t="shared" si="3"/>
        <v>0.41935483870967744</v>
      </c>
      <c r="N22" s="44">
        <v>14</v>
      </c>
      <c r="O22" s="63">
        <f t="shared" si="4"/>
        <v>0.11290322580645161</v>
      </c>
      <c r="P22" s="44">
        <f t="shared" si="5"/>
        <v>66</v>
      </c>
      <c r="Q22" s="62">
        <v>48</v>
      </c>
      <c r="R22" s="63">
        <f t="shared" si="6"/>
        <v>0.38709677419354838</v>
      </c>
      <c r="S22" s="44">
        <v>4</v>
      </c>
      <c r="T22" s="63">
        <f t="shared" si="7"/>
        <v>3.2258064516129031E-2</v>
      </c>
      <c r="U22" s="44">
        <v>4</v>
      </c>
      <c r="V22" s="63">
        <f t="shared" si="8"/>
        <v>3.2258064516129031E-2</v>
      </c>
      <c r="W22" s="44">
        <v>2</v>
      </c>
      <c r="X22" s="64">
        <f t="shared" si="9"/>
        <v>1.6129032258064516E-2</v>
      </c>
    </row>
    <row r="23" spans="1:24">
      <c r="A23" s="42" t="s">
        <v>49</v>
      </c>
      <c r="B23" s="43" t="s">
        <v>96</v>
      </c>
      <c r="C23" s="44">
        <v>3616</v>
      </c>
      <c r="D23" s="44">
        <v>70</v>
      </c>
      <c r="E23" s="44">
        <v>67</v>
      </c>
      <c r="F23" s="63">
        <f t="shared" si="0"/>
        <v>0.95714285714285718</v>
      </c>
      <c r="G23" s="44">
        <v>3</v>
      </c>
      <c r="H23" s="63">
        <f t="shared" si="1"/>
        <v>4.2857142857142858E-2</v>
      </c>
      <c r="I23" s="44">
        <v>0</v>
      </c>
      <c r="J23" s="63">
        <f t="shared" si="2"/>
        <v>0</v>
      </c>
      <c r="K23" s="62">
        <v>0</v>
      </c>
      <c r="L23" s="44">
        <v>0</v>
      </c>
      <c r="M23" s="63">
        <f t="shared" si="3"/>
        <v>0</v>
      </c>
      <c r="N23" s="44">
        <v>0</v>
      </c>
      <c r="O23" s="63">
        <f t="shared" si="4"/>
        <v>0</v>
      </c>
      <c r="P23" s="44">
        <f t="shared" si="5"/>
        <v>0</v>
      </c>
      <c r="Q23" s="62">
        <v>44</v>
      </c>
      <c r="R23" s="63">
        <f t="shared" si="6"/>
        <v>0.62857142857142856</v>
      </c>
      <c r="S23" s="44">
        <v>0</v>
      </c>
      <c r="T23" s="63">
        <f t="shared" si="7"/>
        <v>0</v>
      </c>
      <c r="U23" s="44">
        <v>1</v>
      </c>
      <c r="V23" s="63">
        <f t="shared" si="8"/>
        <v>1.4285714285714285E-2</v>
      </c>
      <c r="W23" s="44">
        <v>25</v>
      </c>
      <c r="X23" s="64">
        <f t="shared" si="9"/>
        <v>0.35714285714285715</v>
      </c>
    </row>
    <row r="24" spans="1:24">
      <c r="A24" s="42" t="s">
        <v>74</v>
      </c>
      <c r="B24" s="43" t="s">
        <v>119</v>
      </c>
      <c r="C24" s="44">
        <v>17075</v>
      </c>
      <c r="D24" s="44">
        <v>87</v>
      </c>
      <c r="E24" s="44">
        <v>86</v>
      </c>
      <c r="F24" s="63">
        <f t="shared" si="0"/>
        <v>0.9885057471264368</v>
      </c>
      <c r="G24" s="44">
        <v>1</v>
      </c>
      <c r="H24" s="63">
        <f t="shared" si="1"/>
        <v>1.1494252873563218E-2</v>
      </c>
      <c r="I24" s="44">
        <v>0</v>
      </c>
      <c r="J24" s="63">
        <f t="shared" si="2"/>
        <v>0</v>
      </c>
      <c r="K24" s="62">
        <v>43</v>
      </c>
      <c r="L24" s="44">
        <v>11</v>
      </c>
      <c r="M24" s="63">
        <f t="shared" si="3"/>
        <v>0.62068965517241381</v>
      </c>
      <c r="N24" s="44">
        <v>13</v>
      </c>
      <c r="O24" s="63">
        <f t="shared" si="4"/>
        <v>0.14942528735632185</v>
      </c>
      <c r="P24" s="44">
        <f t="shared" si="5"/>
        <v>67</v>
      </c>
      <c r="Q24" s="62">
        <v>14</v>
      </c>
      <c r="R24" s="63">
        <f t="shared" si="6"/>
        <v>0.16091954022988506</v>
      </c>
      <c r="S24" s="44">
        <v>0</v>
      </c>
      <c r="T24" s="63">
        <f t="shared" si="7"/>
        <v>0</v>
      </c>
      <c r="U24" s="44">
        <v>5</v>
      </c>
      <c r="V24" s="63">
        <f t="shared" si="8"/>
        <v>5.7471264367816091E-2</v>
      </c>
      <c r="W24" s="44">
        <v>1</v>
      </c>
      <c r="X24" s="64">
        <f t="shared" si="9"/>
        <v>1.1494252873563218E-2</v>
      </c>
    </row>
    <row r="25" spans="1:24">
      <c r="A25" s="31" t="s">
        <v>217</v>
      </c>
      <c r="B25" s="43" t="s">
        <v>117</v>
      </c>
      <c r="C25" s="44">
        <v>14532</v>
      </c>
      <c r="D25" s="44">
        <v>233</v>
      </c>
      <c r="E25" s="44">
        <v>224</v>
      </c>
      <c r="F25" s="63">
        <f t="shared" si="0"/>
        <v>0.96137339055793991</v>
      </c>
      <c r="G25" s="44">
        <v>8</v>
      </c>
      <c r="H25" s="63">
        <f t="shared" si="1"/>
        <v>3.4334763948497854E-2</v>
      </c>
      <c r="I25" s="44">
        <v>1</v>
      </c>
      <c r="J25" s="63">
        <f t="shared" si="2"/>
        <v>4.2918454935622317E-3</v>
      </c>
      <c r="K25" s="62">
        <v>44</v>
      </c>
      <c r="L25" s="44">
        <v>48</v>
      </c>
      <c r="M25" s="63">
        <f t="shared" si="3"/>
        <v>0.39484978540772531</v>
      </c>
      <c r="N25" s="44">
        <v>5</v>
      </c>
      <c r="O25" s="63">
        <f t="shared" si="4"/>
        <v>2.1459227467811159E-2</v>
      </c>
      <c r="P25" s="44">
        <f t="shared" si="5"/>
        <v>97</v>
      </c>
      <c r="Q25" s="62">
        <v>113</v>
      </c>
      <c r="R25" s="63">
        <f t="shared" si="6"/>
        <v>0.48497854077253216</v>
      </c>
      <c r="S25" s="44">
        <v>0</v>
      </c>
      <c r="T25" s="63">
        <f t="shared" si="7"/>
        <v>0</v>
      </c>
      <c r="U25" s="44">
        <v>22</v>
      </c>
      <c r="V25" s="63">
        <f t="shared" si="8"/>
        <v>9.4420600858369105E-2</v>
      </c>
      <c r="W25" s="44">
        <v>1</v>
      </c>
      <c r="X25" s="64">
        <f t="shared" si="9"/>
        <v>4.2918454935622317E-3</v>
      </c>
    </row>
    <row r="26" spans="1:24">
      <c r="A26" s="42" t="s">
        <v>65</v>
      </c>
      <c r="B26" s="43" t="s">
        <v>110</v>
      </c>
      <c r="C26" s="44">
        <v>1410</v>
      </c>
      <c r="D26" s="44">
        <v>372</v>
      </c>
      <c r="E26" s="44">
        <v>302</v>
      </c>
      <c r="F26" s="63">
        <f t="shared" si="0"/>
        <v>0.81182795698924726</v>
      </c>
      <c r="G26" s="44">
        <v>3</v>
      </c>
      <c r="H26" s="63">
        <f t="shared" si="1"/>
        <v>8.0645161290322578E-3</v>
      </c>
      <c r="I26" s="44">
        <v>67</v>
      </c>
      <c r="J26" s="63">
        <f t="shared" si="2"/>
        <v>0.18010752688172044</v>
      </c>
      <c r="K26" s="62">
        <v>140</v>
      </c>
      <c r="L26" s="44">
        <v>9</v>
      </c>
      <c r="M26" s="63">
        <f t="shared" si="3"/>
        <v>0.40053763440860213</v>
      </c>
      <c r="N26" s="44">
        <v>19</v>
      </c>
      <c r="O26" s="63">
        <f t="shared" si="4"/>
        <v>5.1075268817204304E-2</v>
      </c>
      <c r="P26" s="44">
        <f t="shared" si="5"/>
        <v>168</v>
      </c>
      <c r="Q26" s="62">
        <v>55</v>
      </c>
      <c r="R26" s="63">
        <f t="shared" si="6"/>
        <v>0.14784946236559141</v>
      </c>
      <c r="S26" s="44">
        <v>115</v>
      </c>
      <c r="T26" s="63">
        <f t="shared" si="7"/>
        <v>0.30913978494623656</v>
      </c>
      <c r="U26" s="44">
        <v>8</v>
      </c>
      <c r="V26" s="63">
        <f t="shared" si="8"/>
        <v>2.1505376344086023E-2</v>
      </c>
      <c r="W26" s="44">
        <v>26</v>
      </c>
      <c r="X26" s="64">
        <f t="shared" si="9"/>
        <v>6.9892473118279563E-2</v>
      </c>
    </row>
    <row r="27" spans="1:24">
      <c r="A27" s="42" t="s">
        <v>75</v>
      </c>
      <c r="B27" s="43" t="s">
        <v>120</v>
      </c>
      <c r="C27" s="44">
        <v>25163</v>
      </c>
      <c r="D27" s="44">
        <v>102</v>
      </c>
      <c r="E27" s="44">
        <v>76</v>
      </c>
      <c r="F27" s="63">
        <f t="shared" si="0"/>
        <v>0.74509803921568629</v>
      </c>
      <c r="G27" s="44">
        <v>0</v>
      </c>
      <c r="H27" s="63">
        <f t="shared" si="1"/>
        <v>0</v>
      </c>
      <c r="I27" s="44">
        <v>26</v>
      </c>
      <c r="J27" s="63">
        <f t="shared" si="2"/>
        <v>0.25490196078431371</v>
      </c>
      <c r="K27" s="62">
        <v>28</v>
      </c>
      <c r="L27" s="44">
        <v>7</v>
      </c>
      <c r="M27" s="63">
        <f t="shared" si="3"/>
        <v>0.34313725490196079</v>
      </c>
      <c r="N27" s="44">
        <v>5</v>
      </c>
      <c r="O27" s="63">
        <f t="shared" si="4"/>
        <v>4.9019607843137254E-2</v>
      </c>
      <c r="P27" s="44">
        <f t="shared" si="5"/>
        <v>40</v>
      </c>
      <c r="Q27" s="62">
        <v>24</v>
      </c>
      <c r="R27" s="63">
        <f t="shared" si="6"/>
        <v>0.23529411764705882</v>
      </c>
      <c r="S27" s="44">
        <v>0</v>
      </c>
      <c r="T27" s="63">
        <f t="shared" si="7"/>
        <v>0</v>
      </c>
      <c r="U27" s="44">
        <v>38</v>
      </c>
      <c r="V27" s="63">
        <f t="shared" si="8"/>
        <v>0.37254901960784315</v>
      </c>
      <c r="W27" s="44">
        <v>0</v>
      </c>
      <c r="X27" s="64">
        <f t="shared" si="9"/>
        <v>0</v>
      </c>
    </row>
    <row r="28" spans="1:24">
      <c r="A28" s="42" t="s">
        <v>55</v>
      </c>
      <c r="B28" s="43" t="s">
        <v>102</v>
      </c>
      <c r="C28" s="44">
        <v>5991</v>
      </c>
      <c r="D28" s="44">
        <v>80</v>
      </c>
      <c r="E28" s="44">
        <v>78</v>
      </c>
      <c r="F28" s="63">
        <f t="shared" si="0"/>
        <v>0.97499999999999998</v>
      </c>
      <c r="G28" s="44">
        <v>0</v>
      </c>
      <c r="H28" s="63">
        <f t="shared" si="1"/>
        <v>0</v>
      </c>
      <c r="I28" s="44">
        <v>2</v>
      </c>
      <c r="J28" s="63">
        <f t="shared" si="2"/>
        <v>2.5000000000000001E-2</v>
      </c>
      <c r="K28" s="62">
        <v>43</v>
      </c>
      <c r="L28" s="44">
        <v>3</v>
      </c>
      <c r="M28" s="63">
        <f t="shared" si="3"/>
        <v>0.57499999999999996</v>
      </c>
      <c r="N28" s="44">
        <v>1</v>
      </c>
      <c r="O28" s="63">
        <f t="shared" si="4"/>
        <v>1.2500000000000001E-2</v>
      </c>
      <c r="P28" s="44">
        <f t="shared" si="5"/>
        <v>47</v>
      </c>
      <c r="Q28" s="62">
        <v>28</v>
      </c>
      <c r="R28" s="63">
        <f t="shared" si="6"/>
        <v>0.35</v>
      </c>
      <c r="S28" s="44">
        <v>0</v>
      </c>
      <c r="T28" s="63">
        <f t="shared" si="7"/>
        <v>0</v>
      </c>
      <c r="U28" s="44">
        <v>5</v>
      </c>
      <c r="V28" s="63">
        <f t="shared" si="8"/>
        <v>6.25E-2</v>
      </c>
      <c r="W28" s="44">
        <v>0</v>
      </c>
      <c r="X28" s="64">
        <f t="shared" si="9"/>
        <v>0</v>
      </c>
    </row>
    <row r="29" spans="1:24">
      <c r="A29" s="42" t="s">
        <v>76</v>
      </c>
      <c r="B29" s="43" t="s">
        <v>102</v>
      </c>
      <c r="C29" s="44">
        <v>19821</v>
      </c>
      <c r="D29" s="44">
        <v>239</v>
      </c>
      <c r="E29" s="44">
        <v>223</v>
      </c>
      <c r="F29" s="63">
        <f t="shared" si="0"/>
        <v>0.93305439330543938</v>
      </c>
      <c r="G29" s="44">
        <v>12</v>
      </c>
      <c r="H29" s="63">
        <f t="shared" si="1"/>
        <v>5.0209205020920501E-2</v>
      </c>
      <c r="I29" s="44">
        <v>4</v>
      </c>
      <c r="J29" s="63">
        <f t="shared" si="2"/>
        <v>1.6736401673640166E-2</v>
      </c>
      <c r="K29" s="62">
        <v>91</v>
      </c>
      <c r="L29" s="44">
        <v>19</v>
      </c>
      <c r="M29" s="63">
        <f t="shared" si="3"/>
        <v>0.46025104602510458</v>
      </c>
      <c r="N29" s="44">
        <v>12</v>
      </c>
      <c r="O29" s="63">
        <f t="shared" si="4"/>
        <v>5.0209205020920501E-2</v>
      </c>
      <c r="P29" s="44">
        <f t="shared" si="5"/>
        <v>122</v>
      </c>
      <c r="Q29" s="62">
        <v>108</v>
      </c>
      <c r="R29" s="63">
        <f t="shared" si="6"/>
        <v>0.45188284518828453</v>
      </c>
      <c r="S29" s="44">
        <v>0</v>
      </c>
      <c r="T29" s="63">
        <f t="shared" si="7"/>
        <v>0</v>
      </c>
      <c r="U29" s="44">
        <v>5</v>
      </c>
      <c r="V29" s="63">
        <f t="shared" si="8"/>
        <v>2.0920502092050208E-2</v>
      </c>
      <c r="W29" s="44">
        <v>4</v>
      </c>
      <c r="X29" s="64">
        <f t="shared" si="9"/>
        <v>1.6736401673640166E-2</v>
      </c>
    </row>
    <row r="30" spans="1:24">
      <c r="A30" s="42" t="s">
        <v>91</v>
      </c>
      <c r="B30" s="43" t="s">
        <v>102</v>
      </c>
      <c r="C30" s="44">
        <v>1920</v>
      </c>
      <c r="D30" s="44">
        <v>380</v>
      </c>
      <c r="E30" s="44">
        <v>321</v>
      </c>
      <c r="F30" s="63">
        <f t="shared" si="0"/>
        <v>0.84473684210526312</v>
      </c>
      <c r="G30" s="44">
        <v>7</v>
      </c>
      <c r="H30" s="63">
        <f t="shared" si="1"/>
        <v>1.8421052631578946E-2</v>
      </c>
      <c r="I30" s="44">
        <v>52</v>
      </c>
      <c r="J30" s="63">
        <f t="shared" si="2"/>
        <v>0.1368421052631579</v>
      </c>
      <c r="K30" s="62">
        <v>9</v>
      </c>
      <c r="L30" s="44">
        <v>89</v>
      </c>
      <c r="M30" s="63">
        <f t="shared" si="3"/>
        <v>0.25789473684210529</v>
      </c>
      <c r="N30" s="44">
        <v>25</v>
      </c>
      <c r="O30" s="63">
        <f t="shared" si="4"/>
        <v>6.5789473684210523E-2</v>
      </c>
      <c r="P30" s="44">
        <f t="shared" si="5"/>
        <v>123</v>
      </c>
      <c r="Q30" s="62">
        <v>194</v>
      </c>
      <c r="R30" s="63">
        <f t="shared" si="6"/>
        <v>0.51052631578947372</v>
      </c>
      <c r="S30" s="44">
        <v>0</v>
      </c>
      <c r="T30" s="63">
        <f t="shared" si="7"/>
        <v>0</v>
      </c>
      <c r="U30" s="44">
        <v>0</v>
      </c>
      <c r="V30" s="63">
        <f t="shared" si="8"/>
        <v>0</v>
      </c>
      <c r="W30" s="44">
        <v>63</v>
      </c>
      <c r="X30" s="64">
        <f t="shared" si="9"/>
        <v>0.16578947368421051</v>
      </c>
    </row>
    <row r="31" spans="1:24">
      <c r="A31" s="42" t="s">
        <v>73</v>
      </c>
      <c r="B31" s="43" t="s">
        <v>118</v>
      </c>
      <c r="C31" s="44">
        <v>34114</v>
      </c>
      <c r="D31" s="44">
        <v>308</v>
      </c>
      <c r="E31" s="44">
        <v>251</v>
      </c>
      <c r="F31" s="63">
        <f t="shared" si="0"/>
        <v>0.81493506493506496</v>
      </c>
      <c r="G31" s="44">
        <v>46</v>
      </c>
      <c r="H31" s="63">
        <f t="shared" si="1"/>
        <v>0.14935064935064934</v>
      </c>
      <c r="I31" s="44">
        <v>11</v>
      </c>
      <c r="J31" s="63">
        <f t="shared" si="2"/>
        <v>3.5714285714285712E-2</v>
      </c>
      <c r="K31" s="62">
        <v>76</v>
      </c>
      <c r="L31" s="44">
        <v>60</v>
      </c>
      <c r="M31" s="63">
        <f t="shared" si="3"/>
        <v>0.44155844155844154</v>
      </c>
      <c r="N31" s="44">
        <v>45</v>
      </c>
      <c r="O31" s="63">
        <f t="shared" si="4"/>
        <v>0.1461038961038961</v>
      </c>
      <c r="P31" s="44">
        <f t="shared" si="5"/>
        <v>181</v>
      </c>
      <c r="Q31" s="62">
        <v>68</v>
      </c>
      <c r="R31" s="63">
        <f t="shared" si="6"/>
        <v>0.22077922077922077</v>
      </c>
      <c r="S31" s="44">
        <v>0</v>
      </c>
      <c r="T31" s="63">
        <f t="shared" si="7"/>
        <v>0</v>
      </c>
      <c r="U31" s="44">
        <v>54</v>
      </c>
      <c r="V31" s="63">
        <f t="shared" si="8"/>
        <v>0.17532467532467533</v>
      </c>
      <c r="W31" s="44">
        <v>5</v>
      </c>
      <c r="X31" s="64">
        <f t="shared" si="9"/>
        <v>1.6233766233766232E-2</v>
      </c>
    </row>
    <row r="32" spans="1:24">
      <c r="A32" s="42" t="s">
        <v>78</v>
      </c>
      <c r="B32" s="43" t="s">
        <v>121</v>
      </c>
      <c r="C32" s="44">
        <v>12588</v>
      </c>
      <c r="D32" s="44">
        <v>375</v>
      </c>
      <c r="E32" s="44">
        <v>367</v>
      </c>
      <c r="F32" s="63">
        <f t="shared" si="0"/>
        <v>0.97866666666666668</v>
      </c>
      <c r="G32" s="44">
        <v>1</v>
      </c>
      <c r="H32" s="63">
        <f t="shared" si="1"/>
        <v>2.6666666666666666E-3</v>
      </c>
      <c r="I32" s="44">
        <v>7</v>
      </c>
      <c r="J32" s="63">
        <f t="shared" si="2"/>
        <v>1.8666666666666668E-2</v>
      </c>
      <c r="K32" s="62">
        <v>109</v>
      </c>
      <c r="L32" s="44">
        <v>102</v>
      </c>
      <c r="M32" s="63">
        <f t="shared" si="3"/>
        <v>0.56266666666666665</v>
      </c>
      <c r="N32" s="44">
        <v>22</v>
      </c>
      <c r="O32" s="63">
        <f t="shared" si="4"/>
        <v>5.8666666666666666E-2</v>
      </c>
      <c r="P32" s="44">
        <f t="shared" si="5"/>
        <v>233</v>
      </c>
      <c r="Q32" s="62">
        <v>53</v>
      </c>
      <c r="R32" s="63">
        <f t="shared" si="6"/>
        <v>0.14133333333333334</v>
      </c>
      <c r="S32" s="44">
        <v>0</v>
      </c>
      <c r="T32" s="63">
        <f t="shared" si="7"/>
        <v>0</v>
      </c>
      <c r="U32" s="44">
        <v>89</v>
      </c>
      <c r="V32" s="63">
        <f t="shared" si="8"/>
        <v>0.23733333333333334</v>
      </c>
      <c r="W32" s="44">
        <v>0</v>
      </c>
      <c r="X32" s="64">
        <f t="shared" si="9"/>
        <v>0</v>
      </c>
    </row>
    <row r="33" spans="1:24">
      <c r="A33" s="42" t="s">
        <v>80</v>
      </c>
      <c r="B33" s="43" t="s">
        <v>122</v>
      </c>
      <c r="C33" s="44">
        <v>75604</v>
      </c>
      <c r="D33" s="44">
        <v>405</v>
      </c>
      <c r="E33" s="44">
        <v>295</v>
      </c>
      <c r="F33" s="63">
        <f t="shared" si="0"/>
        <v>0.72839506172839508</v>
      </c>
      <c r="G33" s="44">
        <v>14</v>
      </c>
      <c r="H33" s="63">
        <f t="shared" si="1"/>
        <v>3.4567901234567898E-2</v>
      </c>
      <c r="I33" s="44">
        <v>96</v>
      </c>
      <c r="J33" s="63">
        <f t="shared" si="2"/>
        <v>0.23703703703703705</v>
      </c>
      <c r="K33" s="62">
        <v>59</v>
      </c>
      <c r="L33" s="44">
        <v>42</v>
      </c>
      <c r="M33" s="63">
        <f t="shared" si="3"/>
        <v>0.24938271604938272</v>
      </c>
      <c r="N33" s="44">
        <v>25</v>
      </c>
      <c r="O33" s="63">
        <f t="shared" si="4"/>
        <v>6.1728395061728392E-2</v>
      </c>
      <c r="P33" s="44">
        <f t="shared" si="5"/>
        <v>126</v>
      </c>
      <c r="Q33" s="62">
        <v>250</v>
      </c>
      <c r="R33" s="63">
        <f t="shared" si="6"/>
        <v>0.61728395061728392</v>
      </c>
      <c r="S33" s="44">
        <v>0</v>
      </c>
      <c r="T33" s="63">
        <f t="shared" si="7"/>
        <v>0</v>
      </c>
      <c r="U33" s="44">
        <v>24</v>
      </c>
      <c r="V33" s="63">
        <f t="shared" si="8"/>
        <v>5.9259259259259262E-2</v>
      </c>
      <c r="W33" s="44">
        <v>5</v>
      </c>
      <c r="X33" s="64">
        <f t="shared" si="9"/>
        <v>1.2345679012345678E-2</v>
      </c>
    </row>
    <row r="34" spans="1:24">
      <c r="A34" s="42" t="s">
        <v>82</v>
      </c>
      <c r="B34" s="43" t="s">
        <v>124</v>
      </c>
      <c r="C34" s="44">
        <v>17871</v>
      </c>
      <c r="D34" s="44">
        <v>262</v>
      </c>
      <c r="E34" s="44">
        <v>258</v>
      </c>
      <c r="F34" s="63">
        <f t="shared" si="0"/>
        <v>0.98473282442748089</v>
      </c>
      <c r="G34" s="44">
        <v>0</v>
      </c>
      <c r="H34" s="63">
        <f t="shared" si="1"/>
        <v>0</v>
      </c>
      <c r="I34" s="44">
        <v>4</v>
      </c>
      <c r="J34" s="63">
        <f t="shared" si="2"/>
        <v>1.5267175572519083E-2</v>
      </c>
      <c r="K34" s="62">
        <v>119</v>
      </c>
      <c r="L34" s="44">
        <v>18</v>
      </c>
      <c r="M34" s="63">
        <f t="shared" si="3"/>
        <v>0.52290076335877866</v>
      </c>
      <c r="N34" s="44">
        <v>11</v>
      </c>
      <c r="O34" s="63">
        <f t="shared" si="4"/>
        <v>4.1984732824427481E-2</v>
      </c>
      <c r="P34" s="44">
        <f t="shared" si="5"/>
        <v>148</v>
      </c>
      <c r="Q34" s="62">
        <v>112</v>
      </c>
      <c r="R34" s="63">
        <f t="shared" si="6"/>
        <v>0.42748091603053434</v>
      </c>
      <c r="S34" s="44">
        <v>0</v>
      </c>
      <c r="T34" s="63">
        <f t="shared" si="7"/>
        <v>0</v>
      </c>
      <c r="U34" s="44">
        <v>0</v>
      </c>
      <c r="V34" s="63">
        <f t="shared" si="8"/>
        <v>0</v>
      </c>
      <c r="W34" s="44">
        <v>2</v>
      </c>
      <c r="X34" s="64">
        <f t="shared" si="9"/>
        <v>7.6335877862595417E-3</v>
      </c>
    </row>
    <row r="35" spans="1:24">
      <c r="A35" s="42" t="s">
        <v>83</v>
      </c>
      <c r="B35" s="43" t="s">
        <v>125</v>
      </c>
      <c r="C35" s="44">
        <v>131744</v>
      </c>
      <c r="D35" s="44">
        <v>4795</v>
      </c>
      <c r="E35" s="44">
        <v>4452</v>
      </c>
      <c r="F35" s="63">
        <f t="shared" si="0"/>
        <v>0.92846715328467155</v>
      </c>
      <c r="G35" s="44">
        <v>0</v>
      </c>
      <c r="H35" s="63">
        <f t="shared" si="1"/>
        <v>0</v>
      </c>
      <c r="I35" s="44">
        <v>343</v>
      </c>
      <c r="J35" s="63">
        <f t="shared" si="2"/>
        <v>7.153284671532846E-2</v>
      </c>
      <c r="K35" s="62">
        <v>524</v>
      </c>
      <c r="L35" s="44">
        <v>2336</v>
      </c>
      <c r="M35" s="63">
        <f t="shared" si="3"/>
        <v>0.59645464025026074</v>
      </c>
      <c r="N35" s="44">
        <v>708</v>
      </c>
      <c r="O35" s="63">
        <f t="shared" si="4"/>
        <v>0.14765380604796663</v>
      </c>
      <c r="P35" s="44">
        <f t="shared" si="5"/>
        <v>3568</v>
      </c>
      <c r="Q35" s="62">
        <v>644</v>
      </c>
      <c r="R35" s="63">
        <f t="shared" si="6"/>
        <v>0.1343065693430657</v>
      </c>
      <c r="S35" s="44">
        <v>5</v>
      </c>
      <c r="T35" s="63">
        <f t="shared" si="7"/>
        <v>1.0427528675703858E-3</v>
      </c>
      <c r="U35" s="44">
        <v>269</v>
      </c>
      <c r="V35" s="63">
        <f t="shared" si="8"/>
        <v>5.6100104275286757E-2</v>
      </c>
      <c r="W35" s="44">
        <v>309</v>
      </c>
      <c r="X35" s="64">
        <f t="shared" si="9"/>
        <v>6.444212721584984E-2</v>
      </c>
    </row>
    <row r="36" spans="1:24">
      <c r="A36" s="42" t="s">
        <v>84</v>
      </c>
      <c r="B36" s="43" t="s">
        <v>125</v>
      </c>
      <c r="C36" s="44">
        <v>59190</v>
      </c>
      <c r="D36" s="44">
        <v>398</v>
      </c>
      <c r="E36" s="44">
        <v>283</v>
      </c>
      <c r="F36" s="63">
        <f t="shared" si="0"/>
        <v>0.71105527638190957</v>
      </c>
      <c r="G36" s="44">
        <v>0</v>
      </c>
      <c r="H36" s="63">
        <f t="shared" si="1"/>
        <v>0</v>
      </c>
      <c r="I36" s="44">
        <v>115</v>
      </c>
      <c r="J36" s="63">
        <f t="shared" si="2"/>
        <v>0.28894472361809043</v>
      </c>
      <c r="K36" s="62">
        <v>16</v>
      </c>
      <c r="L36" s="44">
        <v>63</v>
      </c>
      <c r="M36" s="63">
        <f t="shared" si="3"/>
        <v>0.19849246231155779</v>
      </c>
      <c r="N36" s="44">
        <v>163</v>
      </c>
      <c r="O36" s="63">
        <f t="shared" si="4"/>
        <v>0.40954773869346733</v>
      </c>
      <c r="P36" s="44">
        <f t="shared" si="5"/>
        <v>242</v>
      </c>
      <c r="Q36" s="62">
        <v>125</v>
      </c>
      <c r="R36" s="63">
        <f t="shared" si="6"/>
        <v>0.314070351758794</v>
      </c>
      <c r="S36" s="44">
        <v>0</v>
      </c>
      <c r="T36" s="63">
        <f t="shared" si="7"/>
        <v>0</v>
      </c>
      <c r="U36" s="44">
        <v>5</v>
      </c>
      <c r="V36" s="63">
        <f t="shared" si="8"/>
        <v>1.2562814070351759E-2</v>
      </c>
      <c r="W36" s="44">
        <v>26</v>
      </c>
      <c r="X36" s="64">
        <f t="shared" si="9"/>
        <v>6.5326633165829151E-2</v>
      </c>
    </row>
    <row r="37" spans="1:24">
      <c r="A37" s="42" t="s">
        <v>50</v>
      </c>
      <c r="B37" s="43" t="s">
        <v>97</v>
      </c>
      <c r="C37" s="44">
        <v>8020</v>
      </c>
      <c r="D37" s="44">
        <v>83</v>
      </c>
      <c r="E37" s="44">
        <v>31</v>
      </c>
      <c r="F37" s="63">
        <f t="shared" si="0"/>
        <v>0.37349397590361444</v>
      </c>
      <c r="G37" s="44">
        <v>0</v>
      </c>
      <c r="H37" s="63">
        <f t="shared" si="1"/>
        <v>0</v>
      </c>
      <c r="I37" s="44">
        <v>52</v>
      </c>
      <c r="J37" s="63">
        <f t="shared" si="2"/>
        <v>0.62650602409638556</v>
      </c>
      <c r="K37" s="62">
        <v>27</v>
      </c>
      <c r="L37" s="44">
        <v>0</v>
      </c>
      <c r="M37" s="63">
        <f t="shared" si="3"/>
        <v>0.3253012048192771</v>
      </c>
      <c r="N37" s="44">
        <v>0</v>
      </c>
      <c r="O37" s="63">
        <f t="shared" si="4"/>
        <v>0</v>
      </c>
      <c r="P37" s="44">
        <f t="shared" si="5"/>
        <v>27</v>
      </c>
      <c r="Q37" s="62">
        <v>51</v>
      </c>
      <c r="R37" s="63">
        <f t="shared" si="6"/>
        <v>0.61445783132530118</v>
      </c>
      <c r="S37" s="44">
        <v>0</v>
      </c>
      <c r="T37" s="63">
        <f t="shared" si="7"/>
        <v>0</v>
      </c>
      <c r="U37" s="44">
        <v>5</v>
      </c>
      <c r="V37" s="63">
        <f t="shared" si="8"/>
        <v>6.0240963855421686E-2</v>
      </c>
      <c r="W37" s="44">
        <v>0</v>
      </c>
      <c r="X37" s="64">
        <f t="shared" si="9"/>
        <v>0</v>
      </c>
    </row>
    <row r="38" spans="1:24">
      <c r="A38" s="42" t="s">
        <v>64</v>
      </c>
      <c r="B38" s="43" t="s">
        <v>109</v>
      </c>
      <c r="C38" s="44">
        <v>4230</v>
      </c>
      <c r="D38" s="44">
        <v>399</v>
      </c>
      <c r="E38" s="44">
        <v>197</v>
      </c>
      <c r="F38" s="63">
        <f t="shared" si="0"/>
        <v>0.49373433583959897</v>
      </c>
      <c r="G38" s="44">
        <v>1</v>
      </c>
      <c r="H38" s="63">
        <f t="shared" si="1"/>
        <v>2.5062656641604009E-3</v>
      </c>
      <c r="I38" s="44">
        <v>201</v>
      </c>
      <c r="J38" s="63">
        <f t="shared" si="2"/>
        <v>0.50375939849624063</v>
      </c>
      <c r="K38" s="62">
        <v>102</v>
      </c>
      <c r="L38" s="44">
        <v>22</v>
      </c>
      <c r="M38" s="63">
        <f t="shared" si="3"/>
        <v>0.31077694235588971</v>
      </c>
      <c r="N38" s="44">
        <v>115</v>
      </c>
      <c r="O38" s="63">
        <f t="shared" si="4"/>
        <v>0.2882205513784461</v>
      </c>
      <c r="P38" s="44">
        <f t="shared" si="5"/>
        <v>239</v>
      </c>
      <c r="Q38" s="62">
        <v>128</v>
      </c>
      <c r="R38" s="63">
        <f t="shared" si="6"/>
        <v>0.32080200501253131</v>
      </c>
      <c r="S38" s="44">
        <v>18</v>
      </c>
      <c r="T38" s="63">
        <f t="shared" si="7"/>
        <v>4.5112781954887216E-2</v>
      </c>
      <c r="U38" s="44">
        <v>10</v>
      </c>
      <c r="V38" s="63">
        <f t="shared" si="8"/>
        <v>2.5062656641604009E-2</v>
      </c>
      <c r="W38" s="44">
        <v>4</v>
      </c>
      <c r="X38" s="64">
        <f t="shared" si="9"/>
        <v>1.0025062656641603E-2</v>
      </c>
    </row>
    <row r="39" spans="1:24">
      <c r="A39" s="42" t="s">
        <v>77</v>
      </c>
      <c r="B39" s="43" t="s">
        <v>109</v>
      </c>
      <c r="C39" s="44">
        <v>6154</v>
      </c>
      <c r="D39" s="44">
        <v>152</v>
      </c>
      <c r="E39" s="44">
        <v>142</v>
      </c>
      <c r="F39" s="63">
        <f t="shared" si="0"/>
        <v>0.93421052631578949</v>
      </c>
      <c r="G39" s="44">
        <v>0</v>
      </c>
      <c r="H39" s="63">
        <f t="shared" si="1"/>
        <v>0</v>
      </c>
      <c r="I39" s="44">
        <v>10</v>
      </c>
      <c r="J39" s="63">
        <f t="shared" si="2"/>
        <v>6.5789473684210523E-2</v>
      </c>
      <c r="K39" s="62">
        <v>41</v>
      </c>
      <c r="L39" s="44">
        <v>26</v>
      </c>
      <c r="M39" s="63">
        <f t="shared" si="3"/>
        <v>0.44078947368421051</v>
      </c>
      <c r="N39" s="44">
        <v>16</v>
      </c>
      <c r="O39" s="63">
        <f t="shared" si="4"/>
        <v>0.10526315789473684</v>
      </c>
      <c r="P39" s="44">
        <f t="shared" si="5"/>
        <v>83</v>
      </c>
      <c r="Q39" s="62">
        <v>64</v>
      </c>
      <c r="R39" s="63">
        <f t="shared" si="6"/>
        <v>0.42105263157894735</v>
      </c>
      <c r="S39" s="44">
        <v>0</v>
      </c>
      <c r="T39" s="63">
        <f t="shared" si="7"/>
        <v>0</v>
      </c>
      <c r="U39" s="44">
        <v>4</v>
      </c>
      <c r="V39" s="63">
        <f t="shared" si="8"/>
        <v>2.6315789473684209E-2</v>
      </c>
      <c r="W39" s="44">
        <v>1</v>
      </c>
      <c r="X39" s="64">
        <f t="shared" si="9"/>
        <v>6.5789473684210523E-3</v>
      </c>
    </row>
    <row r="40" spans="1:24">
      <c r="A40" s="42" t="s">
        <v>58</v>
      </c>
      <c r="B40" s="43" t="s">
        <v>105</v>
      </c>
      <c r="C40" s="44">
        <v>9476</v>
      </c>
      <c r="D40" s="44">
        <v>329</v>
      </c>
      <c r="E40" s="44">
        <v>314</v>
      </c>
      <c r="F40" s="63">
        <f t="shared" si="0"/>
        <v>0.95440729483282671</v>
      </c>
      <c r="G40" s="44">
        <v>0</v>
      </c>
      <c r="H40" s="63">
        <f t="shared" si="1"/>
        <v>0</v>
      </c>
      <c r="I40" s="44">
        <v>15</v>
      </c>
      <c r="J40" s="63">
        <f t="shared" si="2"/>
        <v>4.5592705167173252E-2</v>
      </c>
      <c r="K40" s="62">
        <v>69</v>
      </c>
      <c r="L40" s="44">
        <v>82</v>
      </c>
      <c r="M40" s="63">
        <f t="shared" si="3"/>
        <v>0.45896656534954405</v>
      </c>
      <c r="N40" s="44">
        <v>77</v>
      </c>
      <c r="O40" s="63">
        <f t="shared" si="4"/>
        <v>0.23404255319148937</v>
      </c>
      <c r="P40" s="44">
        <f t="shared" si="5"/>
        <v>228</v>
      </c>
      <c r="Q40" s="62">
        <v>87</v>
      </c>
      <c r="R40" s="63">
        <f t="shared" si="6"/>
        <v>0.26443768996960487</v>
      </c>
      <c r="S40" s="44">
        <v>0</v>
      </c>
      <c r="T40" s="63">
        <f t="shared" si="7"/>
        <v>0</v>
      </c>
      <c r="U40" s="44">
        <v>5</v>
      </c>
      <c r="V40" s="63">
        <f t="shared" si="8"/>
        <v>1.5197568389057751E-2</v>
      </c>
      <c r="W40" s="44">
        <v>9</v>
      </c>
      <c r="X40" s="64">
        <f t="shared" si="9"/>
        <v>2.7355623100303952E-2</v>
      </c>
    </row>
    <row r="41" spans="1:24">
      <c r="A41" s="42" t="s">
        <v>62</v>
      </c>
      <c r="B41" s="43" t="s">
        <v>105</v>
      </c>
      <c r="C41" s="44">
        <v>12642</v>
      </c>
      <c r="D41" s="44">
        <v>322</v>
      </c>
      <c r="E41" s="44">
        <v>198</v>
      </c>
      <c r="F41" s="63">
        <f t="shared" si="0"/>
        <v>0.6149068322981367</v>
      </c>
      <c r="G41" s="44">
        <v>0</v>
      </c>
      <c r="H41" s="63">
        <f t="shared" si="1"/>
        <v>0</v>
      </c>
      <c r="I41" s="44">
        <v>124</v>
      </c>
      <c r="J41" s="63">
        <f t="shared" si="2"/>
        <v>0.38509316770186336</v>
      </c>
      <c r="K41" s="62">
        <v>67</v>
      </c>
      <c r="L41" s="44">
        <v>74</v>
      </c>
      <c r="M41" s="63">
        <f t="shared" si="3"/>
        <v>0.43788819875776397</v>
      </c>
      <c r="N41" s="44">
        <v>85</v>
      </c>
      <c r="O41" s="63">
        <f t="shared" si="4"/>
        <v>0.2639751552795031</v>
      </c>
      <c r="P41" s="44">
        <f t="shared" si="5"/>
        <v>226</v>
      </c>
      <c r="Q41" s="62">
        <v>95</v>
      </c>
      <c r="R41" s="63">
        <f t="shared" si="6"/>
        <v>0.29503105590062112</v>
      </c>
      <c r="S41" s="44">
        <v>0</v>
      </c>
      <c r="T41" s="63">
        <f t="shared" si="7"/>
        <v>0</v>
      </c>
      <c r="U41" s="44">
        <v>1</v>
      </c>
      <c r="V41" s="63">
        <f t="shared" si="8"/>
        <v>3.105590062111801E-3</v>
      </c>
      <c r="W41" s="44">
        <v>0</v>
      </c>
      <c r="X41" s="64">
        <f t="shared" si="9"/>
        <v>0</v>
      </c>
    </row>
    <row r="42" spans="1:24">
      <c r="A42" s="42" t="s">
        <v>86</v>
      </c>
      <c r="B42" s="43" t="s">
        <v>127</v>
      </c>
      <c r="C42" s="44">
        <v>31931</v>
      </c>
      <c r="D42" s="44">
        <v>298</v>
      </c>
      <c r="E42" s="44">
        <v>227</v>
      </c>
      <c r="F42" s="63">
        <f t="shared" si="0"/>
        <v>0.76174496644295298</v>
      </c>
      <c r="G42" s="44">
        <v>27</v>
      </c>
      <c r="H42" s="63">
        <f t="shared" si="1"/>
        <v>9.0604026845637578E-2</v>
      </c>
      <c r="I42" s="44">
        <v>44</v>
      </c>
      <c r="J42" s="63">
        <f t="shared" si="2"/>
        <v>0.1476510067114094</v>
      </c>
      <c r="K42" s="62">
        <v>106</v>
      </c>
      <c r="L42" s="44">
        <v>19</v>
      </c>
      <c r="M42" s="63">
        <f t="shared" si="3"/>
        <v>0.41946308724832215</v>
      </c>
      <c r="N42" s="44">
        <v>6</v>
      </c>
      <c r="O42" s="63">
        <f t="shared" si="4"/>
        <v>2.0134228187919462E-2</v>
      </c>
      <c r="P42" s="44">
        <f t="shared" si="5"/>
        <v>131</v>
      </c>
      <c r="Q42" s="62">
        <v>95</v>
      </c>
      <c r="R42" s="63">
        <f t="shared" si="6"/>
        <v>0.31879194630872482</v>
      </c>
      <c r="S42" s="44">
        <v>16</v>
      </c>
      <c r="T42" s="63">
        <f t="shared" si="7"/>
        <v>5.3691275167785234E-2</v>
      </c>
      <c r="U42" s="44">
        <v>56</v>
      </c>
      <c r="V42" s="63">
        <f t="shared" si="8"/>
        <v>0.18791946308724833</v>
      </c>
      <c r="W42" s="44">
        <v>0</v>
      </c>
      <c r="X42" s="64">
        <f t="shared" si="9"/>
        <v>0</v>
      </c>
    </row>
    <row r="43" spans="1:24">
      <c r="A43" s="42" t="s">
        <v>87</v>
      </c>
      <c r="B43" s="43" t="s">
        <v>128</v>
      </c>
      <c r="C43" s="44">
        <v>16359</v>
      </c>
      <c r="D43" s="44">
        <v>280</v>
      </c>
      <c r="E43" s="44">
        <v>209</v>
      </c>
      <c r="F43" s="63">
        <f t="shared" si="0"/>
        <v>0.74642857142857144</v>
      </c>
      <c r="G43" s="44">
        <v>37</v>
      </c>
      <c r="H43" s="63">
        <f t="shared" si="1"/>
        <v>0.13214285714285715</v>
      </c>
      <c r="I43" s="44">
        <v>34</v>
      </c>
      <c r="J43" s="63">
        <f t="shared" si="2"/>
        <v>0.12142857142857143</v>
      </c>
      <c r="K43" s="62">
        <v>11</v>
      </c>
      <c r="L43" s="44">
        <v>7</v>
      </c>
      <c r="M43" s="63">
        <f t="shared" si="3"/>
        <v>6.4285714285714279E-2</v>
      </c>
      <c r="N43" s="44">
        <v>18</v>
      </c>
      <c r="O43" s="63">
        <f t="shared" si="4"/>
        <v>6.4285714285714279E-2</v>
      </c>
      <c r="P43" s="44">
        <f t="shared" si="5"/>
        <v>36</v>
      </c>
      <c r="Q43" s="62">
        <v>210</v>
      </c>
      <c r="R43" s="63">
        <f t="shared" si="6"/>
        <v>0.75</v>
      </c>
      <c r="S43" s="44">
        <v>0</v>
      </c>
      <c r="T43" s="63">
        <f t="shared" si="7"/>
        <v>0</v>
      </c>
      <c r="U43" s="44">
        <v>16</v>
      </c>
      <c r="V43" s="63">
        <f t="shared" si="8"/>
        <v>5.7142857142857141E-2</v>
      </c>
      <c r="W43" s="44">
        <v>18</v>
      </c>
      <c r="X43" s="64">
        <f t="shared" si="9"/>
        <v>6.4285714285714279E-2</v>
      </c>
    </row>
    <row r="44" spans="1:24">
      <c r="A44" s="42" t="s">
        <v>60</v>
      </c>
      <c r="B44" s="43" t="s">
        <v>107</v>
      </c>
      <c r="C44" s="44">
        <v>11147</v>
      </c>
      <c r="D44" s="44">
        <v>166</v>
      </c>
      <c r="E44" s="44">
        <v>143</v>
      </c>
      <c r="F44" s="63">
        <f t="shared" si="0"/>
        <v>0.86144578313253017</v>
      </c>
      <c r="G44" s="44">
        <v>14</v>
      </c>
      <c r="H44" s="63">
        <f t="shared" si="1"/>
        <v>8.4337349397590355E-2</v>
      </c>
      <c r="I44" s="44">
        <v>9</v>
      </c>
      <c r="J44" s="63">
        <f t="shared" si="2"/>
        <v>5.4216867469879519E-2</v>
      </c>
      <c r="K44" s="62">
        <v>49</v>
      </c>
      <c r="L44" s="44">
        <v>43</v>
      </c>
      <c r="M44" s="63">
        <f t="shared" si="3"/>
        <v>0.55421686746987953</v>
      </c>
      <c r="N44" s="44">
        <v>8</v>
      </c>
      <c r="O44" s="63">
        <f t="shared" si="4"/>
        <v>4.8192771084337352E-2</v>
      </c>
      <c r="P44" s="44">
        <f t="shared" si="5"/>
        <v>100</v>
      </c>
      <c r="Q44" s="62">
        <v>50</v>
      </c>
      <c r="R44" s="63">
        <f t="shared" si="6"/>
        <v>0.30120481927710846</v>
      </c>
      <c r="S44" s="44">
        <v>8</v>
      </c>
      <c r="T44" s="63">
        <f t="shared" si="7"/>
        <v>4.8192771084337352E-2</v>
      </c>
      <c r="U44" s="44">
        <v>6</v>
      </c>
      <c r="V44" s="63">
        <f t="shared" si="8"/>
        <v>3.614457831325301E-2</v>
      </c>
      <c r="W44" s="44">
        <v>2</v>
      </c>
      <c r="X44" s="64">
        <f t="shared" si="9"/>
        <v>1.2048192771084338E-2</v>
      </c>
    </row>
    <row r="45" spans="1:24">
      <c r="A45" s="42" t="s">
        <v>81</v>
      </c>
      <c r="B45" s="43" t="s">
        <v>123</v>
      </c>
      <c r="C45" s="44">
        <v>9631</v>
      </c>
      <c r="D45" s="44">
        <v>23</v>
      </c>
      <c r="E45" s="44">
        <v>11</v>
      </c>
      <c r="F45" s="63">
        <f t="shared" si="0"/>
        <v>0.47826086956521741</v>
      </c>
      <c r="G45" s="44">
        <v>6</v>
      </c>
      <c r="H45" s="63">
        <f t="shared" si="1"/>
        <v>0.2608695652173913</v>
      </c>
      <c r="I45" s="44">
        <v>6</v>
      </c>
      <c r="J45" s="63">
        <f t="shared" si="2"/>
        <v>0.2608695652173913</v>
      </c>
      <c r="K45" s="62">
        <v>3</v>
      </c>
      <c r="L45" s="44">
        <v>4</v>
      </c>
      <c r="M45" s="63">
        <f t="shared" si="3"/>
        <v>0.30434782608695654</v>
      </c>
      <c r="N45" s="44">
        <v>0</v>
      </c>
      <c r="O45" s="63">
        <f t="shared" si="4"/>
        <v>0</v>
      </c>
      <c r="P45" s="44">
        <f t="shared" si="5"/>
        <v>7</v>
      </c>
      <c r="Q45" s="62">
        <v>10</v>
      </c>
      <c r="R45" s="63">
        <f t="shared" si="6"/>
        <v>0.43478260869565216</v>
      </c>
      <c r="S45" s="44">
        <v>6</v>
      </c>
      <c r="T45" s="63">
        <f t="shared" si="7"/>
        <v>0.2608695652173913</v>
      </c>
      <c r="U45" s="44">
        <v>0</v>
      </c>
      <c r="V45" s="63">
        <f t="shared" si="8"/>
        <v>0</v>
      </c>
      <c r="W45" s="44">
        <v>0</v>
      </c>
      <c r="X45" s="64">
        <f t="shared" si="9"/>
        <v>0</v>
      </c>
    </row>
    <row r="46" spans="1:24">
      <c r="A46" s="42" t="s">
        <v>88</v>
      </c>
      <c r="B46" s="43" t="s">
        <v>123</v>
      </c>
      <c r="C46" s="44">
        <v>73192</v>
      </c>
      <c r="D46" s="44">
        <v>503</v>
      </c>
      <c r="E46" s="44">
        <v>439</v>
      </c>
      <c r="F46" s="63">
        <f t="shared" si="0"/>
        <v>0.87276341948310143</v>
      </c>
      <c r="G46" s="44">
        <v>45</v>
      </c>
      <c r="H46" s="63">
        <f t="shared" si="1"/>
        <v>8.9463220675944338E-2</v>
      </c>
      <c r="I46" s="44">
        <v>19</v>
      </c>
      <c r="J46" s="63">
        <f t="shared" si="2"/>
        <v>3.7773359840954271E-2</v>
      </c>
      <c r="K46" s="62">
        <v>102</v>
      </c>
      <c r="L46" s="44">
        <v>50</v>
      </c>
      <c r="M46" s="63">
        <f t="shared" si="3"/>
        <v>0.30218687872763417</v>
      </c>
      <c r="N46" s="44">
        <v>63</v>
      </c>
      <c r="O46" s="63">
        <f t="shared" si="4"/>
        <v>0.12524850894632206</v>
      </c>
      <c r="P46" s="44">
        <f t="shared" si="5"/>
        <v>215</v>
      </c>
      <c r="Q46" s="62">
        <v>249</v>
      </c>
      <c r="R46" s="63">
        <f t="shared" si="6"/>
        <v>0.49502982107355864</v>
      </c>
      <c r="S46" s="44">
        <v>0</v>
      </c>
      <c r="T46" s="63">
        <f t="shared" si="7"/>
        <v>0</v>
      </c>
      <c r="U46" s="44">
        <v>29</v>
      </c>
      <c r="V46" s="63">
        <f t="shared" si="8"/>
        <v>5.7654075546719682E-2</v>
      </c>
      <c r="W46" s="44">
        <v>10</v>
      </c>
      <c r="X46" s="64">
        <f t="shared" si="9"/>
        <v>1.9880715705765408E-2</v>
      </c>
    </row>
    <row r="47" spans="1:24">
      <c r="A47" s="42" t="s">
        <v>71</v>
      </c>
      <c r="B47" s="43" t="s">
        <v>115</v>
      </c>
      <c r="C47" s="44">
        <v>6528</v>
      </c>
      <c r="D47" s="44">
        <v>244</v>
      </c>
      <c r="E47" s="44">
        <v>243</v>
      </c>
      <c r="F47" s="63">
        <f t="shared" si="0"/>
        <v>0.99590163934426235</v>
      </c>
      <c r="G47" s="44">
        <v>0</v>
      </c>
      <c r="H47" s="63">
        <f t="shared" si="1"/>
        <v>0</v>
      </c>
      <c r="I47" s="44">
        <v>1</v>
      </c>
      <c r="J47" s="63">
        <f t="shared" si="2"/>
        <v>4.0983606557377051E-3</v>
      </c>
      <c r="K47" s="62">
        <v>4</v>
      </c>
      <c r="L47" s="44">
        <v>32</v>
      </c>
      <c r="M47" s="63">
        <f t="shared" si="3"/>
        <v>0.14754098360655737</v>
      </c>
      <c r="N47" s="44">
        <v>16</v>
      </c>
      <c r="O47" s="63">
        <f t="shared" si="4"/>
        <v>6.5573770491803282E-2</v>
      </c>
      <c r="P47" s="44">
        <f t="shared" si="5"/>
        <v>52</v>
      </c>
      <c r="Q47" s="62">
        <v>82</v>
      </c>
      <c r="R47" s="63">
        <f t="shared" si="6"/>
        <v>0.33606557377049179</v>
      </c>
      <c r="S47" s="44">
        <v>80</v>
      </c>
      <c r="T47" s="63">
        <f t="shared" si="7"/>
        <v>0.32786885245901637</v>
      </c>
      <c r="U47" s="44">
        <v>29</v>
      </c>
      <c r="V47" s="63">
        <f t="shared" si="8"/>
        <v>0.11885245901639344</v>
      </c>
      <c r="W47" s="44">
        <v>1</v>
      </c>
      <c r="X47" s="64">
        <f t="shared" si="9"/>
        <v>4.0983606557377051E-3</v>
      </c>
    </row>
    <row r="48" spans="1:24">
      <c r="A48" s="42" t="s">
        <v>89</v>
      </c>
      <c r="B48" s="43" t="s">
        <v>129</v>
      </c>
      <c r="C48" s="44">
        <v>31012</v>
      </c>
      <c r="D48" s="44">
        <v>752</v>
      </c>
      <c r="E48" s="44">
        <v>649</v>
      </c>
      <c r="F48" s="63">
        <f t="shared" si="0"/>
        <v>0.86303191489361697</v>
      </c>
      <c r="G48" s="44">
        <v>1</v>
      </c>
      <c r="H48" s="63">
        <f t="shared" si="1"/>
        <v>1.3297872340425532E-3</v>
      </c>
      <c r="I48" s="44">
        <v>102</v>
      </c>
      <c r="J48" s="63">
        <f t="shared" si="2"/>
        <v>0.13563829787234041</v>
      </c>
      <c r="K48" s="62">
        <v>90</v>
      </c>
      <c r="L48" s="44">
        <v>73</v>
      </c>
      <c r="M48" s="63">
        <f t="shared" si="3"/>
        <v>0.21675531914893617</v>
      </c>
      <c r="N48" s="44">
        <v>57</v>
      </c>
      <c r="O48" s="63">
        <f t="shared" si="4"/>
        <v>7.5797872340425537E-2</v>
      </c>
      <c r="P48" s="44">
        <f t="shared" si="5"/>
        <v>220</v>
      </c>
      <c r="Q48" s="62">
        <v>428</v>
      </c>
      <c r="R48" s="63">
        <f t="shared" si="6"/>
        <v>0.56914893617021278</v>
      </c>
      <c r="S48" s="44">
        <v>48</v>
      </c>
      <c r="T48" s="63">
        <f t="shared" si="7"/>
        <v>6.3829787234042548E-2</v>
      </c>
      <c r="U48" s="44">
        <v>56</v>
      </c>
      <c r="V48" s="63">
        <f t="shared" si="8"/>
        <v>7.4468085106382975E-2</v>
      </c>
      <c r="W48" s="44">
        <v>0</v>
      </c>
      <c r="X48" s="64">
        <f t="shared" si="9"/>
        <v>0</v>
      </c>
    </row>
    <row r="49" spans="1:24">
      <c r="A49" s="42" t="s">
        <v>90</v>
      </c>
      <c r="B49" s="43" t="s">
        <v>130</v>
      </c>
      <c r="C49" s="44">
        <v>23359</v>
      </c>
      <c r="D49" s="44">
        <v>589</v>
      </c>
      <c r="E49" s="44">
        <v>442</v>
      </c>
      <c r="F49" s="63">
        <f t="shared" si="0"/>
        <v>0.75042444821731746</v>
      </c>
      <c r="G49" s="44">
        <v>0</v>
      </c>
      <c r="H49" s="63">
        <f t="shared" si="1"/>
        <v>0</v>
      </c>
      <c r="I49" s="44">
        <v>147</v>
      </c>
      <c r="J49" s="63">
        <f t="shared" si="2"/>
        <v>0.24957555178268251</v>
      </c>
      <c r="K49" s="62">
        <v>48</v>
      </c>
      <c r="L49" s="44">
        <v>30</v>
      </c>
      <c r="M49" s="63">
        <f t="shared" si="3"/>
        <v>0.13242784380305603</v>
      </c>
      <c r="N49" s="44">
        <v>56</v>
      </c>
      <c r="O49" s="63">
        <f t="shared" si="4"/>
        <v>9.5076400679117143E-2</v>
      </c>
      <c r="P49" s="44">
        <f t="shared" si="5"/>
        <v>134</v>
      </c>
      <c r="Q49" s="62">
        <v>199</v>
      </c>
      <c r="R49" s="63">
        <f t="shared" si="6"/>
        <v>0.33786078098471989</v>
      </c>
      <c r="S49" s="44">
        <v>52</v>
      </c>
      <c r="T49" s="63">
        <f t="shared" si="7"/>
        <v>8.8285229202037352E-2</v>
      </c>
      <c r="U49" s="44">
        <v>25</v>
      </c>
      <c r="V49" s="63">
        <f t="shared" si="8"/>
        <v>4.2444821731748725E-2</v>
      </c>
      <c r="W49" s="44">
        <v>179</v>
      </c>
      <c r="X49" s="64">
        <f t="shared" si="9"/>
        <v>0.30390492359932086</v>
      </c>
    </row>
    <row r="50" spans="1:24">
      <c r="A50" s="42" t="s">
        <v>92</v>
      </c>
      <c r="B50" s="43" t="s">
        <v>131</v>
      </c>
      <c r="C50" s="44">
        <v>43240</v>
      </c>
      <c r="D50" s="44">
        <v>264</v>
      </c>
      <c r="E50" s="44">
        <v>238</v>
      </c>
      <c r="F50" s="63">
        <f t="shared" si="0"/>
        <v>0.90151515151515149</v>
      </c>
      <c r="G50" s="44">
        <v>0</v>
      </c>
      <c r="H50" s="63">
        <f t="shared" si="1"/>
        <v>0</v>
      </c>
      <c r="I50" s="44">
        <v>26</v>
      </c>
      <c r="J50" s="63">
        <f t="shared" si="2"/>
        <v>9.8484848484848481E-2</v>
      </c>
      <c r="K50" s="62">
        <v>69</v>
      </c>
      <c r="L50" s="44">
        <v>65</v>
      </c>
      <c r="M50" s="63">
        <f t="shared" si="3"/>
        <v>0.50757575757575757</v>
      </c>
      <c r="N50" s="44">
        <v>94</v>
      </c>
      <c r="O50" s="63">
        <f t="shared" si="4"/>
        <v>0.35606060606060608</v>
      </c>
      <c r="P50" s="44">
        <f t="shared" si="5"/>
        <v>228</v>
      </c>
      <c r="Q50" s="62">
        <v>36</v>
      </c>
      <c r="R50" s="63">
        <f t="shared" si="6"/>
        <v>0.13636363636363635</v>
      </c>
      <c r="S50" s="44">
        <v>0</v>
      </c>
      <c r="T50" s="63">
        <f t="shared" si="7"/>
        <v>0</v>
      </c>
      <c r="U50" s="44">
        <v>0</v>
      </c>
      <c r="V50" s="63">
        <f t="shared" si="8"/>
        <v>0</v>
      </c>
      <c r="W50" s="44">
        <v>0</v>
      </c>
      <c r="X50" s="64">
        <f t="shared" si="9"/>
        <v>0</v>
      </c>
    </row>
    <row r="51" spans="1:24">
      <c r="A51" s="49"/>
      <c r="B51" s="50"/>
      <c r="C51" s="53"/>
      <c r="D51" s="69"/>
      <c r="E51" s="69"/>
      <c r="F51" s="50"/>
      <c r="G51" s="69"/>
      <c r="H51" s="50"/>
      <c r="I51" s="69"/>
      <c r="J51" s="50"/>
      <c r="K51" s="69"/>
      <c r="L51" s="69"/>
      <c r="M51" s="50"/>
      <c r="N51" s="69"/>
      <c r="O51" s="50"/>
      <c r="P51" s="50"/>
      <c r="Q51" s="69"/>
      <c r="R51" s="50"/>
      <c r="S51" s="69"/>
      <c r="T51" s="50"/>
      <c r="U51" s="69"/>
      <c r="V51" s="50"/>
      <c r="W51" s="69"/>
      <c r="X51" s="51"/>
    </row>
    <row r="52" spans="1:24">
      <c r="A52" s="5" t="s">
        <v>165</v>
      </c>
      <c r="B52" s="5"/>
      <c r="C52" s="6"/>
      <c r="D52" s="7">
        <f>SUM(D3:D50)</f>
        <v>19064</v>
      </c>
      <c r="E52" s="7">
        <f t="shared" ref="E52:W52" si="10">SUM(E3:E50)</f>
        <v>15906</v>
      </c>
      <c r="F52" s="18">
        <f>E52/D52</f>
        <v>0.83434746118338232</v>
      </c>
      <c r="G52" s="7">
        <f t="shared" si="10"/>
        <v>639</v>
      </c>
      <c r="H52" s="18">
        <f>G52/D52</f>
        <v>3.3518673940411248E-2</v>
      </c>
      <c r="I52" s="7">
        <f t="shared" si="10"/>
        <v>2519</v>
      </c>
      <c r="J52" s="18">
        <f>I52/D52</f>
        <v>0.13213386487620646</v>
      </c>
      <c r="K52" s="7">
        <f t="shared" si="10"/>
        <v>3856</v>
      </c>
      <c r="L52" s="7">
        <f t="shared" si="10"/>
        <v>4161</v>
      </c>
      <c r="M52" s="18">
        <f>(K52+L52)/D52</f>
        <v>0.42053084347461184</v>
      </c>
      <c r="N52" s="7">
        <f t="shared" si="10"/>
        <v>2167</v>
      </c>
      <c r="O52" s="18">
        <f>N52/D52</f>
        <v>0.11366974402014268</v>
      </c>
      <c r="P52" s="7">
        <f>K52+L52+N52</f>
        <v>10184</v>
      </c>
      <c r="Q52" s="7">
        <f t="shared" si="10"/>
        <v>6512</v>
      </c>
      <c r="R52" s="18">
        <f>Q52/D52</f>
        <v>0.34158623583718001</v>
      </c>
      <c r="S52" s="7">
        <f t="shared" si="10"/>
        <v>540</v>
      </c>
      <c r="T52" s="18">
        <f>S52/D52</f>
        <v>2.8325639949643308E-2</v>
      </c>
      <c r="U52" s="7">
        <f t="shared" si="10"/>
        <v>1003</v>
      </c>
      <c r="V52" s="18">
        <f>U52/D52</f>
        <v>5.2612253462022661E-2</v>
      </c>
      <c r="W52" s="7">
        <f t="shared" si="10"/>
        <v>825</v>
      </c>
      <c r="X52" s="18">
        <f>W52/D52</f>
        <v>4.3275283256399497E-2</v>
      </c>
    </row>
    <row r="53" spans="1:24">
      <c r="A53" s="5" t="s">
        <v>166</v>
      </c>
      <c r="B53" s="5"/>
      <c r="C53" s="6"/>
      <c r="D53" s="7">
        <f>AVERAGE(D3:D50)</f>
        <v>397.16666666666669</v>
      </c>
      <c r="E53" s="7">
        <f>AVERAGE(E3:E50)</f>
        <v>331.375</v>
      </c>
      <c r="F53" s="18">
        <f>AVERAGE(F3:F50)</f>
        <v>0.8222419018706385</v>
      </c>
      <c r="G53" s="7">
        <f t="shared" ref="G53:W53" si="11">AVERAGE(G3:G50)</f>
        <v>13.3125</v>
      </c>
      <c r="H53" s="18">
        <f t="shared" ref="H53" si="12">AVERAGE(H3:H50)</f>
        <v>4.4950874292780961E-2</v>
      </c>
      <c r="I53" s="7">
        <f t="shared" si="11"/>
        <v>52.479166666666664</v>
      </c>
      <c r="J53" s="18">
        <f t="shared" ref="J53" si="13">AVERAGE(J3:J50)</f>
        <v>0.13280722383658064</v>
      </c>
      <c r="K53" s="7">
        <f t="shared" si="11"/>
        <v>80.333333333333329</v>
      </c>
      <c r="L53" s="7">
        <f t="shared" si="11"/>
        <v>86.6875</v>
      </c>
      <c r="M53" s="18">
        <f t="shared" ref="M53" si="14">AVERAGE(M3:M50)</f>
        <v>0.40013401106191221</v>
      </c>
      <c r="N53" s="7">
        <f t="shared" si="11"/>
        <v>45.145833333333336</v>
      </c>
      <c r="O53" s="18">
        <f t="shared" ref="O53:P53" si="15">AVERAGE(O3:O50)</f>
        <v>9.4817051958000012E-2</v>
      </c>
      <c r="P53" s="7">
        <f t="shared" si="15"/>
        <v>212.16666666666666</v>
      </c>
      <c r="Q53" s="7">
        <f t="shared" si="11"/>
        <v>135.66666666666666</v>
      </c>
      <c r="R53" s="18">
        <f t="shared" ref="R53" si="16">AVERAGE(R3:R50)</f>
        <v>0.37555382168337753</v>
      </c>
      <c r="S53" s="7">
        <f t="shared" si="11"/>
        <v>11.25</v>
      </c>
      <c r="T53" s="18">
        <f t="shared" ref="T53" si="17">AVERAGE(T3:T50)</f>
        <v>3.4746629017023474E-2</v>
      </c>
      <c r="U53" s="7">
        <f t="shared" si="11"/>
        <v>20.895833333333332</v>
      </c>
      <c r="V53" s="18">
        <f t="shared" ref="V53" si="18">AVERAGE(V3:V50)</f>
        <v>6.0902893818169435E-2</v>
      </c>
      <c r="W53" s="7">
        <f t="shared" si="11"/>
        <v>17.1875</v>
      </c>
      <c r="X53" s="18">
        <f t="shared" ref="X53" si="19">AVERAGE(X3:X50)</f>
        <v>3.3845592461517367E-2</v>
      </c>
    </row>
    <row r="54" spans="1:24">
      <c r="A54" s="5" t="s">
        <v>167</v>
      </c>
      <c r="B54" s="5"/>
      <c r="C54" s="6"/>
      <c r="D54" s="7">
        <f>MEDIAN(D3:D50)</f>
        <v>272</v>
      </c>
      <c r="E54" s="7">
        <f>MEDIAN(E3:E50)</f>
        <v>225.5</v>
      </c>
      <c r="F54" s="18">
        <f>MEDIAN(F3:F50)</f>
        <v>0.85929432013769369</v>
      </c>
      <c r="G54" s="7">
        <f t="shared" ref="G54:W54" si="20">MEDIAN(G3:G50)</f>
        <v>3</v>
      </c>
      <c r="H54" s="18">
        <f t="shared" ref="H54" si="21">MEDIAN(H3:H50)</f>
        <v>1.422170270796805E-2</v>
      </c>
      <c r="I54" s="7">
        <f t="shared" si="20"/>
        <v>18.5</v>
      </c>
      <c r="J54" s="18">
        <f t="shared" ref="J54" si="22">MEDIAN(J3:J50)</f>
        <v>8.5008847600088477E-2</v>
      </c>
      <c r="K54" s="7">
        <f t="shared" si="20"/>
        <v>65</v>
      </c>
      <c r="L54" s="7">
        <f t="shared" si="20"/>
        <v>33.5</v>
      </c>
      <c r="M54" s="18">
        <f t="shared" ref="M54" si="23">MEDIAN(M3:M50)</f>
        <v>0.40994623655913975</v>
      </c>
      <c r="N54" s="7">
        <f t="shared" si="20"/>
        <v>15.5</v>
      </c>
      <c r="O54" s="18">
        <f t="shared" ref="O54:P54" si="24">MEDIAN(O3:O50)</f>
        <v>6.0197530864197532E-2</v>
      </c>
      <c r="P54" s="7">
        <f t="shared" si="24"/>
        <v>132.5</v>
      </c>
      <c r="Q54" s="7">
        <f t="shared" si="20"/>
        <v>84.5</v>
      </c>
      <c r="R54" s="18">
        <f t="shared" ref="R54" si="25">MEDIAN(R3:R50)</f>
        <v>0.36854838709677418</v>
      </c>
      <c r="S54" s="7">
        <f t="shared" si="20"/>
        <v>0</v>
      </c>
      <c r="T54" s="18">
        <f t="shared" ref="T54" si="26">MEDIAN(T3:T50)</f>
        <v>0</v>
      </c>
      <c r="U54" s="7">
        <f t="shared" si="20"/>
        <v>7.5</v>
      </c>
      <c r="V54" s="18">
        <f t="shared" ref="V54" si="27">MEDIAN(V3:V50)</f>
        <v>3.9294700022500864E-2</v>
      </c>
      <c r="W54" s="7">
        <f t="shared" si="20"/>
        <v>2</v>
      </c>
      <c r="X54" s="18">
        <f t="shared" ref="X54" si="28">MEDIAN(X3:X50)</f>
        <v>8.1086393866920022E-3</v>
      </c>
    </row>
  </sheetData>
  <autoFilter ref="A2:X2" xr:uid="{8F186788-824B-405F-85D3-7067576987F6}"/>
  <sortState xmlns:xlrd2="http://schemas.microsoft.com/office/spreadsheetml/2017/richdata2" ref="A4:X50">
    <sortCondition ref="B3:B50"/>
  </sortState>
  <mergeCells count="6">
    <mergeCell ref="D1:J1"/>
    <mergeCell ref="K1:P1"/>
    <mergeCell ref="Q1:X1"/>
    <mergeCell ref="A1:A2"/>
    <mergeCell ref="B1:B2"/>
    <mergeCell ref="C1:C2"/>
  </mergeCells>
  <conditionalFormatting sqref="A3:X50">
    <cfRule type="expression" dxfId="1" priority="1">
      <formula>MOD(ROW(),2)=0</formula>
    </cfRule>
  </conditionalFormatting>
  <pageMargins left="0.7" right="0.7" top="0.75" bottom="0.75" header="0.3" footer="0.3"/>
  <ignoredErrors>
    <ignoredError sqref="F52 H52 J52 M52 R52 T52 V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91D80-9E35-4822-A2DF-62BCFA52FE94}">
  <sheetPr>
    <tabColor theme="7" tint="0.39997558519241921"/>
  </sheetPr>
  <dimension ref="A1:AI54"/>
  <sheetViews>
    <sheetView showGridLines="0" showRowColHeaders="0" workbookViewId="0">
      <pane xSplit="1" ySplit="2" topLeftCell="D3" activePane="bottomRight" state="frozen"/>
      <selection pane="topRight" activeCell="B1" sqref="B1"/>
      <selection pane="bottomLeft" activeCell="A3" sqref="A3"/>
      <selection pane="bottomRight" sqref="A1:A2"/>
    </sheetView>
  </sheetViews>
  <sheetFormatPr defaultRowHeight="12.75"/>
  <cols>
    <col min="1" max="1" width="36.7109375" style="9" bestFit="1" customWidth="1"/>
    <col min="2" max="2" width="15.28515625" style="9" hidden="1" customWidth="1"/>
    <col min="3" max="3" width="15.28515625" style="4" hidden="1" customWidth="1"/>
    <col min="4" max="4" width="19.7109375" style="9" customWidth="1"/>
    <col min="5" max="5" width="19.28515625" style="9" customWidth="1"/>
    <col min="6" max="6" width="15.42578125" style="9" customWidth="1"/>
    <col min="7" max="7" width="17.85546875" style="9" customWidth="1"/>
    <col min="8" max="8" width="15.28515625" style="9" customWidth="1"/>
    <col min="9" max="9" width="15.5703125" style="9" customWidth="1"/>
    <col min="10" max="10" width="15.7109375" style="9" customWidth="1"/>
    <col min="11" max="12" width="16.140625" style="9" customWidth="1"/>
    <col min="13" max="14" width="17.42578125" style="9" customWidth="1"/>
    <col min="15" max="16" width="14" style="9" customWidth="1"/>
    <col min="17" max="18" width="14.7109375" style="9" customWidth="1"/>
    <col min="19" max="22" width="15.28515625" style="9" customWidth="1"/>
    <col min="23" max="24" width="15.140625" style="9" customWidth="1"/>
    <col min="25" max="25" width="17.85546875" style="9" hidden="1" customWidth="1"/>
    <col min="26" max="26" width="19.42578125" style="9" hidden="1" customWidth="1"/>
    <col min="27" max="27" width="19.5703125" style="9" hidden="1" customWidth="1"/>
    <col min="28" max="28" width="18.85546875" style="9" hidden="1" customWidth="1"/>
    <col min="29" max="29" width="19.7109375" style="9" hidden="1" customWidth="1"/>
    <col min="30" max="30" width="19.42578125" style="9" hidden="1" customWidth="1"/>
    <col min="31" max="31" width="20.85546875" style="9" hidden="1" customWidth="1"/>
    <col min="32" max="32" width="17.140625" style="9" hidden="1" customWidth="1"/>
    <col min="33" max="33" width="16.7109375" style="9" hidden="1" customWidth="1"/>
    <col min="34" max="34" width="14.5703125" style="9" hidden="1" customWidth="1"/>
    <col min="35" max="35" width="15.140625" style="9" hidden="1" customWidth="1"/>
    <col min="36" max="16384" width="9.140625" style="9"/>
  </cols>
  <sheetData>
    <row r="1" spans="1:35" ht="12.6" customHeight="1">
      <c r="A1" s="127" t="s">
        <v>0</v>
      </c>
      <c r="B1" s="127" t="s">
        <v>142</v>
      </c>
      <c r="C1" s="129" t="s">
        <v>143</v>
      </c>
      <c r="D1" s="129" t="s">
        <v>183</v>
      </c>
      <c r="E1" s="118" t="s">
        <v>168</v>
      </c>
      <c r="F1" s="119"/>
      <c r="G1" s="119"/>
      <c r="H1" s="119"/>
      <c r="I1" s="119"/>
      <c r="J1" s="120"/>
      <c r="K1" s="121" t="s">
        <v>169</v>
      </c>
      <c r="L1" s="122"/>
      <c r="M1" s="122"/>
      <c r="N1" s="122"/>
      <c r="O1" s="122"/>
      <c r="P1" s="122"/>
      <c r="Q1" s="125" t="s">
        <v>170</v>
      </c>
      <c r="R1" s="125"/>
      <c r="S1" s="125"/>
      <c r="T1" s="125"/>
      <c r="U1" s="125"/>
      <c r="V1" s="125"/>
      <c r="W1" s="125"/>
      <c r="X1" s="126"/>
    </row>
    <row r="2" spans="1:35" ht="50.25" customHeight="1">
      <c r="A2" s="128"/>
      <c r="B2" s="128"/>
      <c r="C2" s="130"/>
      <c r="D2" s="130"/>
      <c r="E2" s="19" t="s">
        <v>184</v>
      </c>
      <c r="F2" s="54" t="s">
        <v>185</v>
      </c>
      <c r="G2" s="19" t="s">
        <v>186</v>
      </c>
      <c r="H2" s="54" t="s">
        <v>187</v>
      </c>
      <c r="I2" s="19" t="s">
        <v>188</v>
      </c>
      <c r="J2" s="55" t="s">
        <v>189</v>
      </c>
      <c r="K2" s="56" t="s">
        <v>190</v>
      </c>
      <c r="L2" s="57" t="s">
        <v>191</v>
      </c>
      <c r="M2" s="56" t="s">
        <v>192</v>
      </c>
      <c r="N2" s="57" t="s">
        <v>193</v>
      </c>
      <c r="O2" s="56" t="s">
        <v>194</v>
      </c>
      <c r="P2" s="57" t="s">
        <v>195</v>
      </c>
      <c r="Q2" s="59" t="s">
        <v>196</v>
      </c>
      <c r="R2" s="66" t="s">
        <v>197</v>
      </c>
      <c r="S2" s="59" t="s">
        <v>198</v>
      </c>
      <c r="T2" s="66" t="s">
        <v>199</v>
      </c>
      <c r="U2" s="59" t="s">
        <v>200</v>
      </c>
      <c r="V2" s="66" t="s">
        <v>201</v>
      </c>
      <c r="W2" s="59" t="s">
        <v>202</v>
      </c>
      <c r="X2" s="60" t="s">
        <v>203</v>
      </c>
      <c r="Y2" s="20" t="s">
        <v>13</v>
      </c>
      <c r="Z2" s="1" t="s">
        <v>7</v>
      </c>
      <c r="AA2" s="1" t="s">
        <v>9</v>
      </c>
      <c r="AB2" s="1" t="s">
        <v>11</v>
      </c>
      <c r="AC2" s="1" t="s">
        <v>15</v>
      </c>
      <c r="AD2" s="1" t="s">
        <v>17</v>
      </c>
      <c r="AE2" s="1" t="s">
        <v>19</v>
      </c>
      <c r="AF2" s="1" t="s">
        <v>21</v>
      </c>
      <c r="AG2" s="1" t="s">
        <v>23</v>
      </c>
      <c r="AH2" s="1" t="s">
        <v>25</v>
      </c>
      <c r="AI2" s="1" t="s">
        <v>27</v>
      </c>
    </row>
    <row r="3" spans="1:35" s="24" customFormat="1">
      <c r="A3" s="42" t="s">
        <v>48</v>
      </c>
      <c r="B3" s="43" t="s">
        <v>95</v>
      </c>
      <c r="C3" s="44">
        <v>17153</v>
      </c>
      <c r="D3" s="44">
        <v>7702</v>
      </c>
      <c r="E3" s="65">
        <v>5870</v>
      </c>
      <c r="F3" s="21">
        <f t="shared" ref="F3:F50" si="0">E3/Z3</f>
        <v>23.110236220472441</v>
      </c>
      <c r="G3" s="44">
        <v>804</v>
      </c>
      <c r="H3" s="21">
        <f>G3/AA3</f>
        <v>134</v>
      </c>
      <c r="I3" s="44">
        <v>1028</v>
      </c>
      <c r="J3" s="21">
        <f>I3/AB3</f>
        <v>13.891891891891891</v>
      </c>
      <c r="K3" s="62">
        <v>2035</v>
      </c>
      <c r="L3" s="21">
        <f>K3/AC3</f>
        <v>31.307692307692307</v>
      </c>
      <c r="M3" s="44">
        <v>548</v>
      </c>
      <c r="N3" s="21">
        <f t="shared" ref="N3:N22" si="1">M3/AD3</f>
        <v>14.421052631578947</v>
      </c>
      <c r="O3" s="44">
        <v>510</v>
      </c>
      <c r="P3" s="21">
        <f>O3/AE3</f>
        <v>11.333333333333334</v>
      </c>
      <c r="Q3" s="62">
        <v>1594</v>
      </c>
      <c r="R3" s="21">
        <f t="shared" ref="R3:R50" si="2">Q3/AF3</f>
        <v>11.467625899280575</v>
      </c>
      <c r="S3" s="44">
        <v>575</v>
      </c>
      <c r="T3" s="21">
        <f>S3/AG3</f>
        <v>28.75</v>
      </c>
      <c r="U3" s="44">
        <v>1636</v>
      </c>
      <c r="V3" s="21">
        <f>U3/AH3</f>
        <v>60.592592592592595</v>
      </c>
      <c r="W3" s="44">
        <v>804</v>
      </c>
      <c r="X3" s="70">
        <v>0</v>
      </c>
      <c r="Y3" s="3">
        <v>334</v>
      </c>
      <c r="Z3" s="3">
        <v>254</v>
      </c>
      <c r="AA3" s="3">
        <v>6</v>
      </c>
      <c r="AB3" s="3">
        <v>74</v>
      </c>
      <c r="AC3" s="3">
        <v>65</v>
      </c>
      <c r="AD3" s="3">
        <v>38</v>
      </c>
      <c r="AE3" s="3">
        <v>45</v>
      </c>
      <c r="AF3" s="3">
        <v>139</v>
      </c>
      <c r="AG3" s="3">
        <v>20</v>
      </c>
      <c r="AH3" s="3">
        <v>27</v>
      </c>
      <c r="AI3" s="3">
        <v>0</v>
      </c>
    </row>
    <row r="4" spans="1:35">
      <c r="A4" s="42" t="s">
        <v>85</v>
      </c>
      <c r="B4" s="43" t="s">
        <v>126</v>
      </c>
      <c r="C4" s="44">
        <v>22493</v>
      </c>
      <c r="D4" s="44">
        <v>5151</v>
      </c>
      <c r="E4" s="62">
        <v>3212</v>
      </c>
      <c r="F4" s="21">
        <f t="shared" si="0"/>
        <v>9.5880597014925382</v>
      </c>
      <c r="G4" s="44">
        <v>1232</v>
      </c>
      <c r="H4" s="21">
        <f>G4/AA4</f>
        <v>25.142857142857142</v>
      </c>
      <c r="I4" s="44">
        <v>707</v>
      </c>
      <c r="J4" s="21">
        <f>I4/AB4</f>
        <v>5.2761194029850742</v>
      </c>
      <c r="K4" s="62">
        <v>1516</v>
      </c>
      <c r="L4" s="21">
        <f>K4/AC4</f>
        <v>9.8441558441558445</v>
      </c>
      <c r="M4" s="44">
        <v>523</v>
      </c>
      <c r="N4" s="21">
        <f t="shared" si="1"/>
        <v>10.895833333333334</v>
      </c>
      <c r="O4" s="44">
        <v>355</v>
      </c>
      <c r="P4" s="21">
        <f>O4/AE4</f>
        <v>5.0714285714285712</v>
      </c>
      <c r="Q4" s="62">
        <v>1329</v>
      </c>
      <c r="R4" s="21">
        <f t="shared" si="2"/>
        <v>8.0060240963855414</v>
      </c>
      <c r="S4" s="44">
        <v>123</v>
      </c>
      <c r="T4" s="21">
        <f>S4/AG4</f>
        <v>12.3</v>
      </c>
      <c r="U4" s="44">
        <v>886</v>
      </c>
      <c r="V4" s="21">
        <f>U4/AH4</f>
        <v>80.545454545454547</v>
      </c>
      <c r="W4" s="44">
        <v>419</v>
      </c>
      <c r="X4" s="70">
        <f>W4/AI4</f>
        <v>7.101694915254237</v>
      </c>
      <c r="Y4" s="3">
        <v>518</v>
      </c>
      <c r="Z4" s="3">
        <v>335</v>
      </c>
      <c r="AA4" s="3">
        <v>49</v>
      </c>
      <c r="AB4" s="3">
        <v>134</v>
      </c>
      <c r="AC4" s="3">
        <v>154</v>
      </c>
      <c r="AD4" s="3">
        <v>48</v>
      </c>
      <c r="AE4" s="3">
        <v>70</v>
      </c>
      <c r="AF4" s="3">
        <v>166</v>
      </c>
      <c r="AG4" s="3">
        <v>10</v>
      </c>
      <c r="AH4" s="3">
        <v>11</v>
      </c>
      <c r="AI4" s="3">
        <v>59</v>
      </c>
    </row>
    <row r="5" spans="1:35">
      <c r="A5" s="42" t="s">
        <v>67</v>
      </c>
      <c r="B5" s="43" t="s">
        <v>112</v>
      </c>
      <c r="C5" s="44">
        <v>12330</v>
      </c>
      <c r="D5" s="44">
        <v>11254</v>
      </c>
      <c r="E5" s="62">
        <v>9258</v>
      </c>
      <c r="F5" s="21">
        <f t="shared" si="0"/>
        <v>32.145833333333336</v>
      </c>
      <c r="G5" s="44">
        <v>1904</v>
      </c>
      <c r="H5" s="21">
        <f>G5/AA5</f>
        <v>211.55555555555554</v>
      </c>
      <c r="I5" s="44">
        <v>92</v>
      </c>
      <c r="J5" s="21">
        <f>I5/AB5</f>
        <v>30.666666666666668</v>
      </c>
      <c r="K5" s="62">
        <v>959</v>
      </c>
      <c r="L5" s="21">
        <f>K5/AC5</f>
        <v>12.95945945945946</v>
      </c>
      <c r="M5" s="44">
        <v>1381</v>
      </c>
      <c r="N5" s="21">
        <f t="shared" si="1"/>
        <v>23.016666666666666</v>
      </c>
      <c r="O5" s="44">
        <v>386</v>
      </c>
      <c r="P5" s="21">
        <f>O5/AE5</f>
        <v>6.4333333333333336</v>
      </c>
      <c r="Q5" s="62">
        <v>215</v>
      </c>
      <c r="R5" s="21">
        <f t="shared" si="2"/>
        <v>5.5128205128205128</v>
      </c>
      <c r="S5" s="44">
        <v>17</v>
      </c>
      <c r="T5" s="21">
        <f>S5/AG5</f>
        <v>2.125</v>
      </c>
      <c r="U5" s="44">
        <v>2926</v>
      </c>
      <c r="V5" s="21">
        <f>U5/AH5</f>
        <v>146.30000000000001</v>
      </c>
      <c r="W5" s="44">
        <v>5370</v>
      </c>
      <c r="X5" s="70">
        <f>W5/AI5</f>
        <v>137.69230769230768</v>
      </c>
      <c r="Y5" s="3">
        <v>300</v>
      </c>
      <c r="Z5" s="3">
        <v>288</v>
      </c>
      <c r="AA5" s="3">
        <v>9</v>
      </c>
      <c r="AB5" s="3">
        <v>3</v>
      </c>
      <c r="AC5" s="3">
        <v>74</v>
      </c>
      <c r="AD5" s="3">
        <v>60</v>
      </c>
      <c r="AE5" s="3">
        <v>60</v>
      </c>
      <c r="AF5" s="3">
        <v>39</v>
      </c>
      <c r="AG5" s="3">
        <v>8</v>
      </c>
      <c r="AH5" s="3">
        <v>20</v>
      </c>
      <c r="AI5" s="3">
        <v>39</v>
      </c>
    </row>
    <row r="6" spans="1:35">
      <c r="A6" s="42" t="s">
        <v>79</v>
      </c>
      <c r="B6" s="43" t="s">
        <v>112</v>
      </c>
      <c r="C6" s="44">
        <v>3828</v>
      </c>
      <c r="D6" s="44">
        <v>337</v>
      </c>
      <c r="E6" s="62">
        <v>287</v>
      </c>
      <c r="F6" s="21">
        <f t="shared" si="0"/>
        <v>4.9482758620689653</v>
      </c>
      <c r="G6" s="44">
        <v>50</v>
      </c>
      <c r="H6" s="21">
        <f>G6/AA6</f>
        <v>50</v>
      </c>
      <c r="I6" s="44">
        <v>0</v>
      </c>
      <c r="J6" s="21">
        <v>0</v>
      </c>
      <c r="K6" s="62">
        <v>48</v>
      </c>
      <c r="L6" s="21">
        <f>K6/AC6</f>
        <v>2.4</v>
      </c>
      <c r="M6" s="44">
        <v>34</v>
      </c>
      <c r="N6" s="21">
        <f t="shared" si="1"/>
        <v>3.0909090909090908</v>
      </c>
      <c r="O6" s="44">
        <v>0</v>
      </c>
      <c r="P6" s="21">
        <f>O6/AE6</f>
        <v>0</v>
      </c>
      <c r="Q6" s="62">
        <v>140</v>
      </c>
      <c r="R6" s="21">
        <f t="shared" si="2"/>
        <v>8.235294117647058</v>
      </c>
      <c r="S6" s="44">
        <v>0</v>
      </c>
      <c r="T6" s="21">
        <v>0</v>
      </c>
      <c r="U6" s="44">
        <v>115</v>
      </c>
      <c r="V6" s="21">
        <f>U6/AH6</f>
        <v>12.777777777777779</v>
      </c>
      <c r="W6" s="44">
        <v>0</v>
      </c>
      <c r="X6" s="70">
        <v>0</v>
      </c>
      <c r="Y6" s="3">
        <v>59</v>
      </c>
      <c r="Z6" s="3">
        <v>58</v>
      </c>
      <c r="AA6" s="3">
        <v>1</v>
      </c>
      <c r="AB6" s="3">
        <v>0</v>
      </c>
      <c r="AC6" s="3">
        <v>20</v>
      </c>
      <c r="AD6" s="3">
        <v>11</v>
      </c>
      <c r="AE6" s="3">
        <v>2</v>
      </c>
      <c r="AF6" s="3">
        <v>17</v>
      </c>
      <c r="AG6" s="3">
        <v>0</v>
      </c>
      <c r="AH6" s="3">
        <v>9</v>
      </c>
      <c r="AI6" s="3">
        <v>0</v>
      </c>
    </row>
    <row r="7" spans="1:35">
      <c r="A7" s="42" t="s">
        <v>46</v>
      </c>
      <c r="B7" s="43" t="s">
        <v>93</v>
      </c>
      <c r="C7" s="44">
        <v>22583</v>
      </c>
      <c r="D7" s="44">
        <v>9</v>
      </c>
      <c r="E7" s="62">
        <v>9</v>
      </c>
      <c r="F7" s="21">
        <f t="shared" si="0"/>
        <v>2.25</v>
      </c>
      <c r="G7" s="44">
        <v>0</v>
      </c>
      <c r="H7" s="21">
        <v>0</v>
      </c>
      <c r="I7" s="44">
        <v>0</v>
      </c>
      <c r="J7" s="21">
        <v>0</v>
      </c>
      <c r="K7" s="62">
        <v>0</v>
      </c>
      <c r="L7" s="21">
        <v>0</v>
      </c>
      <c r="M7" s="44">
        <v>6</v>
      </c>
      <c r="N7" s="21">
        <f t="shared" si="1"/>
        <v>3</v>
      </c>
      <c r="O7" s="44">
        <v>0</v>
      </c>
      <c r="P7" s="21">
        <v>0</v>
      </c>
      <c r="Q7" s="62">
        <v>3</v>
      </c>
      <c r="R7" s="21">
        <f t="shared" si="2"/>
        <v>1.5</v>
      </c>
      <c r="S7" s="44">
        <v>0</v>
      </c>
      <c r="T7" s="21">
        <v>0</v>
      </c>
      <c r="U7" s="44">
        <v>0</v>
      </c>
      <c r="V7" s="21">
        <v>0</v>
      </c>
      <c r="W7" s="44">
        <v>0</v>
      </c>
      <c r="X7" s="70">
        <v>0</v>
      </c>
      <c r="Y7" s="3">
        <v>4</v>
      </c>
      <c r="Z7" s="3">
        <v>4</v>
      </c>
      <c r="AA7" s="3">
        <v>0</v>
      </c>
      <c r="AB7" s="3">
        <v>0</v>
      </c>
      <c r="AC7" s="3">
        <v>0</v>
      </c>
      <c r="AD7" s="3">
        <v>2</v>
      </c>
      <c r="AE7" s="3">
        <v>0</v>
      </c>
      <c r="AF7" s="3">
        <v>2</v>
      </c>
      <c r="AG7" s="3">
        <v>0</v>
      </c>
      <c r="AH7" s="3">
        <v>0</v>
      </c>
      <c r="AI7" s="3">
        <v>0</v>
      </c>
    </row>
    <row r="8" spans="1:35">
      <c r="A8" s="42" t="s">
        <v>53</v>
      </c>
      <c r="B8" s="43" t="s">
        <v>100</v>
      </c>
      <c r="C8" s="44">
        <v>7997</v>
      </c>
      <c r="D8" s="44">
        <v>7478</v>
      </c>
      <c r="E8" s="62">
        <v>6527</v>
      </c>
      <c r="F8" s="21">
        <f t="shared" si="0"/>
        <v>11.82427536231884</v>
      </c>
      <c r="G8" s="44">
        <v>170</v>
      </c>
      <c r="H8" s="21">
        <f>G8/AA8</f>
        <v>56.666666666666664</v>
      </c>
      <c r="I8" s="44">
        <v>781</v>
      </c>
      <c r="J8" s="21">
        <f t="shared" ref="J8:J18" si="3">I8/AB8</f>
        <v>8.7752808988764048</v>
      </c>
      <c r="K8" s="62">
        <v>3208</v>
      </c>
      <c r="L8" s="21">
        <f t="shared" ref="L8:L22" si="4">K8/AC8</f>
        <v>20.433121019108281</v>
      </c>
      <c r="M8" s="44">
        <v>570</v>
      </c>
      <c r="N8" s="21">
        <f t="shared" si="1"/>
        <v>13.255813953488373</v>
      </c>
      <c r="O8" s="44">
        <v>0</v>
      </c>
      <c r="P8" s="21">
        <v>0</v>
      </c>
      <c r="Q8" s="62">
        <v>3632</v>
      </c>
      <c r="R8" s="21">
        <f t="shared" si="2"/>
        <v>8.2358276643990926</v>
      </c>
      <c r="S8" s="44">
        <v>0</v>
      </c>
      <c r="T8" s="21">
        <v>0</v>
      </c>
      <c r="U8" s="44">
        <v>0</v>
      </c>
      <c r="V8" s="21">
        <v>0</v>
      </c>
      <c r="W8" s="44">
        <v>68</v>
      </c>
      <c r="X8" s="70">
        <f>W8/AI8</f>
        <v>22.666666666666668</v>
      </c>
      <c r="Y8" s="3">
        <v>644</v>
      </c>
      <c r="Z8" s="3">
        <v>552</v>
      </c>
      <c r="AA8" s="3">
        <v>3</v>
      </c>
      <c r="AB8" s="3">
        <v>89</v>
      </c>
      <c r="AC8" s="3">
        <v>157</v>
      </c>
      <c r="AD8" s="3">
        <v>43</v>
      </c>
      <c r="AE8" s="3">
        <v>0</v>
      </c>
      <c r="AF8" s="3">
        <v>441</v>
      </c>
      <c r="AG8" s="3">
        <v>0</v>
      </c>
      <c r="AH8" s="3">
        <v>0</v>
      </c>
      <c r="AI8" s="3">
        <v>3</v>
      </c>
    </row>
    <row r="9" spans="1:35">
      <c r="A9" s="42" t="s">
        <v>51</v>
      </c>
      <c r="B9" s="43" t="s">
        <v>98</v>
      </c>
      <c r="C9" s="44">
        <v>35688</v>
      </c>
      <c r="D9" s="44">
        <v>6423</v>
      </c>
      <c r="E9" s="62">
        <v>3396</v>
      </c>
      <c r="F9" s="21">
        <f t="shared" si="0"/>
        <v>7.7889908256880735</v>
      </c>
      <c r="G9" s="44">
        <v>2402</v>
      </c>
      <c r="H9" s="21">
        <f>G9/AA9</f>
        <v>15.10691823899371</v>
      </c>
      <c r="I9" s="44">
        <v>625</v>
      </c>
      <c r="J9" s="21">
        <f t="shared" si="3"/>
        <v>6.009615384615385</v>
      </c>
      <c r="K9" s="62">
        <v>3769</v>
      </c>
      <c r="L9" s="21">
        <f t="shared" si="4"/>
        <v>14.838582677165354</v>
      </c>
      <c r="M9" s="44">
        <v>303</v>
      </c>
      <c r="N9" s="21">
        <f t="shared" si="1"/>
        <v>23.307692307692307</v>
      </c>
      <c r="O9" s="44">
        <v>189</v>
      </c>
      <c r="P9" s="21">
        <f>O9/AE9</f>
        <v>5.25</v>
      </c>
      <c r="Q9" s="62">
        <v>1625</v>
      </c>
      <c r="R9" s="21">
        <f t="shared" si="2"/>
        <v>4.8076923076923075</v>
      </c>
      <c r="S9" s="44">
        <v>220</v>
      </c>
      <c r="T9" s="21">
        <f>S9/AG9</f>
        <v>4.6808510638297873</v>
      </c>
      <c r="U9" s="44">
        <v>170</v>
      </c>
      <c r="V9" s="21">
        <f>U9/AH9</f>
        <v>34</v>
      </c>
      <c r="W9" s="44">
        <v>147</v>
      </c>
      <c r="X9" s="70">
        <f>W9/AI9</f>
        <v>24.5</v>
      </c>
      <c r="Y9" s="3">
        <v>699</v>
      </c>
      <c r="Z9" s="3">
        <v>436</v>
      </c>
      <c r="AA9" s="3">
        <v>159</v>
      </c>
      <c r="AB9" s="3">
        <v>104</v>
      </c>
      <c r="AC9" s="3">
        <v>254</v>
      </c>
      <c r="AD9" s="3">
        <v>13</v>
      </c>
      <c r="AE9" s="3">
        <v>36</v>
      </c>
      <c r="AF9" s="3">
        <v>338</v>
      </c>
      <c r="AG9" s="3">
        <v>47</v>
      </c>
      <c r="AH9" s="3">
        <v>5</v>
      </c>
      <c r="AI9" s="3">
        <v>6</v>
      </c>
    </row>
    <row r="10" spans="1:35">
      <c r="A10" s="42" t="s">
        <v>52</v>
      </c>
      <c r="B10" s="43" t="s">
        <v>99</v>
      </c>
      <c r="C10" s="44">
        <v>82934</v>
      </c>
      <c r="D10" s="44">
        <v>11918</v>
      </c>
      <c r="E10" s="62">
        <v>8134</v>
      </c>
      <c r="F10" s="21">
        <f t="shared" si="0"/>
        <v>11.203856749311294</v>
      </c>
      <c r="G10" s="44">
        <v>2435</v>
      </c>
      <c r="H10" s="21">
        <f>G10/AA10</f>
        <v>143.23529411764707</v>
      </c>
      <c r="I10" s="44">
        <v>1349</v>
      </c>
      <c r="J10" s="21">
        <f t="shared" si="3"/>
        <v>14.351063829787234</v>
      </c>
      <c r="K10" s="62">
        <v>3294</v>
      </c>
      <c r="L10" s="21">
        <f t="shared" si="4"/>
        <v>16.636363636363637</v>
      </c>
      <c r="M10" s="44">
        <v>2594</v>
      </c>
      <c r="N10" s="21">
        <f t="shared" si="1"/>
        <v>24.471698113207548</v>
      </c>
      <c r="O10" s="44">
        <v>1594</v>
      </c>
      <c r="P10" s="21">
        <f>O10/AE10</f>
        <v>23.10144927536232</v>
      </c>
      <c r="Q10" s="62">
        <v>3756</v>
      </c>
      <c r="R10" s="21">
        <f t="shared" si="2"/>
        <v>9.1386861313868621</v>
      </c>
      <c r="S10" s="44">
        <v>92</v>
      </c>
      <c r="T10" s="21">
        <f>S10/AG10</f>
        <v>3.0666666666666669</v>
      </c>
      <c r="U10" s="44">
        <v>264</v>
      </c>
      <c r="V10" s="21">
        <f>U10/AH10</f>
        <v>20.307692307692307</v>
      </c>
      <c r="W10" s="44">
        <v>324</v>
      </c>
      <c r="X10" s="70">
        <f>W10/AI10</f>
        <v>32.4</v>
      </c>
      <c r="Y10" s="3">
        <v>837</v>
      </c>
      <c r="Z10" s="3">
        <v>726</v>
      </c>
      <c r="AA10" s="3">
        <v>17</v>
      </c>
      <c r="AB10" s="3">
        <v>94</v>
      </c>
      <c r="AC10" s="3">
        <v>198</v>
      </c>
      <c r="AD10" s="3">
        <v>106</v>
      </c>
      <c r="AE10" s="3">
        <v>69</v>
      </c>
      <c r="AF10" s="3">
        <v>411</v>
      </c>
      <c r="AG10" s="3">
        <v>30</v>
      </c>
      <c r="AH10" s="3">
        <v>13</v>
      </c>
      <c r="AI10" s="3">
        <v>10</v>
      </c>
    </row>
    <row r="11" spans="1:35">
      <c r="A11" s="42" t="s">
        <v>54</v>
      </c>
      <c r="B11" s="43" t="s">
        <v>101</v>
      </c>
      <c r="C11" s="44">
        <v>36405</v>
      </c>
      <c r="D11" s="44">
        <v>9239</v>
      </c>
      <c r="E11" s="62">
        <v>8607</v>
      </c>
      <c r="F11" s="21">
        <f t="shared" si="0"/>
        <v>24.451704545454547</v>
      </c>
      <c r="G11" s="44">
        <v>0</v>
      </c>
      <c r="H11" s="21">
        <v>0</v>
      </c>
      <c r="I11" s="44">
        <v>632</v>
      </c>
      <c r="J11" s="21">
        <f t="shared" si="3"/>
        <v>9.432835820895523</v>
      </c>
      <c r="K11" s="62">
        <v>4328</v>
      </c>
      <c r="L11" s="21">
        <f t="shared" si="4"/>
        <v>30.47887323943662</v>
      </c>
      <c r="M11" s="44">
        <v>2754</v>
      </c>
      <c r="N11" s="21">
        <f t="shared" si="1"/>
        <v>35.307692307692307</v>
      </c>
      <c r="O11" s="44">
        <v>592</v>
      </c>
      <c r="P11" s="21">
        <f>O11/AE11</f>
        <v>9.7049180327868854</v>
      </c>
      <c r="Q11" s="62">
        <v>1565</v>
      </c>
      <c r="R11" s="21">
        <f t="shared" si="2"/>
        <v>11.340579710144928</v>
      </c>
      <c r="S11" s="44">
        <v>0</v>
      </c>
      <c r="T11" s="21">
        <v>0</v>
      </c>
      <c r="U11" s="44">
        <v>0</v>
      </c>
      <c r="V11" s="21">
        <v>0</v>
      </c>
      <c r="W11" s="44">
        <v>0</v>
      </c>
      <c r="X11" s="70">
        <v>0</v>
      </c>
      <c r="Y11" s="3">
        <v>419</v>
      </c>
      <c r="Z11" s="3">
        <v>352</v>
      </c>
      <c r="AA11" s="3">
        <v>0</v>
      </c>
      <c r="AB11" s="3">
        <v>67</v>
      </c>
      <c r="AC11" s="3">
        <v>142</v>
      </c>
      <c r="AD11" s="3">
        <v>78</v>
      </c>
      <c r="AE11" s="3">
        <v>61</v>
      </c>
      <c r="AF11" s="3">
        <v>138</v>
      </c>
      <c r="AG11" s="3">
        <v>0</v>
      </c>
      <c r="AH11" s="3">
        <v>0</v>
      </c>
      <c r="AI11" s="3">
        <v>0</v>
      </c>
    </row>
    <row r="12" spans="1:35">
      <c r="A12" s="42" t="s">
        <v>56</v>
      </c>
      <c r="B12" s="43" t="s">
        <v>103</v>
      </c>
      <c r="C12" s="44">
        <v>14312</v>
      </c>
      <c r="D12" s="44">
        <v>2836</v>
      </c>
      <c r="E12" s="62">
        <v>2647</v>
      </c>
      <c r="F12" s="21">
        <f t="shared" si="0"/>
        <v>30.425287356321839</v>
      </c>
      <c r="G12" s="44">
        <v>93</v>
      </c>
      <c r="H12" s="21">
        <f t="shared" ref="H12:H17" si="5">G12/AA12</f>
        <v>13.285714285714286</v>
      </c>
      <c r="I12" s="44">
        <v>96</v>
      </c>
      <c r="J12" s="21">
        <f t="shared" si="3"/>
        <v>16</v>
      </c>
      <c r="K12" s="62">
        <v>1627</v>
      </c>
      <c r="L12" s="21">
        <f t="shared" si="4"/>
        <v>27.116666666666667</v>
      </c>
      <c r="M12" s="44">
        <v>183</v>
      </c>
      <c r="N12" s="21">
        <f t="shared" si="1"/>
        <v>10.764705882352942</v>
      </c>
      <c r="O12" s="44">
        <v>0</v>
      </c>
      <c r="P12" s="21">
        <v>0</v>
      </c>
      <c r="Q12" s="62">
        <v>212</v>
      </c>
      <c r="R12" s="21">
        <f t="shared" si="2"/>
        <v>16.307692307692307</v>
      </c>
      <c r="S12" s="44">
        <v>0</v>
      </c>
      <c r="T12" s="21">
        <v>0</v>
      </c>
      <c r="U12" s="44">
        <v>778</v>
      </c>
      <c r="V12" s="21">
        <f t="shared" ref="V12:V18" si="6">U12/AH12</f>
        <v>86.444444444444443</v>
      </c>
      <c r="W12" s="44">
        <v>36</v>
      </c>
      <c r="X12" s="70">
        <f>W12/AI12</f>
        <v>36</v>
      </c>
      <c r="Y12" s="3">
        <v>100</v>
      </c>
      <c r="Z12" s="3">
        <v>87</v>
      </c>
      <c r="AA12" s="3">
        <v>7</v>
      </c>
      <c r="AB12" s="3">
        <v>6</v>
      </c>
      <c r="AC12" s="3">
        <v>60</v>
      </c>
      <c r="AD12" s="3">
        <v>17</v>
      </c>
      <c r="AE12" s="3">
        <v>0</v>
      </c>
      <c r="AF12" s="3">
        <v>13</v>
      </c>
      <c r="AG12" s="3">
        <v>0</v>
      </c>
      <c r="AH12" s="3">
        <v>9</v>
      </c>
      <c r="AI12" s="3">
        <v>1</v>
      </c>
    </row>
    <row r="13" spans="1:35">
      <c r="A13" s="42" t="s">
        <v>57</v>
      </c>
      <c r="B13" s="43" t="s">
        <v>104</v>
      </c>
      <c r="C13" s="44">
        <v>47139</v>
      </c>
      <c r="D13" s="44">
        <v>17106</v>
      </c>
      <c r="E13" s="62">
        <v>12621</v>
      </c>
      <c r="F13" s="21">
        <f t="shared" si="0"/>
        <v>19.239329268292682</v>
      </c>
      <c r="G13" s="44">
        <v>2748</v>
      </c>
      <c r="H13" s="21">
        <f t="shared" si="5"/>
        <v>49.071428571428569</v>
      </c>
      <c r="I13" s="44">
        <v>1737</v>
      </c>
      <c r="J13" s="21">
        <f t="shared" si="3"/>
        <v>5.0641399416909625</v>
      </c>
      <c r="K13" s="62">
        <v>3097</v>
      </c>
      <c r="L13" s="21">
        <f t="shared" si="4"/>
        <v>22.772058823529413</v>
      </c>
      <c r="M13" s="44">
        <v>4024</v>
      </c>
      <c r="N13" s="21">
        <f t="shared" si="1"/>
        <v>20.958333333333332</v>
      </c>
      <c r="O13" s="44">
        <v>51</v>
      </c>
      <c r="P13" s="21">
        <f>O13/AE13</f>
        <v>3.4</v>
      </c>
      <c r="Q13" s="62">
        <v>7322</v>
      </c>
      <c r="R13" s="21">
        <f t="shared" si="2"/>
        <v>11.476489028213166</v>
      </c>
      <c r="S13" s="44">
        <v>39</v>
      </c>
      <c r="T13" s="21">
        <f>S13/AG13</f>
        <v>6.5</v>
      </c>
      <c r="U13" s="44">
        <v>2473</v>
      </c>
      <c r="V13" s="21">
        <f t="shared" si="6"/>
        <v>36.910447761194028</v>
      </c>
      <c r="W13" s="44">
        <v>100</v>
      </c>
      <c r="X13" s="70">
        <f>W13/AI13</f>
        <v>100</v>
      </c>
      <c r="Y13" s="3">
        <v>1055</v>
      </c>
      <c r="Z13" s="3">
        <v>656</v>
      </c>
      <c r="AA13" s="3">
        <v>56</v>
      </c>
      <c r="AB13" s="3">
        <v>343</v>
      </c>
      <c r="AC13" s="3">
        <v>136</v>
      </c>
      <c r="AD13" s="3">
        <v>192</v>
      </c>
      <c r="AE13" s="3">
        <v>15</v>
      </c>
      <c r="AF13" s="3">
        <v>638</v>
      </c>
      <c r="AG13" s="3">
        <v>6</v>
      </c>
      <c r="AH13" s="3">
        <v>67</v>
      </c>
      <c r="AI13" s="3">
        <v>1</v>
      </c>
    </row>
    <row r="14" spans="1:35">
      <c r="A14" s="42" t="s">
        <v>59</v>
      </c>
      <c r="B14" s="43" t="s">
        <v>106</v>
      </c>
      <c r="C14" s="44">
        <v>6460</v>
      </c>
      <c r="D14" s="44">
        <v>2548</v>
      </c>
      <c r="E14" s="62">
        <v>2499</v>
      </c>
      <c r="F14" s="21">
        <f t="shared" si="0"/>
        <v>14.529069767441861</v>
      </c>
      <c r="G14" s="44">
        <v>15</v>
      </c>
      <c r="H14" s="21">
        <f t="shared" si="5"/>
        <v>15</v>
      </c>
      <c r="I14" s="44">
        <v>34</v>
      </c>
      <c r="J14" s="21">
        <f t="shared" si="3"/>
        <v>5.666666666666667</v>
      </c>
      <c r="K14" s="62">
        <v>1381</v>
      </c>
      <c r="L14" s="21">
        <f t="shared" si="4"/>
        <v>11.803418803418804</v>
      </c>
      <c r="M14" s="44">
        <v>161</v>
      </c>
      <c r="N14" s="21">
        <f t="shared" si="1"/>
        <v>10.733333333333333</v>
      </c>
      <c r="O14" s="44">
        <v>13</v>
      </c>
      <c r="P14" s="21">
        <f>O14/AE14</f>
        <v>4.333333333333333</v>
      </c>
      <c r="Q14" s="62">
        <v>147</v>
      </c>
      <c r="R14" s="21">
        <f t="shared" si="2"/>
        <v>8.1666666666666661</v>
      </c>
      <c r="S14" s="44">
        <v>55</v>
      </c>
      <c r="T14" s="21">
        <f>S14/AG14</f>
        <v>6.875</v>
      </c>
      <c r="U14" s="44">
        <v>329</v>
      </c>
      <c r="V14" s="21">
        <f t="shared" si="6"/>
        <v>25.307692307692307</v>
      </c>
      <c r="W14" s="44">
        <v>462</v>
      </c>
      <c r="X14" s="70">
        <f>W14/AI14</f>
        <v>92.4</v>
      </c>
      <c r="Y14" s="3">
        <v>179</v>
      </c>
      <c r="Z14" s="3">
        <v>172</v>
      </c>
      <c r="AA14" s="3">
        <v>1</v>
      </c>
      <c r="AB14" s="3">
        <v>6</v>
      </c>
      <c r="AC14" s="3">
        <v>117</v>
      </c>
      <c r="AD14" s="3">
        <v>15</v>
      </c>
      <c r="AE14" s="3">
        <v>3</v>
      </c>
      <c r="AF14" s="3">
        <v>18</v>
      </c>
      <c r="AG14" s="3">
        <v>8</v>
      </c>
      <c r="AH14" s="3">
        <v>13</v>
      </c>
      <c r="AI14" s="3">
        <v>5</v>
      </c>
    </row>
    <row r="15" spans="1:35">
      <c r="A15" s="42" t="s">
        <v>69</v>
      </c>
      <c r="B15" s="43" t="s">
        <v>113</v>
      </c>
      <c r="C15" s="44">
        <v>4469</v>
      </c>
      <c r="D15" s="44">
        <v>1197</v>
      </c>
      <c r="E15" s="62">
        <v>709</v>
      </c>
      <c r="F15" s="21">
        <f t="shared" si="0"/>
        <v>13.12962962962963</v>
      </c>
      <c r="G15" s="44">
        <v>427</v>
      </c>
      <c r="H15" s="21">
        <f t="shared" si="5"/>
        <v>213.5</v>
      </c>
      <c r="I15" s="44">
        <v>61</v>
      </c>
      <c r="J15" s="21">
        <f t="shared" si="3"/>
        <v>1.90625</v>
      </c>
      <c r="K15" s="62">
        <v>129</v>
      </c>
      <c r="L15" s="21">
        <f t="shared" si="4"/>
        <v>8.0625</v>
      </c>
      <c r="M15" s="44">
        <v>110</v>
      </c>
      <c r="N15" s="21">
        <f t="shared" si="1"/>
        <v>110</v>
      </c>
      <c r="O15" s="44">
        <v>12</v>
      </c>
      <c r="P15" s="21">
        <f>O15/AE15</f>
        <v>12</v>
      </c>
      <c r="Q15" s="62">
        <v>356</v>
      </c>
      <c r="R15" s="21">
        <f t="shared" si="2"/>
        <v>6.2456140350877192</v>
      </c>
      <c r="S15" s="44">
        <v>0</v>
      </c>
      <c r="T15" s="21">
        <v>0</v>
      </c>
      <c r="U15" s="44">
        <v>584</v>
      </c>
      <c r="V15" s="21">
        <f t="shared" si="6"/>
        <v>64.888888888888886</v>
      </c>
      <c r="W15" s="44">
        <v>6</v>
      </c>
      <c r="X15" s="70">
        <f>W15/AI15</f>
        <v>1.5</v>
      </c>
      <c r="Y15" s="3">
        <v>88</v>
      </c>
      <c r="Z15" s="3">
        <v>54</v>
      </c>
      <c r="AA15" s="3">
        <v>2</v>
      </c>
      <c r="AB15" s="3">
        <v>32</v>
      </c>
      <c r="AC15" s="3">
        <v>16</v>
      </c>
      <c r="AD15" s="3">
        <v>1</v>
      </c>
      <c r="AE15" s="3">
        <v>1</v>
      </c>
      <c r="AF15" s="3">
        <v>57</v>
      </c>
      <c r="AG15" s="3">
        <v>0</v>
      </c>
      <c r="AH15" s="3">
        <v>9</v>
      </c>
      <c r="AI15" s="3">
        <v>4</v>
      </c>
    </row>
    <row r="16" spans="1:35">
      <c r="A16" s="42" t="s">
        <v>61</v>
      </c>
      <c r="B16" s="43" t="s">
        <v>108</v>
      </c>
      <c r="C16" s="44">
        <v>4489</v>
      </c>
      <c r="D16" s="44">
        <v>2554</v>
      </c>
      <c r="E16" s="62">
        <v>2361</v>
      </c>
      <c r="F16" s="21">
        <f t="shared" si="0"/>
        <v>13.116666666666667</v>
      </c>
      <c r="G16" s="44">
        <v>86</v>
      </c>
      <c r="H16" s="21">
        <f t="shared" si="5"/>
        <v>12.285714285714286</v>
      </c>
      <c r="I16" s="44">
        <v>107</v>
      </c>
      <c r="J16" s="21">
        <f t="shared" si="3"/>
        <v>107</v>
      </c>
      <c r="K16" s="62">
        <v>484</v>
      </c>
      <c r="L16" s="21">
        <f t="shared" si="4"/>
        <v>9.4901960784313726</v>
      </c>
      <c r="M16" s="44">
        <v>1074</v>
      </c>
      <c r="N16" s="21">
        <f t="shared" si="1"/>
        <v>22.851063829787233</v>
      </c>
      <c r="O16" s="44">
        <v>35</v>
      </c>
      <c r="P16" s="21">
        <f>O16/AE16</f>
        <v>5.833333333333333</v>
      </c>
      <c r="Q16" s="62">
        <v>634</v>
      </c>
      <c r="R16" s="21">
        <f t="shared" si="2"/>
        <v>7.8271604938271606</v>
      </c>
      <c r="S16" s="44">
        <v>0</v>
      </c>
      <c r="T16" s="21">
        <v>0</v>
      </c>
      <c r="U16" s="44">
        <v>27</v>
      </c>
      <c r="V16" s="21">
        <f t="shared" si="6"/>
        <v>27</v>
      </c>
      <c r="W16" s="44">
        <v>300</v>
      </c>
      <c r="X16" s="70">
        <f>W16/AI16</f>
        <v>150</v>
      </c>
      <c r="Y16" s="3">
        <v>188</v>
      </c>
      <c r="Z16" s="3">
        <v>180</v>
      </c>
      <c r="AA16" s="3">
        <v>7</v>
      </c>
      <c r="AB16" s="3">
        <v>1</v>
      </c>
      <c r="AC16" s="3">
        <v>51</v>
      </c>
      <c r="AD16" s="3">
        <v>47</v>
      </c>
      <c r="AE16" s="3">
        <v>6</v>
      </c>
      <c r="AF16" s="3">
        <v>81</v>
      </c>
      <c r="AG16" s="3">
        <v>0</v>
      </c>
      <c r="AH16" s="3">
        <v>1</v>
      </c>
      <c r="AI16" s="3">
        <v>2</v>
      </c>
    </row>
    <row r="17" spans="1:35">
      <c r="A17" s="42" t="s">
        <v>63</v>
      </c>
      <c r="B17" s="43" t="s">
        <v>108</v>
      </c>
      <c r="C17" s="44">
        <v>5485</v>
      </c>
      <c r="D17" s="44">
        <v>1619</v>
      </c>
      <c r="E17" s="62">
        <v>1042</v>
      </c>
      <c r="F17" s="21">
        <f t="shared" si="0"/>
        <v>8.9827586206896548</v>
      </c>
      <c r="G17" s="44">
        <v>391</v>
      </c>
      <c r="H17" s="21">
        <f t="shared" si="5"/>
        <v>19.55</v>
      </c>
      <c r="I17" s="44">
        <v>186</v>
      </c>
      <c r="J17" s="21">
        <f t="shared" si="3"/>
        <v>186</v>
      </c>
      <c r="K17" s="62">
        <v>862</v>
      </c>
      <c r="L17" s="21">
        <f t="shared" si="4"/>
        <v>10.512195121951219</v>
      </c>
      <c r="M17" s="44">
        <v>196</v>
      </c>
      <c r="N17" s="21">
        <f t="shared" si="1"/>
        <v>28</v>
      </c>
      <c r="O17" s="44">
        <v>89</v>
      </c>
      <c r="P17" s="21">
        <f>O17/AE17</f>
        <v>7.416666666666667</v>
      </c>
      <c r="Q17" s="62">
        <v>248</v>
      </c>
      <c r="R17" s="21">
        <f t="shared" si="2"/>
        <v>8.8571428571428577</v>
      </c>
      <c r="S17" s="44">
        <v>38</v>
      </c>
      <c r="T17" s="21">
        <f>S17/AG17</f>
        <v>5.4285714285714288</v>
      </c>
      <c r="U17" s="44">
        <v>186</v>
      </c>
      <c r="V17" s="21">
        <f t="shared" si="6"/>
        <v>186</v>
      </c>
      <c r="W17" s="44">
        <v>0</v>
      </c>
      <c r="X17" s="70">
        <v>0</v>
      </c>
      <c r="Y17" s="3">
        <v>137</v>
      </c>
      <c r="Z17" s="3">
        <v>116</v>
      </c>
      <c r="AA17" s="3">
        <v>20</v>
      </c>
      <c r="AB17" s="3">
        <v>1</v>
      </c>
      <c r="AC17" s="3">
        <v>82</v>
      </c>
      <c r="AD17" s="3">
        <v>7</v>
      </c>
      <c r="AE17" s="3">
        <v>12</v>
      </c>
      <c r="AF17" s="3">
        <v>28</v>
      </c>
      <c r="AG17" s="3">
        <v>7</v>
      </c>
      <c r="AH17" s="3">
        <v>1</v>
      </c>
      <c r="AI17" s="3">
        <v>0</v>
      </c>
    </row>
    <row r="18" spans="1:35">
      <c r="A18" s="42" t="s">
        <v>47</v>
      </c>
      <c r="B18" s="43" t="s">
        <v>94</v>
      </c>
      <c r="C18" s="44">
        <v>3778</v>
      </c>
      <c r="D18" s="44">
        <v>385</v>
      </c>
      <c r="E18" s="62">
        <v>298</v>
      </c>
      <c r="F18" s="21">
        <f t="shared" si="0"/>
        <v>8.0540540540540544</v>
      </c>
      <c r="G18" s="44">
        <v>0</v>
      </c>
      <c r="H18" s="21">
        <v>0</v>
      </c>
      <c r="I18" s="44">
        <v>87</v>
      </c>
      <c r="J18" s="21">
        <f t="shared" si="3"/>
        <v>4.5789473684210522</v>
      </c>
      <c r="K18" s="62">
        <v>39</v>
      </c>
      <c r="L18" s="21">
        <f t="shared" si="4"/>
        <v>1.95</v>
      </c>
      <c r="M18" s="44">
        <v>49</v>
      </c>
      <c r="N18" s="21">
        <f t="shared" si="1"/>
        <v>9.8000000000000007</v>
      </c>
      <c r="O18" s="44">
        <v>0</v>
      </c>
      <c r="P18" s="21">
        <v>0</v>
      </c>
      <c r="Q18" s="62">
        <v>134</v>
      </c>
      <c r="R18" s="21">
        <f t="shared" si="2"/>
        <v>5.583333333333333</v>
      </c>
      <c r="S18" s="44">
        <v>0</v>
      </c>
      <c r="T18" s="21">
        <v>0</v>
      </c>
      <c r="U18" s="44">
        <v>163</v>
      </c>
      <c r="V18" s="21">
        <f t="shared" si="6"/>
        <v>23.285714285714285</v>
      </c>
      <c r="W18" s="44">
        <v>0</v>
      </c>
      <c r="X18" s="70">
        <v>0</v>
      </c>
      <c r="Y18" s="3">
        <v>56</v>
      </c>
      <c r="Z18" s="3">
        <v>37</v>
      </c>
      <c r="AA18" s="3">
        <v>0</v>
      </c>
      <c r="AB18" s="3">
        <v>19</v>
      </c>
      <c r="AC18" s="3">
        <v>20</v>
      </c>
      <c r="AD18" s="3">
        <v>5</v>
      </c>
      <c r="AE18" s="3">
        <v>0</v>
      </c>
      <c r="AF18" s="3">
        <v>24</v>
      </c>
      <c r="AG18" s="3">
        <v>0</v>
      </c>
      <c r="AH18" s="3">
        <v>7</v>
      </c>
      <c r="AI18" s="3">
        <v>0</v>
      </c>
    </row>
    <row r="19" spans="1:35">
      <c r="A19" s="42" t="s">
        <v>68</v>
      </c>
      <c r="B19" s="43" t="s">
        <v>94</v>
      </c>
      <c r="C19" s="44">
        <v>4620</v>
      </c>
      <c r="D19" s="44">
        <v>2806</v>
      </c>
      <c r="E19" s="62">
        <v>1346</v>
      </c>
      <c r="F19" s="21">
        <f t="shared" si="0"/>
        <v>10.274809160305344</v>
      </c>
      <c r="G19" s="44">
        <v>1460</v>
      </c>
      <c r="H19" s="21">
        <f>G19/AA19</f>
        <v>22.46153846153846</v>
      </c>
      <c r="I19" s="44">
        <v>0</v>
      </c>
      <c r="J19" s="21">
        <v>0</v>
      </c>
      <c r="K19" s="62">
        <v>1346</v>
      </c>
      <c r="L19" s="21">
        <f t="shared" si="4"/>
        <v>20.707692307692309</v>
      </c>
      <c r="M19" s="44">
        <v>291</v>
      </c>
      <c r="N19" s="21">
        <f t="shared" si="1"/>
        <v>16.166666666666668</v>
      </c>
      <c r="O19" s="44">
        <v>59</v>
      </c>
      <c r="P19" s="21">
        <f>O19/AE19</f>
        <v>7.375</v>
      </c>
      <c r="Q19" s="62">
        <v>1110</v>
      </c>
      <c r="R19" s="21">
        <f t="shared" si="2"/>
        <v>10.571428571428571</v>
      </c>
      <c r="S19" s="44">
        <v>0</v>
      </c>
      <c r="T19" s="21">
        <v>0</v>
      </c>
      <c r="U19" s="44">
        <v>0</v>
      </c>
      <c r="V19" s="21">
        <v>0</v>
      </c>
      <c r="W19" s="44">
        <v>0</v>
      </c>
      <c r="X19" s="70">
        <v>0</v>
      </c>
      <c r="Y19" s="3">
        <v>196</v>
      </c>
      <c r="Z19" s="3">
        <v>131</v>
      </c>
      <c r="AA19" s="3">
        <v>65</v>
      </c>
      <c r="AB19" s="3">
        <v>0</v>
      </c>
      <c r="AC19" s="3">
        <v>65</v>
      </c>
      <c r="AD19" s="3">
        <v>18</v>
      </c>
      <c r="AE19" s="3">
        <v>8</v>
      </c>
      <c r="AF19" s="3">
        <v>105</v>
      </c>
      <c r="AG19" s="3">
        <v>0</v>
      </c>
      <c r="AH19" s="3">
        <v>0</v>
      </c>
      <c r="AI19" s="3">
        <v>0</v>
      </c>
    </row>
    <row r="20" spans="1:35">
      <c r="A20" s="42" t="s">
        <v>66</v>
      </c>
      <c r="B20" s="43" t="s">
        <v>111</v>
      </c>
      <c r="C20" s="44">
        <v>5559</v>
      </c>
      <c r="D20" s="44">
        <v>5407</v>
      </c>
      <c r="E20" s="62">
        <v>5159</v>
      </c>
      <c r="F20" s="21">
        <f t="shared" si="0"/>
        <v>13.060759493670886</v>
      </c>
      <c r="G20" s="44">
        <v>130</v>
      </c>
      <c r="H20" s="21">
        <f>G20/AA20</f>
        <v>32.5</v>
      </c>
      <c r="I20" s="44">
        <v>118</v>
      </c>
      <c r="J20" s="21">
        <f>I20/AB20</f>
        <v>11.8</v>
      </c>
      <c r="K20" s="62">
        <v>1443</v>
      </c>
      <c r="L20" s="21">
        <f t="shared" si="4"/>
        <v>13.742857142857142</v>
      </c>
      <c r="M20" s="44">
        <v>660</v>
      </c>
      <c r="N20" s="21">
        <f t="shared" si="1"/>
        <v>12.941176470588236</v>
      </c>
      <c r="O20" s="44">
        <v>116</v>
      </c>
      <c r="P20" s="21">
        <f>O20/AE20</f>
        <v>7.7333333333333334</v>
      </c>
      <c r="Q20" s="62">
        <v>2051</v>
      </c>
      <c r="R20" s="21">
        <f t="shared" si="2"/>
        <v>11.146739130434783</v>
      </c>
      <c r="S20" s="44">
        <v>1099</v>
      </c>
      <c r="T20" s="21">
        <f>S20/AG20</f>
        <v>21.134615384615383</v>
      </c>
      <c r="U20" s="44">
        <v>0</v>
      </c>
      <c r="V20" s="21">
        <v>0</v>
      </c>
      <c r="W20" s="44">
        <v>38</v>
      </c>
      <c r="X20" s="70">
        <f>W20/AI20</f>
        <v>19</v>
      </c>
      <c r="Y20" s="3">
        <v>409</v>
      </c>
      <c r="Z20" s="3">
        <v>395</v>
      </c>
      <c r="AA20" s="3">
        <v>4</v>
      </c>
      <c r="AB20" s="3">
        <v>10</v>
      </c>
      <c r="AC20" s="3">
        <v>105</v>
      </c>
      <c r="AD20" s="3">
        <v>51</v>
      </c>
      <c r="AE20" s="3">
        <v>15</v>
      </c>
      <c r="AF20" s="3">
        <v>184</v>
      </c>
      <c r="AG20" s="3">
        <v>52</v>
      </c>
      <c r="AH20" s="3">
        <v>0</v>
      </c>
      <c r="AI20" s="3">
        <v>2</v>
      </c>
    </row>
    <row r="21" spans="1:35">
      <c r="A21" s="42" t="s">
        <v>72</v>
      </c>
      <c r="B21" s="43" t="s">
        <v>116</v>
      </c>
      <c r="C21" s="44">
        <v>29568</v>
      </c>
      <c r="D21" s="44">
        <v>1802</v>
      </c>
      <c r="E21" s="62">
        <v>1802</v>
      </c>
      <c r="F21" s="21">
        <f t="shared" si="0"/>
        <v>8.6634615384615383</v>
      </c>
      <c r="G21" s="44">
        <v>0</v>
      </c>
      <c r="H21" s="21">
        <v>0</v>
      </c>
      <c r="I21" s="44">
        <v>0</v>
      </c>
      <c r="J21" s="21">
        <v>0</v>
      </c>
      <c r="K21" s="62">
        <v>235</v>
      </c>
      <c r="L21" s="21">
        <f t="shared" si="4"/>
        <v>6.9117647058823533</v>
      </c>
      <c r="M21" s="44">
        <v>753</v>
      </c>
      <c r="N21" s="21">
        <f t="shared" si="1"/>
        <v>18.824999999999999</v>
      </c>
      <c r="O21" s="44">
        <v>501</v>
      </c>
      <c r="P21" s="21">
        <f>O21/AE21</f>
        <v>5.8941176470588239</v>
      </c>
      <c r="Q21" s="62">
        <v>33</v>
      </c>
      <c r="R21" s="21">
        <f t="shared" si="2"/>
        <v>3.6666666666666665</v>
      </c>
      <c r="S21" s="44">
        <v>0</v>
      </c>
      <c r="T21" s="21">
        <v>0</v>
      </c>
      <c r="U21" s="44">
        <v>280</v>
      </c>
      <c r="V21" s="21">
        <f t="shared" ref="V21:V29" si="7">U21/AH21</f>
        <v>7</v>
      </c>
      <c r="W21" s="44">
        <v>0</v>
      </c>
      <c r="X21" s="70">
        <v>0</v>
      </c>
      <c r="Y21" s="3">
        <v>208</v>
      </c>
      <c r="Z21" s="3">
        <v>208</v>
      </c>
      <c r="AA21" s="3">
        <v>0</v>
      </c>
      <c r="AB21" s="3">
        <v>0</v>
      </c>
      <c r="AC21" s="3">
        <v>34</v>
      </c>
      <c r="AD21" s="3">
        <v>40</v>
      </c>
      <c r="AE21" s="3">
        <v>85</v>
      </c>
      <c r="AF21" s="3">
        <v>9</v>
      </c>
      <c r="AG21" s="3">
        <v>0</v>
      </c>
      <c r="AH21" s="3">
        <v>40</v>
      </c>
      <c r="AI21" s="3">
        <v>0</v>
      </c>
    </row>
    <row r="22" spans="1:35">
      <c r="A22" s="42" t="s">
        <v>70</v>
      </c>
      <c r="B22" s="43" t="s">
        <v>114</v>
      </c>
      <c r="C22" s="44">
        <v>22529</v>
      </c>
      <c r="D22" s="44">
        <v>1223</v>
      </c>
      <c r="E22" s="62">
        <v>892</v>
      </c>
      <c r="F22" s="21">
        <f t="shared" si="0"/>
        <v>9.0101010101010104</v>
      </c>
      <c r="G22" s="44">
        <v>157</v>
      </c>
      <c r="H22" s="21">
        <f>G22/AA22</f>
        <v>22.428571428571427</v>
      </c>
      <c r="I22" s="44">
        <v>174</v>
      </c>
      <c r="J22" s="21">
        <f>I22/AB22</f>
        <v>9.6666666666666661</v>
      </c>
      <c r="K22" s="62">
        <v>178</v>
      </c>
      <c r="L22" s="21">
        <f t="shared" si="4"/>
        <v>10.470588235294118</v>
      </c>
      <c r="M22" s="44">
        <v>510</v>
      </c>
      <c r="N22" s="21">
        <f t="shared" si="1"/>
        <v>14.571428571428571</v>
      </c>
      <c r="O22" s="44">
        <v>92</v>
      </c>
      <c r="P22" s="21">
        <f>O22/AE22</f>
        <v>6.5714285714285712</v>
      </c>
      <c r="Q22" s="62">
        <v>247</v>
      </c>
      <c r="R22" s="21">
        <f t="shared" si="2"/>
        <v>5.145833333333333</v>
      </c>
      <c r="S22" s="44">
        <v>19</v>
      </c>
      <c r="T22" s="21">
        <f>S22/AG22</f>
        <v>4.75</v>
      </c>
      <c r="U22" s="44">
        <v>79</v>
      </c>
      <c r="V22" s="21">
        <f t="shared" si="7"/>
        <v>19.75</v>
      </c>
      <c r="W22" s="44">
        <v>98</v>
      </c>
      <c r="X22" s="70">
        <f>W22/AI22</f>
        <v>49</v>
      </c>
      <c r="Y22" s="3">
        <v>124</v>
      </c>
      <c r="Z22" s="3">
        <v>99</v>
      </c>
      <c r="AA22" s="3">
        <v>7</v>
      </c>
      <c r="AB22" s="3">
        <v>18</v>
      </c>
      <c r="AC22" s="3">
        <v>17</v>
      </c>
      <c r="AD22" s="3">
        <v>35</v>
      </c>
      <c r="AE22" s="3">
        <v>14</v>
      </c>
      <c r="AF22" s="3">
        <v>48</v>
      </c>
      <c r="AG22" s="3">
        <v>4</v>
      </c>
      <c r="AH22" s="3">
        <v>4</v>
      </c>
      <c r="AI22" s="3">
        <v>2</v>
      </c>
    </row>
    <row r="23" spans="1:35">
      <c r="A23" s="42" t="s">
        <v>49</v>
      </c>
      <c r="B23" s="43" t="s">
        <v>96</v>
      </c>
      <c r="C23" s="44">
        <v>3616</v>
      </c>
      <c r="D23" s="44">
        <v>846</v>
      </c>
      <c r="E23" s="62">
        <v>820</v>
      </c>
      <c r="F23" s="21">
        <f t="shared" si="0"/>
        <v>12.238805970149254</v>
      </c>
      <c r="G23" s="44">
        <v>26</v>
      </c>
      <c r="H23" s="21">
        <f>G23/AA23</f>
        <v>8.6666666666666661</v>
      </c>
      <c r="I23" s="44">
        <v>0</v>
      </c>
      <c r="J23" s="21">
        <v>0</v>
      </c>
      <c r="K23" s="62">
        <v>0</v>
      </c>
      <c r="L23" s="21">
        <v>0</v>
      </c>
      <c r="M23" s="44">
        <v>0</v>
      </c>
      <c r="N23" s="21">
        <v>0</v>
      </c>
      <c r="O23" s="44">
        <v>0</v>
      </c>
      <c r="P23" s="21">
        <v>0</v>
      </c>
      <c r="Q23" s="62">
        <v>488</v>
      </c>
      <c r="R23" s="21">
        <f t="shared" si="2"/>
        <v>11.090909090909092</v>
      </c>
      <c r="S23" s="44">
        <v>0</v>
      </c>
      <c r="T23" s="21">
        <v>0</v>
      </c>
      <c r="U23" s="44">
        <v>17</v>
      </c>
      <c r="V23" s="21">
        <f t="shared" si="7"/>
        <v>17</v>
      </c>
      <c r="W23" s="44">
        <v>341</v>
      </c>
      <c r="X23" s="70">
        <f>W23/AI23</f>
        <v>13.64</v>
      </c>
      <c r="Y23" s="3">
        <v>70</v>
      </c>
      <c r="Z23" s="3">
        <v>67</v>
      </c>
      <c r="AA23" s="3">
        <v>3</v>
      </c>
      <c r="AB23" s="3">
        <v>0</v>
      </c>
      <c r="AC23" s="3">
        <v>0</v>
      </c>
      <c r="AD23" s="3">
        <v>0</v>
      </c>
      <c r="AE23" s="3">
        <v>0</v>
      </c>
      <c r="AF23" s="3">
        <v>44</v>
      </c>
      <c r="AG23" s="3">
        <v>0</v>
      </c>
      <c r="AH23" s="3">
        <v>1</v>
      </c>
      <c r="AI23" s="3">
        <v>25</v>
      </c>
    </row>
    <row r="24" spans="1:35">
      <c r="A24" s="42" t="s">
        <v>74</v>
      </c>
      <c r="B24" s="43" t="s">
        <v>119</v>
      </c>
      <c r="C24" s="44">
        <v>17075</v>
      </c>
      <c r="D24" s="44">
        <v>1271</v>
      </c>
      <c r="E24" s="62">
        <v>1239</v>
      </c>
      <c r="F24" s="21">
        <f t="shared" si="0"/>
        <v>14.406976744186046</v>
      </c>
      <c r="G24" s="44">
        <v>32</v>
      </c>
      <c r="H24" s="21">
        <f>G24/AA24</f>
        <v>32</v>
      </c>
      <c r="I24" s="44">
        <v>0</v>
      </c>
      <c r="J24" s="21">
        <v>0</v>
      </c>
      <c r="K24" s="62">
        <v>374</v>
      </c>
      <c r="L24" s="21">
        <f t="shared" ref="L24:L50" si="8">K24/AC24</f>
        <v>8.6976744186046506</v>
      </c>
      <c r="M24" s="44">
        <v>343</v>
      </c>
      <c r="N24" s="21">
        <f t="shared" ref="N24:N36" si="9">M24/AD24</f>
        <v>31.181818181818183</v>
      </c>
      <c r="O24" s="44">
        <v>148</v>
      </c>
      <c r="P24" s="21">
        <f t="shared" ref="P24:P36" si="10">O24/AE24</f>
        <v>11.384615384615385</v>
      </c>
      <c r="Q24" s="62">
        <v>205</v>
      </c>
      <c r="R24" s="21">
        <f t="shared" si="2"/>
        <v>14.642857142857142</v>
      </c>
      <c r="S24" s="44">
        <v>0</v>
      </c>
      <c r="T24" s="21">
        <v>0</v>
      </c>
      <c r="U24" s="44">
        <v>166</v>
      </c>
      <c r="V24" s="21">
        <f t="shared" si="7"/>
        <v>33.200000000000003</v>
      </c>
      <c r="W24" s="44">
        <v>35</v>
      </c>
      <c r="X24" s="70">
        <f>W24/AI24</f>
        <v>35</v>
      </c>
      <c r="Y24" s="3">
        <v>87</v>
      </c>
      <c r="Z24" s="3">
        <v>86</v>
      </c>
      <c r="AA24" s="3">
        <v>1</v>
      </c>
      <c r="AB24" s="3">
        <v>0</v>
      </c>
      <c r="AC24" s="3">
        <v>43</v>
      </c>
      <c r="AD24" s="3">
        <v>11</v>
      </c>
      <c r="AE24" s="3">
        <v>13</v>
      </c>
      <c r="AF24" s="3">
        <v>14</v>
      </c>
      <c r="AG24" s="3">
        <v>0</v>
      </c>
      <c r="AH24" s="3">
        <v>5</v>
      </c>
      <c r="AI24" s="3">
        <v>1</v>
      </c>
    </row>
    <row r="25" spans="1:35">
      <c r="A25" s="31" t="s">
        <v>217</v>
      </c>
      <c r="B25" s="43" t="s">
        <v>117</v>
      </c>
      <c r="C25" s="44">
        <v>14532</v>
      </c>
      <c r="D25" s="44">
        <v>2002</v>
      </c>
      <c r="E25" s="62">
        <v>1777</v>
      </c>
      <c r="F25" s="21">
        <f t="shared" si="0"/>
        <v>7.9330357142857144</v>
      </c>
      <c r="G25" s="44">
        <v>200</v>
      </c>
      <c r="H25" s="21">
        <f>G25/AA25</f>
        <v>25</v>
      </c>
      <c r="I25" s="44">
        <v>25</v>
      </c>
      <c r="J25" s="21">
        <f t="shared" ref="J25:J50" si="11">I25/AB25</f>
        <v>25</v>
      </c>
      <c r="K25" s="62">
        <v>246</v>
      </c>
      <c r="L25" s="21">
        <f t="shared" si="8"/>
        <v>5.5909090909090908</v>
      </c>
      <c r="M25" s="44">
        <v>359</v>
      </c>
      <c r="N25" s="21">
        <f t="shared" si="9"/>
        <v>7.479166666666667</v>
      </c>
      <c r="O25" s="44">
        <v>92</v>
      </c>
      <c r="P25" s="21">
        <f t="shared" si="10"/>
        <v>18.399999999999999</v>
      </c>
      <c r="Q25" s="62">
        <v>956</v>
      </c>
      <c r="R25" s="21">
        <f t="shared" si="2"/>
        <v>8.4601769911504423</v>
      </c>
      <c r="S25" s="44">
        <v>0</v>
      </c>
      <c r="T25" s="21">
        <v>0</v>
      </c>
      <c r="U25" s="44">
        <v>323</v>
      </c>
      <c r="V25" s="21">
        <f t="shared" si="7"/>
        <v>14.681818181818182</v>
      </c>
      <c r="W25" s="44">
        <v>26</v>
      </c>
      <c r="X25" s="70">
        <f>W25/AI25</f>
        <v>26</v>
      </c>
      <c r="Y25" s="3">
        <v>233</v>
      </c>
      <c r="Z25" s="3">
        <v>224</v>
      </c>
      <c r="AA25" s="3">
        <v>8</v>
      </c>
      <c r="AB25" s="3">
        <v>1</v>
      </c>
      <c r="AC25" s="3">
        <v>44</v>
      </c>
      <c r="AD25" s="3">
        <v>48</v>
      </c>
      <c r="AE25" s="3">
        <v>5</v>
      </c>
      <c r="AF25" s="3">
        <v>113</v>
      </c>
      <c r="AG25" s="3">
        <v>0</v>
      </c>
      <c r="AH25" s="3">
        <v>22</v>
      </c>
      <c r="AI25" s="3">
        <v>1</v>
      </c>
    </row>
    <row r="26" spans="1:35">
      <c r="A26" s="42" t="s">
        <v>65</v>
      </c>
      <c r="B26" s="43" t="s">
        <v>110</v>
      </c>
      <c r="C26" s="44">
        <v>1410</v>
      </c>
      <c r="D26" s="44">
        <v>3057</v>
      </c>
      <c r="E26" s="62">
        <v>2591</v>
      </c>
      <c r="F26" s="21">
        <f t="shared" si="0"/>
        <v>8.5794701986754962</v>
      </c>
      <c r="G26" s="44">
        <v>32</v>
      </c>
      <c r="H26" s="21">
        <f>G26/AA26</f>
        <v>10.666666666666666</v>
      </c>
      <c r="I26" s="44">
        <v>434</v>
      </c>
      <c r="J26" s="21">
        <f t="shared" si="11"/>
        <v>6.4776119402985071</v>
      </c>
      <c r="K26" s="62">
        <v>1294</v>
      </c>
      <c r="L26" s="21">
        <f t="shared" si="8"/>
        <v>9.242857142857142</v>
      </c>
      <c r="M26" s="44">
        <v>144</v>
      </c>
      <c r="N26" s="21">
        <f t="shared" si="9"/>
        <v>16</v>
      </c>
      <c r="O26" s="44">
        <v>139</v>
      </c>
      <c r="P26" s="21">
        <f t="shared" si="10"/>
        <v>7.3157894736842106</v>
      </c>
      <c r="Q26" s="62">
        <v>406</v>
      </c>
      <c r="R26" s="21">
        <f t="shared" si="2"/>
        <v>7.3818181818181818</v>
      </c>
      <c r="S26" s="44">
        <v>667</v>
      </c>
      <c r="T26" s="21">
        <f>S26/AG26</f>
        <v>5.8</v>
      </c>
      <c r="U26" s="44">
        <v>159</v>
      </c>
      <c r="V26" s="21">
        <f t="shared" si="7"/>
        <v>19.875</v>
      </c>
      <c r="W26" s="44">
        <v>248</v>
      </c>
      <c r="X26" s="70">
        <f>W26/AI26</f>
        <v>9.5384615384615383</v>
      </c>
      <c r="Y26" s="3">
        <v>372</v>
      </c>
      <c r="Z26" s="3">
        <v>302</v>
      </c>
      <c r="AA26" s="3">
        <v>3</v>
      </c>
      <c r="AB26" s="3">
        <v>67</v>
      </c>
      <c r="AC26" s="3">
        <v>140</v>
      </c>
      <c r="AD26" s="3">
        <v>9</v>
      </c>
      <c r="AE26" s="3">
        <v>19</v>
      </c>
      <c r="AF26" s="3">
        <v>55</v>
      </c>
      <c r="AG26" s="3">
        <v>115</v>
      </c>
      <c r="AH26" s="3">
        <v>8</v>
      </c>
      <c r="AI26" s="3">
        <v>26</v>
      </c>
    </row>
    <row r="27" spans="1:35">
      <c r="A27" s="42" t="s">
        <v>75</v>
      </c>
      <c r="B27" s="43" t="s">
        <v>120</v>
      </c>
      <c r="C27" s="44">
        <v>25163</v>
      </c>
      <c r="D27" s="44">
        <v>2404</v>
      </c>
      <c r="E27" s="62">
        <v>2206</v>
      </c>
      <c r="F27" s="21">
        <f t="shared" si="0"/>
        <v>29.026315789473685</v>
      </c>
      <c r="G27" s="44">
        <v>0</v>
      </c>
      <c r="H27" s="21">
        <v>0</v>
      </c>
      <c r="I27" s="44">
        <v>198</v>
      </c>
      <c r="J27" s="21">
        <f t="shared" si="11"/>
        <v>7.615384615384615</v>
      </c>
      <c r="K27" s="62">
        <v>354</v>
      </c>
      <c r="L27" s="21">
        <f t="shared" si="8"/>
        <v>12.642857142857142</v>
      </c>
      <c r="M27" s="44">
        <v>27</v>
      </c>
      <c r="N27" s="21">
        <f t="shared" si="9"/>
        <v>3.8571428571428572</v>
      </c>
      <c r="O27" s="44">
        <v>21</v>
      </c>
      <c r="P27" s="21">
        <f t="shared" si="10"/>
        <v>4.2</v>
      </c>
      <c r="Q27" s="62">
        <v>297</v>
      </c>
      <c r="R27" s="21">
        <f t="shared" si="2"/>
        <v>12.375</v>
      </c>
      <c r="S27" s="44">
        <v>0</v>
      </c>
      <c r="T27" s="21">
        <v>0</v>
      </c>
      <c r="U27" s="44">
        <v>1705</v>
      </c>
      <c r="V27" s="21">
        <f t="shared" si="7"/>
        <v>44.868421052631582</v>
      </c>
      <c r="W27" s="44">
        <v>0</v>
      </c>
      <c r="X27" s="70">
        <v>0</v>
      </c>
      <c r="Y27" s="3">
        <v>102</v>
      </c>
      <c r="Z27" s="3">
        <v>76</v>
      </c>
      <c r="AA27" s="3">
        <v>0</v>
      </c>
      <c r="AB27" s="3">
        <v>26</v>
      </c>
      <c r="AC27" s="3">
        <v>28</v>
      </c>
      <c r="AD27" s="3">
        <v>7</v>
      </c>
      <c r="AE27" s="3">
        <v>5</v>
      </c>
      <c r="AF27" s="3">
        <v>24</v>
      </c>
      <c r="AG27" s="3">
        <v>0</v>
      </c>
      <c r="AH27" s="3">
        <v>38</v>
      </c>
      <c r="AI27" s="3">
        <v>0</v>
      </c>
    </row>
    <row r="28" spans="1:35">
      <c r="A28" s="42" t="s">
        <v>55</v>
      </c>
      <c r="B28" s="43" t="s">
        <v>102</v>
      </c>
      <c r="C28" s="44">
        <v>5991</v>
      </c>
      <c r="D28" s="44">
        <v>763</v>
      </c>
      <c r="E28" s="62">
        <v>750</v>
      </c>
      <c r="F28" s="21">
        <f t="shared" si="0"/>
        <v>9.615384615384615</v>
      </c>
      <c r="G28" s="44">
        <v>0</v>
      </c>
      <c r="H28" s="21">
        <v>0</v>
      </c>
      <c r="I28" s="44">
        <v>13</v>
      </c>
      <c r="J28" s="21">
        <f t="shared" si="11"/>
        <v>6.5</v>
      </c>
      <c r="K28" s="62">
        <v>520</v>
      </c>
      <c r="L28" s="21">
        <f t="shared" si="8"/>
        <v>12.093023255813954</v>
      </c>
      <c r="M28" s="44">
        <v>15</v>
      </c>
      <c r="N28" s="21">
        <f t="shared" si="9"/>
        <v>5</v>
      </c>
      <c r="O28" s="44">
        <v>4</v>
      </c>
      <c r="P28" s="21">
        <f t="shared" si="10"/>
        <v>4</v>
      </c>
      <c r="Q28" s="62">
        <v>168</v>
      </c>
      <c r="R28" s="21">
        <f t="shared" si="2"/>
        <v>6</v>
      </c>
      <c r="S28" s="44">
        <v>0</v>
      </c>
      <c r="T28" s="21">
        <v>0</v>
      </c>
      <c r="U28" s="44">
        <v>56</v>
      </c>
      <c r="V28" s="21">
        <f t="shared" si="7"/>
        <v>11.2</v>
      </c>
      <c r="W28" s="44">
        <v>0</v>
      </c>
      <c r="X28" s="70">
        <v>0</v>
      </c>
      <c r="Y28" s="3">
        <v>80</v>
      </c>
      <c r="Z28" s="3">
        <v>78</v>
      </c>
      <c r="AA28" s="3">
        <v>0</v>
      </c>
      <c r="AB28" s="3">
        <v>2</v>
      </c>
      <c r="AC28" s="3">
        <v>43</v>
      </c>
      <c r="AD28" s="3">
        <v>3</v>
      </c>
      <c r="AE28" s="3">
        <v>1</v>
      </c>
      <c r="AF28" s="3">
        <v>28</v>
      </c>
      <c r="AG28" s="3">
        <v>0</v>
      </c>
      <c r="AH28" s="3">
        <v>5</v>
      </c>
      <c r="AI28" s="3">
        <v>0</v>
      </c>
    </row>
    <row r="29" spans="1:35">
      <c r="A29" s="42" t="s">
        <v>76</v>
      </c>
      <c r="B29" s="43" t="s">
        <v>102</v>
      </c>
      <c r="C29" s="44">
        <v>19821</v>
      </c>
      <c r="D29" s="44">
        <v>2605</v>
      </c>
      <c r="E29" s="62">
        <v>2398</v>
      </c>
      <c r="F29" s="21">
        <f t="shared" si="0"/>
        <v>10.753363228699552</v>
      </c>
      <c r="G29" s="44">
        <v>174</v>
      </c>
      <c r="H29" s="21">
        <f>G29/AA29</f>
        <v>14.5</v>
      </c>
      <c r="I29" s="44">
        <v>33</v>
      </c>
      <c r="J29" s="21">
        <f t="shared" si="11"/>
        <v>8.25</v>
      </c>
      <c r="K29" s="62">
        <v>1075</v>
      </c>
      <c r="L29" s="21">
        <f t="shared" si="8"/>
        <v>11.813186813186814</v>
      </c>
      <c r="M29" s="44">
        <v>382</v>
      </c>
      <c r="N29" s="21">
        <f t="shared" si="9"/>
        <v>20.105263157894736</v>
      </c>
      <c r="O29" s="44">
        <v>131</v>
      </c>
      <c r="P29" s="21">
        <f t="shared" si="10"/>
        <v>10.916666666666666</v>
      </c>
      <c r="Q29" s="62">
        <v>815</v>
      </c>
      <c r="R29" s="21">
        <f t="shared" si="2"/>
        <v>7.5462962962962967</v>
      </c>
      <c r="S29" s="44">
        <v>0</v>
      </c>
      <c r="T29" s="21">
        <v>0</v>
      </c>
      <c r="U29" s="44">
        <v>48</v>
      </c>
      <c r="V29" s="21">
        <f t="shared" si="7"/>
        <v>9.6</v>
      </c>
      <c r="W29" s="44">
        <v>154</v>
      </c>
      <c r="X29" s="70">
        <f>W29/AI29</f>
        <v>38.5</v>
      </c>
      <c r="Y29" s="3">
        <v>239</v>
      </c>
      <c r="Z29" s="3">
        <v>223</v>
      </c>
      <c r="AA29" s="3">
        <v>12</v>
      </c>
      <c r="AB29" s="3">
        <v>4</v>
      </c>
      <c r="AC29" s="3">
        <v>91</v>
      </c>
      <c r="AD29" s="3">
        <v>19</v>
      </c>
      <c r="AE29" s="3">
        <v>12</v>
      </c>
      <c r="AF29" s="3">
        <v>108</v>
      </c>
      <c r="AG29" s="3">
        <v>0</v>
      </c>
      <c r="AH29" s="3">
        <v>5</v>
      </c>
      <c r="AI29" s="3">
        <v>4</v>
      </c>
    </row>
    <row r="30" spans="1:35">
      <c r="A30" s="42" t="s">
        <v>91</v>
      </c>
      <c r="B30" s="43" t="s">
        <v>102</v>
      </c>
      <c r="C30" s="44">
        <v>1920</v>
      </c>
      <c r="D30" s="44">
        <v>2467</v>
      </c>
      <c r="E30" s="62">
        <v>2170</v>
      </c>
      <c r="F30" s="21">
        <f t="shared" si="0"/>
        <v>6.7601246105919</v>
      </c>
      <c r="G30" s="44">
        <v>80</v>
      </c>
      <c r="H30" s="21">
        <f>G30/AA30</f>
        <v>11.428571428571429</v>
      </c>
      <c r="I30" s="44">
        <v>217</v>
      </c>
      <c r="J30" s="21">
        <f t="shared" si="11"/>
        <v>4.1730769230769234</v>
      </c>
      <c r="K30" s="62">
        <v>49</v>
      </c>
      <c r="L30" s="21">
        <f t="shared" si="8"/>
        <v>5.4444444444444446</v>
      </c>
      <c r="M30" s="44">
        <v>275</v>
      </c>
      <c r="N30" s="21">
        <f t="shared" si="9"/>
        <v>3.0898876404494384</v>
      </c>
      <c r="O30" s="44">
        <v>167</v>
      </c>
      <c r="P30" s="21">
        <f t="shared" si="10"/>
        <v>6.68</v>
      </c>
      <c r="Q30" s="62">
        <v>1050</v>
      </c>
      <c r="R30" s="21">
        <f t="shared" si="2"/>
        <v>5.4123711340206189</v>
      </c>
      <c r="S30" s="44">
        <v>0</v>
      </c>
      <c r="T30" s="21">
        <v>0</v>
      </c>
      <c r="U30" s="44">
        <v>0</v>
      </c>
      <c r="V30" s="21">
        <v>0</v>
      </c>
      <c r="W30" s="44">
        <v>926</v>
      </c>
      <c r="X30" s="70">
        <f>W30/AI30</f>
        <v>14.698412698412698</v>
      </c>
      <c r="Y30" s="3">
        <v>380</v>
      </c>
      <c r="Z30" s="3">
        <v>321</v>
      </c>
      <c r="AA30" s="3">
        <v>7</v>
      </c>
      <c r="AB30" s="3">
        <v>52</v>
      </c>
      <c r="AC30" s="3">
        <v>9</v>
      </c>
      <c r="AD30" s="3">
        <v>89</v>
      </c>
      <c r="AE30" s="3">
        <v>25</v>
      </c>
      <c r="AF30" s="3">
        <v>194</v>
      </c>
      <c r="AG30" s="3">
        <v>0</v>
      </c>
      <c r="AH30" s="3">
        <v>0</v>
      </c>
      <c r="AI30" s="3">
        <v>63</v>
      </c>
    </row>
    <row r="31" spans="1:35">
      <c r="A31" s="42" t="s">
        <v>73</v>
      </c>
      <c r="B31" s="43" t="s">
        <v>118</v>
      </c>
      <c r="C31" s="44">
        <v>34114</v>
      </c>
      <c r="D31" s="44">
        <v>7933</v>
      </c>
      <c r="E31" s="62">
        <v>5116</v>
      </c>
      <c r="F31" s="21">
        <f t="shared" si="0"/>
        <v>20.382470119521912</v>
      </c>
      <c r="G31" s="44">
        <v>1599</v>
      </c>
      <c r="H31" s="21">
        <f>G31/AA31</f>
        <v>34.760869565217391</v>
      </c>
      <c r="I31" s="44">
        <v>1218</v>
      </c>
      <c r="J31" s="21">
        <f t="shared" si="11"/>
        <v>110.72727272727273</v>
      </c>
      <c r="K31" s="62">
        <v>1575</v>
      </c>
      <c r="L31" s="21">
        <f t="shared" si="8"/>
        <v>20.723684210526315</v>
      </c>
      <c r="M31" s="44">
        <v>2443</v>
      </c>
      <c r="N31" s="21">
        <f t="shared" si="9"/>
        <v>40.716666666666669</v>
      </c>
      <c r="O31" s="44">
        <v>344</v>
      </c>
      <c r="P31" s="21">
        <f t="shared" si="10"/>
        <v>7.6444444444444448</v>
      </c>
      <c r="Q31" s="62">
        <v>680</v>
      </c>
      <c r="R31" s="21">
        <f t="shared" si="2"/>
        <v>10</v>
      </c>
      <c r="S31" s="44">
        <v>0</v>
      </c>
      <c r="T31" s="21">
        <v>0</v>
      </c>
      <c r="U31" s="44">
        <v>2209</v>
      </c>
      <c r="V31" s="21">
        <f>U31/AH31</f>
        <v>40.907407407407405</v>
      </c>
      <c r="W31" s="44">
        <v>682</v>
      </c>
      <c r="X31" s="70">
        <f>W31/AI31</f>
        <v>136.4</v>
      </c>
      <c r="Y31" s="3">
        <v>308</v>
      </c>
      <c r="Z31" s="3">
        <v>251</v>
      </c>
      <c r="AA31" s="3">
        <v>46</v>
      </c>
      <c r="AB31" s="3">
        <v>11</v>
      </c>
      <c r="AC31" s="3">
        <v>76</v>
      </c>
      <c r="AD31" s="3">
        <v>60</v>
      </c>
      <c r="AE31" s="3">
        <v>45</v>
      </c>
      <c r="AF31" s="3">
        <v>68</v>
      </c>
      <c r="AG31" s="3">
        <v>0</v>
      </c>
      <c r="AH31" s="3">
        <v>54</v>
      </c>
      <c r="AI31" s="3">
        <v>5</v>
      </c>
    </row>
    <row r="32" spans="1:35">
      <c r="A32" s="42" t="s">
        <v>78</v>
      </c>
      <c r="B32" s="43" t="s">
        <v>121</v>
      </c>
      <c r="C32" s="44">
        <v>12588</v>
      </c>
      <c r="D32" s="44">
        <v>1979</v>
      </c>
      <c r="E32" s="62">
        <v>1923</v>
      </c>
      <c r="F32" s="21">
        <f t="shared" si="0"/>
        <v>5.2397820163487738</v>
      </c>
      <c r="G32" s="44">
        <v>20</v>
      </c>
      <c r="H32" s="21">
        <f>G32/AA32</f>
        <v>20</v>
      </c>
      <c r="I32" s="44">
        <v>36</v>
      </c>
      <c r="J32" s="21">
        <f t="shared" si="11"/>
        <v>5.1428571428571432</v>
      </c>
      <c r="K32" s="62">
        <v>767</v>
      </c>
      <c r="L32" s="21">
        <f t="shared" si="8"/>
        <v>7.0366972477064218</v>
      </c>
      <c r="M32" s="44">
        <v>315</v>
      </c>
      <c r="N32" s="21">
        <f t="shared" si="9"/>
        <v>3.0882352941176472</v>
      </c>
      <c r="O32" s="44">
        <v>35</v>
      </c>
      <c r="P32" s="21">
        <f t="shared" si="10"/>
        <v>1.5909090909090908</v>
      </c>
      <c r="Q32" s="62">
        <v>389</v>
      </c>
      <c r="R32" s="21">
        <f t="shared" si="2"/>
        <v>7.3396226415094343</v>
      </c>
      <c r="S32" s="44">
        <v>0</v>
      </c>
      <c r="T32" s="21">
        <v>0</v>
      </c>
      <c r="U32" s="44">
        <v>473</v>
      </c>
      <c r="V32" s="21">
        <f>U32/AH32</f>
        <v>5.3146067415730336</v>
      </c>
      <c r="W32" s="44">
        <v>0</v>
      </c>
      <c r="X32" s="70">
        <v>0</v>
      </c>
      <c r="Y32" s="3">
        <v>375</v>
      </c>
      <c r="Z32" s="3">
        <v>367</v>
      </c>
      <c r="AA32" s="3">
        <v>1</v>
      </c>
      <c r="AB32" s="3">
        <v>7</v>
      </c>
      <c r="AC32" s="3">
        <v>109</v>
      </c>
      <c r="AD32" s="3">
        <v>102</v>
      </c>
      <c r="AE32" s="3">
        <v>22</v>
      </c>
      <c r="AF32" s="3">
        <v>53</v>
      </c>
      <c r="AG32" s="3">
        <v>0</v>
      </c>
      <c r="AH32" s="3">
        <v>89</v>
      </c>
      <c r="AI32" s="3">
        <v>0</v>
      </c>
    </row>
    <row r="33" spans="1:35">
      <c r="A33" s="42" t="s">
        <v>80</v>
      </c>
      <c r="B33" s="43" t="s">
        <v>122</v>
      </c>
      <c r="C33" s="44">
        <v>75604</v>
      </c>
      <c r="D33" s="44">
        <v>4746</v>
      </c>
      <c r="E33" s="62">
        <v>3172</v>
      </c>
      <c r="F33" s="21">
        <f t="shared" si="0"/>
        <v>10.752542372881356</v>
      </c>
      <c r="G33" s="44">
        <v>854</v>
      </c>
      <c r="H33" s="21">
        <f>G33/AA33</f>
        <v>61</v>
      </c>
      <c r="I33" s="44">
        <v>720</v>
      </c>
      <c r="J33" s="21">
        <f t="shared" si="11"/>
        <v>7.5</v>
      </c>
      <c r="K33" s="62">
        <v>804</v>
      </c>
      <c r="L33" s="21">
        <f t="shared" si="8"/>
        <v>13.627118644067796</v>
      </c>
      <c r="M33" s="44">
        <v>875</v>
      </c>
      <c r="N33" s="21">
        <f t="shared" si="9"/>
        <v>20.833333333333332</v>
      </c>
      <c r="O33" s="44">
        <v>38</v>
      </c>
      <c r="P33" s="21">
        <f t="shared" si="10"/>
        <v>1.52</v>
      </c>
      <c r="Q33" s="62">
        <v>2446</v>
      </c>
      <c r="R33" s="21">
        <f t="shared" si="2"/>
        <v>9.7840000000000007</v>
      </c>
      <c r="S33" s="44">
        <v>0</v>
      </c>
      <c r="T33" s="21">
        <v>0</v>
      </c>
      <c r="U33" s="44">
        <v>517</v>
      </c>
      <c r="V33" s="21">
        <f>U33/AH33</f>
        <v>21.541666666666668</v>
      </c>
      <c r="W33" s="44">
        <v>66</v>
      </c>
      <c r="X33" s="70">
        <f>W33/AI33</f>
        <v>13.2</v>
      </c>
      <c r="Y33" s="3">
        <v>405</v>
      </c>
      <c r="Z33" s="3">
        <v>295</v>
      </c>
      <c r="AA33" s="3">
        <v>14</v>
      </c>
      <c r="AB33" s="3">
        <v>96</v>
      </c>
      <c r="AC33" s="3">
        <v>59</v>
      </c>
      <c r="AD33" s="3">
        <v>42</v>
      </c>
      <c r="AE33" s="3">
        <v>25</v>
      </c>
      <c r="AF33" s="3">
        <v>250</v>
      </c>
      <c r="AG33" s="3">
        <v>0</v>
      </c>
      <c r="AH33" s="3">
        <v>24</v>
      </c>
      <c r="AI33" s="3">
        <v>5</v>
      </c>
    </row>
    <row r="34" spans="1:35">
      <c r="A34" s="42" t="s">
        <v>82</v>
      </c>
      <c r="B34" s="43" t="s">
        <v>124</v>
      </c>
      <c r="C34" s="44">
        <v>17871</v>
      </c>
      <c r="D34" s="44">
        <v>2094</v>
      </c>
      <c r="E34" s="62">
        <v>2045</v>
      </c>
      <c r="F34" s="21">
        <f t="shared" si="0"/>
        <v>7.9263565891472867</v>
      </c>
      <c r="G34" s="44">
        <v>0</v>
      </c>
      <c r="H34" s="21">
        <v>0</v>
      </c>
      <c r="I34" s="44">
        <v>49</v>
      </c>
      <c r="J34" s="21">
        <f t="shared" si="11"/>
        <v>12.25</v>
      </c>
      <c r="K34" s="62">
        <v>850</v>
      </c>
      <c r="L34" s="21">
        <f t="shared" si="8"/>
        <v>7.1428571428571432</v>
      </c>
      <c r="M34" s="44">
        <v>96</v>
      </c>
      <c r="N34" s="21">
        <f t="shared" si="9"/>
        <v>5.333333333333333</v>
      </c>
      <c r="O34" s="44">
        <v>116</v>
      </c>
      <c r="P34" s="21">
        <f t="shared" si="10"/>
        <v>10.545454545454545</v>
      </c>
      <c r="Q34" s="62">
        <v>1011</v>
      </c>
      <c r="R34" s="21">
        <f t="shared" si="2"/>
        <v>9.0267857142857135</v>
      </c>
      <c r="S34" s="44">
        <v>0</v>
      </c>
      <c r="T34" s="21">
        <v>0</v>
      </c>
      <c r="U34" s="44">
        <v>0</v>
      </c>
      <c r="V34" s="21">
        <v>0</v>
      </c>
      <c r="W34" s="44">
        <v>21</v>
      </c>
      <c r="X34" s="70">
        <f>W34/AI34</f>
        <v>10.5</v>
      </c>
      <c r="Y34" s="3">
        <v>262</v>
      </c>
      <c r="Z34" s="3">
        <v>258</v>
      </c>
      <c r="AA34" s="3">
        <v>0</v>
      </c>
      <c r="AB34" s="3">
        <v>4</v>
      </c>
      <c r="AC34" s="3">
        <v>119</v>
      </c>
      <c r="AD34" s="3">
        <v>18</v>
      </c>
      <c r="AE34" s="3">
        <v>11</v>
      </c>
      <c r="AF34" s="3">
        <v>112</v>
      </c>
      <c r="AG34" s="3">
        <v>0</v>
      </c>
      <c r="AH34" s="3">
        <v>0</v>
      </c>
      <c r="AI34" s="3">
        <v>2</v>
      </c>
    </row>
    <row r="35" spans="1:35">
      <c r="A35" s="42" t="s">
        <v>83</v>
      </c>
      <c r="B35" s="43" t="s">
        <v>125</v>
      </c>
      <c r="C35" s="44">
        <v>131744</v>
      </c>
      <c r="D35" s="44">
        <v>42751</v>
      </c>
      <c r="E35" s="62">
        <v>40582</v>
      </c>
      <c r="F35" s="21">
        <f t="shared" si="0"/>
        <v>9.1154537286612758</v>
      </c>
      <c r="G35" s="44">
        <v>0</v>
      </c>
      <c r="H35" s="21">
        <v>0</v>
      </c>
      <c r="I35" s="44">
        <v>2169</v>
      </c>
      <c r="J35" s="21">
        <f t="shared" si="11"/>
        <v>6.3236151603498545</v>
      </c>
      <c r="K35" s="62">
        <v>7020</v>
      </c>
      <c r="L35" s="21">
        <f t="shared" si="8"/>
        <v>13.396946564885496</v>
      </c>
      <c r="M35" s="44">
        <v>18362</v>
      </c>
      <c r="N35" s="21">
        <f t="shared" si="9"/>
        <v>7.8604452054794525</v>
      </c>
      <c r="O35" s="44">
        <v>3355</v>
      </c>
      <c r="P35" s="21">
        <f t="shared" si="10"/>
        <v>4.7387005649717517</v>
      </c>
      <c r="Q35" s="62">
        <v>6883</v>
      </c>
      <c r="R35" s="21">
        <f t="shared" si="2"/>
        <v>10.687888198757763</v>
      </c>
      <c r="S35" s="44">
        <v>43</v>
      </c>
      <c r="T35" s="21">
        <f>S35/AG35</f>
        <v>8.6</v>
      </c>
      <c r="U35" s="44">
        <v>3686</v>
      </c>
      <c r="V35" s="21">
        <f t="shared" ref="V35:V44" si="12">U35/AH35</f>
        <v>13.702602230483272</v>
      </c>
      <c r="W35" s="44">
        <v>3402</v>
      </c>
      <c r="X35" s="70">
        <f>W35/AI35</f>
        <v>11.009708737864077</v>
      </c>
      <c r="Y35" s="3">
        <v>4795</v>
      </c>
      <c r="Z35" s="3">
        <v>4452</v>
      </c>
      <c r="AA35" s="3">
        <v>0</v>
      </c>
      <c r="AB35" s="3">
        <v>343</v>
      </c>
      <c r="AC35" s="3">
        <v>524</v>
      </c>
      <c r="AD35" s="3">
        <v>2336</v>
      </c>
      <c r="AE35" s="3">
        <v>708</v>
      </c>
      <c r="AF35" s="3">
        <v>644</v>
      </c>
      <c r="AG35" s="3">
        <v>5</v>
      </c>
      <c r="AH35" s="3">
        <v>269</v>
      </c>
      <c r="AI35" s="3">
        <v>309</v>
      </c>
    </row>
    <row r="36" spans="1:35">
      <c r="A36" s="42" t="s">
        <v>84</v>
      </c>
      <c r="B36" s="43" t="s">
        <v>125</v>
      </c>
      <c r="C36" s="44">
        <v>59190</v>
      </c>
      <c r="D36" s="44">
        <v>6148</v>
      </c>
      <c r="E36" s="62">
        <v>1026</v>
      </c>
      <c r="F36" s="21">
        <f t="shared" si="0"/>
        <v>3.6254416961130742</v>
      </c>
      <c r="G36" s="44">
        <v>0</v>
      </c>
      <c r="H36" s="21">
        <v>0</v>
      </c>
      <c r="I36" s="44">
        <v>5122</v>
      </c>
      <c r="J36" s="21">
        <f t="shared" si="11"/>
        <v>44.539130434782606</v>
      </c>
      <c r="K36" s="62">
        <v>272</v>
      </c>
      <c r="L36" s="21">
        <f t="shared" si="8"/>
        <v>17</v>
      </c>
      <c r="M36" s="44">
        <v>734</v>
      </c>
      <c r="N36" s="21">
        <f t="shared" si="9"/>
        <v>11.65079365079365</v>
      </c>
      <c r="O36" s="44">
        <v>1498</v>
      </c>
      <c r="P36" s="21">
        <f t="shared" si="10"/>
        <v>9.1901840490797539</v>
      </c>
      <c r="Q36" s="62">
        <v>1513</v>
      </c>
      <c r="R36" s="21">
        <f t="shared" si="2"/>
        <v>12.103999999999999</v>
      </c>
      <c r="S36" s="44">
        <v>0</v>
      </c>
      <c r="T36" s="21">
        <v>0</v>
      </c>
      <c r="U36" s="44">
        <v>47</v>
      </c>
      <c r="V36" s="21">
        <f t="shared" si="12"/>
        <v>9.4</v>
      </c>
      <c r="W36" s="44">
        <v>2084</v>
      </c>
      <c r="X36" s="70">
        <f>W36/AI36</f>
        <v>80.15384615384616</v>
      </c>
      <c r="Y36" s="3">
        <v>398</v>
      </c>
      <c r="Z36" s="3">
        <v>283</v>
      </c>
      <c r="AA36" s="3">
        <v>0</v>
      </c>
      <c r="AB36" s="3">
        <v>115</v>
      </c>
      <c r="AC36" s="3">
        <v>16</v>
      </c>
      <c r="AD36" s="3">
        <v>63</v>
      </c>
      <c r="AE36" s="3">
        <v>163</v>
      </c>
      <c r="AF36" s="3">
        <v>125</v>
      </c>
      <c r="AG36" s="3">
        <v>0</v>
      </c>
      <c r="AH36" s="3">
        <v>5</v>
      </c>
      <c r="AI36" s="3">
        <v>26</v>
      </c>
    </row>
    <row r="37" spans="1:35">
      <c r="A37" s="42" t="s">
        <v>50</v>
      </c>
      <c r="B37" s="43" t="s">
        <v>97</v>
      </c>
      <c r="C37" s="44">
        <v>8020</v>
      </c>
      <c r="D37" s="44">
        <v>419</v>
      </c>
      <c r="E37" s="62">
        <v>169</v>
      </c>
      <c r="F37" s="21">
        <f t="shared" si="0"/>
        <v>5.4516129032258061</v>
      </c>
      <c r="G37" s="44">
        <v>0</v>
      </c>
      <c r="H37" s="21">
        <v>0</v>
      </c>
      <c r="I37" s="44">
        <v>250</v>
      </c>
      <c r="J37" s="21">
        <f t="shared" si="11"/>
        <v>4.8076923076923075</v>
      </c>
      <c r="K37" s="62">
        <v>58</v>
      </c>
      <c r="L37" s="21">
        <f t="shared" si="8"/>
        <v>2.1481481481481484</v>
      </c>
      <c r="M37" s="44">
        <v>0</v>
      </c>
      <c r="N37" s="21">
        <v>0</v>
      </c>
      <c r="O37" s="44">
        <v>0</v>
      </c>
      <c r="P37" s="21">
        <v>0</v>
      </c>
      <c r="Q37" s="62">
        <v>246</v>
      </c>
      <c r="R37" s="21">
        <f t="shared" si="2"/>
        <v>4.8235294117647056</v>
      </c>
      <c r="S37" s="44">
        <v>0</v>
      </c>
      <c r="T37" s="21">
        <v>0</v>
      </c>
      <c r="U37" s="44">
        <v>115</v>
      </c>
      <c r="V37" s="21">
        <f t="shared" si="12"/>
        <v>23</v>
      </c>
      <c r="W37" s="44">
        <v>0</v>
      </c>
      <c r="X37" s="70">
        <v>0</v>
      </c>
      <c r="Y37" s="3">
        <v>83</v>
      </c>
      <c r="Z37" s="3">
        <v>31</v>
      </c>
      <c r="AA37" s="3">
        <v>0</v>
      </c>
      <c r="AB37" s="3">
        <v>52</v>
      </c>
      <c r="AC37" s="3">
        <v>27</v>
      </c>
      <c r="AD37" s="3">
        <v>0</v>
      </c>
      <c r="AE37" s="3">
        <v>0</v>
      </c>
      <c r="AF37" s="3">
        <v>51</v>
      </c>
      <c r="AG37" s="3">
        <v>0</v>
      </c>
      <c r="AH37" s="3">
        <v>5</v>
      </c>
      <c r="AI37" s="3">
        <v>0</v>
      </c>
    </row>
    <row r="38" spans="1:35">
      <c r="A38" s="42" t="s">
        <v>64</v>
      </c>
      <c r="B38" s="43" t="s">
        <v>109</v>
      </c>
      <c r="C38" s="44">
        <v>4230</v>
      </c>
      <c r="D38" s="44">
        <v>2377</v>
      </c>
      <c r="E38" s="62">
        <v>1659</v>
      </c>
      <c r="F38" s="21">
        <f t="shared" si="0"/>
        <v>8.4213197969543145</v>
      </c>
      <c r="G38" s="44">
        <v>32</v>
      </c>
      <c r="H38" s="21">
        <f>G38/AA38</f>
        <v>32</v>
      </c>
      <c r="I38" s="44">
        <v>686</v>
      </c>
      <c r="J38" s="21">
        <f t="shared" si="11"/>
        <v>3.4129353233830844</v>
      </c>
      <c r="K38" s="62">
        <v>715</v>
      </c>
      <c r="L38" s="21">
        <f t="shared" si="8"/>
        <v>7.0098039215686274</v>
      </c>
      <c r="M38" s="44">
        <v>156</v>
      </c>
      <c r="N38" s="21">
        <f t="shared" ref="N38:N50" si="13">M38/AD38</f>
        <v>7.0909090909090908</v>
      </c>
      <c r="O38" s="44">
        <v>515</v>
      </c>
      <c r="P38" s="21">
        <f t="shared" ref="P38:P44" si="14">O38/AE38</f>
        <v>4.4782608695652177</v>
      </c>
      <c r="Q38" s="62">
        <v>668</v>
      </c>
      <c r="R38" s="21">
        <f t="shared" si="2"/>
        <v>5.21875</v>
      </c>
      <c r="S38" s="44">
        <v>36</v>
      </c>
      <c r="T38" s="21">
        <f>S38/AG38</f>
        <v>2</v>
      </c>
      <c r="U38" s="44">
        <v>206</v>
      </c>
      <c r="V38" s="21">
        <f t="shared" si="12"/>
        <v>20.6</v>
      </c>
      <c r="W38" s="44">
        <v>81</v>
      </c>
      <c r="X38" s="70">
        <f>W38/AI38</f>
        <v>20.25</v>
      </c>
      <c r="Y38" s="3">
        <v>399</v>
      </c>
      <c r="Z38" s="3">
        <v>197</v>
      </c>
      <c r="AA38" s="3">
        <v>1</v>
      </c>
      <c r="AB38" s="3">
        <v>201</v>
      </c>
      <c r="AC38" s="3">
        <v>102</v>
      </c>
      <c r="AD38" s="3">
        <v>22</v>
      </c>
      <c r="AE38" s="3">
        <v>115</v>
      </c>
      <c r="AF38" s="3">
        <v>128</v>
      </c>
      <c r="AG38" s="3">
        <v>18</v>
      </c>
      <c r="AH38" s="3">
        <v>10</v>
      </c>
      <c r="AI38" s="3">
        <v>4</v>
      </c>
    </row>
    <row r="39" spans="1:35">
      <c r="A39" s="42" t="s">
        <v>77</v>
      </c>
      <c r="B39" s="43" t="s">
        <v>109</v>
      </c>
      <c r="C39" s="44">
        <v>6154</v>
      </c>
      <c r="D39" s="44">
        <v>644</v>
      </c>
      <c r="E39" s="62">
        <v>627</v>
      </c>
      <c r="F39" s="21">
        <f t="shared" si="0"/>
        <v>4.415492957746479</v>
      </c>
      <c r="G39" s="44">
        <v>0</v>
      </c>
      <c r="H39" s="21">
        <v>0</v>
      </c>
      <c r="I39" s="44">
        <v>17</v>
      </c>
      <c r="J39" s="21">
        <f t="shared" si="11"/>
        <v>1.7</v>
      </c>
      <c r="K39" s="62">
        <v>122</v>
      </c>
      <c r="L39" s="21">
        <f t="shared" si="8"/>
        <v>2.975609756097561</v>
      </c>
      <c r="M39" s="44">
        <v>130</v>
      </c>
      <c r="N39" s="21">
        <f t="shared" si="13"/>
        <v>5</v>
      </c>
      <c r="O39" s="44">
        <v>29</v>
      </c>
      <c r="P39" s="21">
        <f t="shared" si="14"/>
        <v>1.8125</v>
      </c>
      <c r="Q39" s="62">
        <v>270</v>
      </c>
      <c r="R39" s="21">
        <f t="shared" si="2"/>
        <v>4.21875</v>
      </c>
      <c r="S39" s="44">
        <v>0</v>
      </c>
      <c r="T39" s="21">
        <v>0</v>
      </c>
      <c r="U39" s="44">
        <v>79</v>
      </c>
      <c r="V39" s="21">
        <f t="shared" si="12"/>
        <v>19.75</v>
      </c>
      <c r="W39" s="44">
        <v>14</v>
      </c>
      <c r="X39" s="70">
        <f>W39/AI39</f>
        <v>14</v>
      </c>
      <c r="Y39" s="3">
        <v>152</v>
      </c>
      <c r="Z39" s="3">
        <v>142</v>
      </c>
      <c r="AA39" s="3">
        <v>0</v>
      </c>
      <c r="AB39" s="3">
        <v>10</v>
      </c>
      <c r="AC39" s="3">
        <v>41</v>
      </c>
      <c r="AD39" s="3">
        <v>26</v>
      </c>
      <c r="AE39" s="3">
        <v>16</v>
      </c>
      <c r="AF39" s="3">
        <v>64</v>
      </c>
      <c r="AG39" s="3">
        <v>0</v>
      </c>
      <c r="AH39" s="3">
        <v>4</v>
      </c>
      <c r="AI39" s="3">
        <v>1</v>
      </c>
    </row>
    <row r="40" spans="1:35">
      <c r="A40" s="42" t="s">
        <v>58</v>
      </c>
      <c r="B40" s="43" t="s">
        <v>105</v>
      </c>
      <c r="C40" s="44">
        <v>9476</v>
      </c>
      <c r="D40" s="44">
        <v>3511</v>
      </c>
      <c r="E40" s="62">
        <v>3386</v>
      </c>
      <c r="F40" s="21">
        <f t="shared" si="0"/>
        <v>10.783439490445859</v>
      </c>
      <c r="G40" s="44">
        <v>0</v>
      </c>
      <c r="H40" s="21">
        <v>0</v>
      </c>
      <c r="I40" s="44">
        <v>125</v>
      </c>
      <c r="J40" s="21">
        <f t="shared" si="11"/>
        <v>8.3333333333333339</v>
      </c>
      <c r="K40" s="62">
        <v>1172</v>
      </c>
      <c r="L40" s="21">
        <f t="shared" si="8"/>
        <v>16.985507246376812</v>
      </c>
      <c r="M40" s="44">
        <v>1276</v>
      </c>
      <c r="N40" s="21">
        <f t="shared" si="13"/>
        <v>15.560975609756097</v>
      </c>
      <c r="O40" s="44">
        <v>218</v>
      </c>
      <c r="P40" s="21">
        <f t="shared" si="14"/>
        <v>2.831168831168831</v>
      </c>
      <c r="Q40" s="62">
        <v>671</v>
      </c>
      <c r="R40" s="21">
        <f t="shared" si="2"/>
        <v>7.7126436781609193</v>
      </c>
      <c r="S40" s="44">
        <v>0</v>
      </c>
      <c r="T40" s="21">
        <v>0</v>
      </c>
      <c r="U40" s="44">
        <v>174</v>
      </c>
      <c r="V40" s="21">
        <f t="shared" si="12"/>
        <v>34.799999999999997</v>
      </c>
      <c r="W40" s="44">
        <v>0</v>
      </c>
      <c r="X40" s="70">
        <f>W40/AI40</f>
        <v>0</v>
      </c>
      <c r="Y40" s="3">
        <v>329</v>
      </c>
      <c r="Z40" s="3">
        <v>314</v>
      </c>
      <c r="AA40" s="3">
        <v>0</v>
      </c>
      <c r="AB40" s="3">
        <v>15</v>
      </c>
      <c r="AC40" s="3">
        <v>69</v>
      </c>
      <c r="AD40" s="3">
        <v>82</v>
      </c>
      <c r="AE40" s="3">
        <v>77</v>
      </c>
      <c r="AF40" s="3">
        <v>87</v>
      </c>
      <c r="AG40" s="3">
        <v>0</v>
      </c>
      <c r="AH40" s="3">
        <v>5</v>
      </c>
      <c r="AI40" s="3">
        <v>9</v>
      </c>
    </row>
    <row r="41" spans="1:35">
      <c r="A41" s="42" t="s">
        <v>62</v>
      </c>
      <c r="B41" s="43" t="s">
        <v>105</v>
      </c>
      <c r="C41" s="44">
        <v>12642</v>
      </c>
      <c r="D41" s="44">
        <v>2167</v>
      </c>
      <c r="E41" s="62">
        <v>1630</v>
      </c>
      <c r="F41" s="21">
        <f t="shared" si="0"/>
        <v>8.2323232323232318</v>
      </c>
      <c r="G41" s="44">
        <v>0</v>
      </c>
      <c r="H41" s="21">
        <v>0</v>
      </c>
      <c r="I41" s="44">
        <v>537</v>
      </c>
      <c r="J41" s="21">
        <f t="shared" si="11"/>
        <v>4.330645161290323</v>
      </c>
      <c r="K41" s="62">
        <v>706</v>
      </c>
      <c r="L41" s="21">
        <f t="shared" si="8"/>
        <v>10.537313432835822</v>
      </c>
      <c r="M41" s="44">
        <v>559</v>
      </c>
      <c r="N41" s="21">
        <f t="shared" si="13"/>
        <v>7.5540540540540544</v>
      </c>
      <c r="O41" s="44">
        <v>304</v>
      </c>
      <c r="P41" s="21">
        <f t="shared" si="14"/>
        <v>3.5764705882352943</v>
      </c>
      <c r="Q41" s="62">
        <v>568</v>
      </c>
      <c r="R41" s="21">
        <f t="shared" si="2"/>
        <v>5.9789473684210526</v>
      </c>
      <c r="S41" s="44">
        <v>0</v>
      </c>
      <c r="T41" s="21">
        <v>0</v>
      </c>
      <c r="U41" s="44">
        <v>30</v>
      </c>
      <c r="V41" s="21">
        <f t="shared" si="12"/>
        <v>30</v>
      </c>
      <c r="W41" s="44">
        <v>0</v>
      </c>
      <c r="X41" s="70">
        <v>0</v>
      </c>
      <c r="Y41" s="3">
        <v>322</v>
      </c>
      <c r="Z41" s="3">
        <v>198</v>
      </c>
      <c r="AA41" s="3">
        <v>0</v>
      </c>
      <c r="AB41" s="3">
        <v>124</v>
      </c>
      <c r="AC41" s="3">
        <v>67</v>
      </c>
      <c r="AD41" s="3">
        <v>74</v>
      </c>
      <c r="AE41" s="3">
        <v>85</v>
      </c>
      <c r="AF41" s="3">
        <v>95</v>
      </c>
      <c r="AG41" s="3">
        <v>0</v>
      </c>
      <c r="AH41" s="3">
        <v>1</v>
      </c>
      <c r="AI41" s="3">
        <v>0</v>
      </c>
    </row>
    <row r="42" spans="1:35">
      <c r="A42" s="42" t="s">
        <v>86</v>
      </c>
      <c r="B42" s="43" t="s">
        <v>127</v>
      </c>
      <c r="C42" s="44">
        <v>31931</v>
      </c>
      <c r="D42" s="44">
        <v>4521</v>
      </c>
      <c r="E42" s="62">
        <v>2761</v>
      </c>
      <c r="F42" s="21">
        <f t="shared" si="0"/>
        <v>12.162995594713657</v>
      </c>
      <c r="G42" s="44">
        <v>1198</v>
      </c>
      <c r="H42" s="21">
        <f>G42/AA42</f>
        <v>44.370370370370374</v>
      </c>
      <c r="I42" s="44">
        <v>562</v>
      </c>
      <c r="J42" s="21">
        <f t="shared" si="11"/>
        <v>12.772727272727273</v>
      </c>
      <c r="K42" s="62">
        <v>1433</v>
      </c>
      <c r="L42" s="21">
        <f t="shared" si="8"/>
        <v>13.518867924528301</v>
      </c>
      <c r="M42" s="44">
        <v>1170</v>
      </c>
      <c r="N42" s="21">
        <f t="shared" si="13"/>
        <v>61.578947368421055</v>
      </c>
      <c r="O42" s="44">
        <v>6</v>
      </c>
      <c r="P42" s="21">
        <f t="shared" si="14"/>
        <v>1</v>
      </c>
      <c r="Q42" s="62">
        <v>949</v>
      </c>
      <c r="R42" s="21">
        <f t="shared" si="2"/>
        <v>9.9894736842105267</v>
      </c>
      <c r="S42" s="44">
        <v>72</v>
      </c>
      <c r="T42" s="21">
        <f>S42/AG42</f>
        <v>4.5</v>
      </c>
      <c r="U42" s="44">
        <v>891</v>
      </c>
      <c r="V42" s="21">
        <f t="shared" si="12"/>
        <v>15.910714285714286</v>
      </c>
      <c r="W42" s="44">
        <v>0</v>
      </c>
      <c r="X42" s="70">
        <v>0</v>
      </c>
      <c r="Y42" s="3">
        <v>298</v>
      </c>
      <c r="Z42" s="3">
        <v>227</v>
      </c>
      <c r="AA42" s="3">
        <v>27</v>
      </c>
      <c r="AB42" s="3">
        <v>44</v>
      </c>
      <c r="AC42" s="3">
        <v>106</v>
      </c>
      <c r="AD42" s="3">
        <v>19</v>
      </c>
      <c r="AE42" s="3">
        <v>6</v>
      </c>
      <c r="AF42" s="3">
        <v>95</v>
      </c>
      <c r="AG42" s="3">
        <v>16</v>
      </c>
      <c r="AH42" s="3">
        <v>56</v>
      </c>
      <c r="AI42" s="3">
        <v>0</v>
      </c>
    </row>
    <row r="43" spans="1:35">
      <c r="A43" s="42" t="s">
        <v>87</v>
      </c>
      <c r="B43" s="43" t="s">
        <v>128</v>
      </c>
      <c r="C43" s="44">
        <v>16359</v>
      </c>
      <c r="D43" s="44">
        <v>3691</v>
      </c>
      <c r="E43" s="62">
        <v>2277</v>
      </c>
      <c r="F43" s="21">
        <f t="shared" si="0"/>
        <v>10.894736842105264</v>
      </c>
      <c r="G43" s="44">
        <v>1211</v>
      </c>
      <c r="H43" s="21">
        <f>G43/AA43</f>
        <v>32.729729729729726</v>
      </c>
      <c r="I43" s="44">
        <v>203</v>
      </c>
      <c r="J43" s="21">
        <f t="shared" si="11"/>
        <v>5.9705882352941178</v>
      </c>
      <c r="K43" s="62">
        <v>267</v>
      </c>
      <c r="L43" s="21">
        <f t="shared" si="8"/>
        <v>24.272727272727273</v>
      </c>
      <c r="M43" s="44">
        <v>749</v>
      </c>
      <c r="N43" s="21">
        <f t="shared" si="13"/>
        <v>107</v>
      </c>
      <c r="O43" s="44">
        <v>49</v>
      </c>
      <c r="P43" s="21">
        <f t="shared" si="14"/>
        <v>2.7222222222222223</v>
      </c>
      <c r="Q43" s="62">
        <v>2138</v>
      </c>
      <c r="R43" s="21">
        <f t="shared" si="2"/>
        <v>10.18095238095238</v>
      </c>
      <c r="S43" s="44">
        <v>0</v>
      </c>
      <c r="T43" s="21">
        <v>0</v>
      </c>
      <c r="U43" s="44">
        <v>329</v>
      </c>
      <c r="V43" s="21">
        <f t="shared" si="12"/>
        <v>20.5625</v>
      </c>
      <c r="W43" s="44">
        <v>159</v>
      </c>
      <c r="X43" s="70">
        <f>W43/AI43</f>
        <v>8.8333333333333339</v>
      </c>
      <c r="Y43" s="3">
        <v>280</v>
      </c>
      <c r="Z43" s="3">
        <v>209</v>
      </c>
      <c r="AA43" s="3">
        <v>37</v>
      </c>
      <c r="AB43" s="3">
        <v>34</v>
      </c>
      <c r="AC43" s="3">
        <v>11</v>
      </c>
      <c r="AD43" s="3">
        <v>7</v>
      </c>
      <c r="AE43" s="3">
        <v>18</v>
      </c>
      <c r="AF43" s="3">
        <v>210</v>
      </c>
      <c r="AG43" s="3">
        <v>0</v>
      </c>
      <c r="AH43" s="3">
        <v>16</v>
      </c>
      <c r="AI43" s="3">
        <v>18</v>
      </c>
    </row>
    <row r="44" spans="1:35">
      <c r="A44" s="42" t="s">
        <v>60</v>
      </c>
      <c r="B44" s="43" t="s">
        <v>107</v>
      </c>
      <c r="C44" s="44">
        <v>11147</v>
      </c>
      <c r="D44" s="44">
        <v>2059</v>
      </c>
      <c r="E44" s="62">
        <v>1477</v>
      </c>
      <c r="F44" s="21">
        <f t="shared" si="0"/>
        <v>10.328671328671328</v>
      </c>
      <c r="G44" s="44">
        <v>158</v>
      </c>
      <c r="H44" s="21">
        <f>G44/AA44</f>
        <v>11.285714285714286</v>
      </c>
      <c r="I44" s="44">
        <v>424</v>
      </c>
      <c r="J44" s="21">
        <f t="shared" si="11"/>
        <v>47.111111111111114</v>
      </c>
      <c r="K44" s="62">
        <v>507</v>
      </c>
      <c r="L44" s="21">
        <f t="shared" si="8"/>
        <v>10.346938775510203</v>
      </c>
      <c r="M44" s="44">
        <v>428</v>
      </c>
      <c r="N44" s="21">
        <f t="shared" si="13"/>
        <v>9.9534883720930232</v>
      </c>
      <c r="O44" s="44">
        <v>81</v>
      </c>
      <c r="P44" s="21">
        <f t="shared" si="14"/>
        <v>10.125</v>
      </c>
      <c r="Q44" s="62">
        <v>464</v>
      </c>
      <c r="R44" s="21">
        <f t="shared" si="2"/>
        <v>9.2799999999999994</v>
      </c>
      <c r="S44" s="44">
        <v>85</v>
      </c>
      <c r="T44" s="21">
        <f>S44/AG44</f>
        <v>10.625</v>
      </c>
      <c r="U44" s="44">
        <v>63</v>
      </c>
      <c r="V44" s="21">
        <f t="shared" si="12"/>
        <v>10.5</v>
      </c>
      <c r="W44" s="44">
        <v>431</v>
      </c>
      <c r="X44" s="70">
        <f>W44/AI44</f>
        <v>215.5</v>
      </c>
      <c r="Y44" s="3">
        <v>166</v>
      </c>
      <c r="Z44" s="3">
        <v>143</v>
      </c>
      <c r="AA44" s="3">
        <v>14</v>
      </c>
      <c r="AB44" s="3">
        <v>9</v>
      </c>
      <c r="AC44" s="3">
        <v>49</v>
      </c>
      <c r="AD44" s="3">
        <v>43</v>
      </c>
      <c r="AE44" s="3">
        <v>8</v>
      </c>
      <c r="AF44" s="3">
        <v>50</v>
      </c>
      <c r="AG44" s="3">
        <v>8</v>
      </c>
      <c r="AH44" s="3">
        <v>6</v>
      </c>
      <c r="AI44" s="3">
        <v>2</v>
      </c>
    </row>
    <row r="45" spans="1:35">
      <c r="A45" s="42" t="s">
        <v>81</v>
      </c>
      <c r="B45" s="43" t="s">
        <v>123</v>
      </c>
      <c r="C45" s="44">
        <v>9631</v>
      </c>
      <c r="D45" s="44">
        <v>213</v>
      </c>
      <c r="E45" s="62">
        <v>168</v>
      </c>
      <c r="F45" s="21">
        <f t="shared" si="0"/>
        <v>15.272727272727273</v>
      </c>
      <c r="G45" s="44">
        <v>18</v>
      </c>
      <c r="H45" s="21">
        <f>G45/AA45</f>
        <v>3</v>
      </c>
      <c r="I45" s="44">
        <v>27</v>
      </c>
      <c r="J45" s="21">
        <f t="shared" si="11"/>
        <v>4.5</v>
      </c>
      <c r="K45" s="62">
        <v>37</v>
      </c>
      <c r="L45" s="21">
        <f t="shared" si="8"/>
        <v>12.333333333333334</v>
      </c>
      <c r="M45" s="44">
        <v>93</v>
      </c>
      <c r="N45" s="21">
        <f t="shared" si="13"/>
        <v>23.25</v>
      </c>
      <c r="O45" s="44">
        <v>0</v>
      </c>
      <c r="P45" s="21">
        <v>0</v>
      </c>
      <c r="Q45" s="62">
        <v>65</v>
      </c>
      <c r="R45" s="21">
        <f t="shared" si="2"/>
        <v>6.5</v>
      </c>
      <c r="S45" s="44">
        <v>18</v>
      </c>
      <c r="T45" s="21">
        <f>S45/AG45</f>
        <v>3</v>
      </c>
      <c r="U45" s="44">
        <v>0</v>
      </c>
      <c r="V45" s="21">
        <v>0</v>
      </c>
      <c r="W45" s="44">
        <v>0</v>
      </c>
      <c r="X45" s="70">
        <v>0</v>
      </c>
      <c r="Y45" s="3">
        <v>23</v>
      </c>
      <c r="Z45" s="3">
        <v>11</v>
      </c>
      <c r="AA45" s="3">
        <v>6</v>
      </c>
      <c r="AB45" s="3">
        <v>6</v>
      </c>
      <c r="AC45" s="3">
        <v>3</v>
      </c>
      <c r="AD45" s="3">
        <v>4</v>
      </c>
      <c r="AE45" s="3">
        <v>0</v>
      </c>
      <c r="AF45" s="3">
        <v>10</v>
      </c>
      <c r="AG45" s="3">
        <v>6</v>
      </c>
      <c r="AH45" s="3">
        <v>0</v>
      </c>
      <c r="AI45" s="3">
        <v>0</v>
      </c>
    </row>
    <row r="46" spans="1:35">
      <c r="A46" s="42" t="s">
        <v>88</v>
      </c>
      <c r="B46" s="43" t="s">
        <v>123</v>
      </c>
      <c r="C46" s="44">
        <v>73192</v>
      </c>
      <c r="D46" s="44">
        <v>12659</v>
      </c>
      <c r="E46" s="62">
        <v>7862</v>
      </c>
      <c r="F46" s="21">
        <f t="shared" si="0"/>
        <v>17.908883826879272</v>
      </c>
      <c r="G46" s="44">
        <v>4076</v>
      </c>
      <c r="H46" s="21">
        <f>G46/AA46</f>
        <v>90.577777777777783</v>
      </c>
      <c r="I46" s="44">
        <v>721</v>
      </c>
      <c r="J46" s="21">
        <f t="shared" si="11"/>
        <v>37.94736842105263</v>
      </c>
      <c r="K46" s="62">
        <v>3251</v>
      </c>
      <c r="L46" s="21">
        <f t="shared" si="8"/>
        <v>31.872549019607842</v>
      </c>
      <c r="M46" s="44">
        <v>3277</v>
      </c>
      <c r="N46" s="21">
        <f t="shared" si="13"/>
        <v>65.540000000000006</v>
      </c>
      <c r="O46" s="44">
        <v>918</v>
      </c>
      <c r="P46" s="21">
        <f>O46/AE46</f>
        <v>14.571428571428571</v>
      </c>
      <c r="Q46" s="62">
        <v>3041</v>
      </c>
      <c r="R46" s="21">
        <f t="shared" si="2"/>
        <v>12.212851405622491</v>
      </c>
      <c r="S46" s="44">
        <v>0</v>
      </c>
      <c r="T46" s="21">
        <v>0</v>
      </c>
      <c r="U46" s="44">
        <v>1393</v>
      </c>
      <c r="V46" s="21">
        <f>U46/AH46</f>
        <v>48.03448275862069</v>
      </c>
      <c r="W46" s="44">
        <v>779</v>
      </c>
      <c r="X46" s="70">
        <f>W46/AI46</f>
        <v>77.900000000000006</v>
      </c>
      <c r="Y46" s="3">
        <v>503</v>
      </c>
      <c r="Z46" s="3">
        <v>439</v>
      </c>
      <c r="AA46" s="3">
        <v>45</v>
      </c>
      <c r="AB46" s="3">
        <v>19</v>
      </c>
      <c r="AC46" s="3">
        <v>102</v>
      </c>
      <c r="AD46" s="3">
        <v>50</v>
      </c>
      <c r="AE46" s="3">
        <v>63</v>
      </c>
      <c r="AF46" s="3">
        <v>249</v>
      </c>
      <c r="AG46" s="3">
        <v>0</v>
      </c>
      <c r="AH46" s="3">
        <v>29</v>
      </c>
      <c r="AI46" s="3">
        <v>10</v>
      </c>
    </row>
    <row r="47" spans="1:35">
      <c r="A47" s="42" t="s">
        <v>71</v>
      </c>
      <c r="B47" s="43" t="s">
        <v>115</v>
      </c>
      <c r="C47" s="44">
        <v>6528</v>
      </c>
      <c r="D47" s="44">
        <v>2713</v>
      </c>
      <c r="E47" s="62">
        <v>2703</v>
      </c>
      <c r="F47" s="21">
        <f t="shared" si="0"/>
        <v>11.123456790123457</v>
      </c>
      <c r="G47" s="44">
        <v>0</v>
      </c>
      <c r="H47" s="21">
        <v>0</v>
      </c>
      <c r="I47" s="44">
        <v>10</v>
      </c>
      <c r="J47" s="21">
        <f t="shared" si="11"/>
        <v>10</v>
      </c>
      <c r="K47" s="62">
        <v>27</v>
      </c>
      <c r="L47" s="21">
        <f t="shared" si="8"/>
        <v>6.75</v>
      </c>
      <c r="M47" s="44">
        <v>250</v>
      </c>
      <c r="N47" s="21">
        <f t="shared" si="13"/>
        <v>7.8125</v>
      </c>
      <c r="O47" s="44">
        <v>43</v>
      </c>
      <c r="P47" s="21">
        <f>O47/AE47</f>
        <v>2.6875</v>
      </c>
      <c r="Q47" s="62">
        <v>514</v>
      </c>
      <c r="R47" s="21">
        <f t="shared" si="2"/>
        <v>6.2682926829268295</v>
      </c>
      <c r="S47" s="44">
        <v>937</v>
      </c>
      <c r="T47" s="21">
        <f>S47/AG47</f>
        <v>11.7125</v>
      </c>
      <c r="U47" s="44">
        <v>823</v>
      </c>
      <c r="V47" s="21">
        <f>U47/AH47</f>
        <v>28.379310344827587</v>
      </c>
      <c r="W47" s="44">
        <v>119</v>
      </c>
      <c r="X47" s="70">
        <f>W47/AI47</f>
        <v>119</v>
      </c>
      <c r="Y47" s="3">
        <v>244</v>
      </c>
      <c r="Z47" s="3">
        <v>243</v>
      </c>
      <c r="AA47" s="3">
        <v>0</v>
      </c>
      <c r="AB47" s="3">
        <v>1</v>
      </c>
      <c r="AC47" s="3">
        <v>4</v>
      </c>
      <c r="AD47" s="3">
        <v>32</v>
      </c>
      <c r="AE47" s="3">
        <v>16</v>
      </c>
      <c r="AF47" s="3">
        <v>82</v>
      </c>
      <c r="AG47" s="3">
        <v>80</v>
      </c>
      <c r="AH47" s="3">
        <v>29</v>
      </c>
      <c r="AI47" s="3">
        <v>1</v>
      </c>
    </row>
    <row r="48" spans="1:35">
      <c r="A48" s="42" t="s">
        <v>89</v>
      </c>
      <c r="B48" s="43" t="s">
        <v>129</v>
      </c>
      <c r="C48" s="44">
        <v>31012</v>
      </c>
      <c r="D48" s="44">
        <v>8304</v>
      </c>
      <c r="E48" s="62">
        <v>6912</v>
      </c>
      <c r="F48" s="21">
        <f t="shared" si="0"/>
        <v>10.650231124807396</v>
      </c>
      <c r="G48" s="44">
        <v>500</v>
      </c>
      <c r="H48" s="21">
        <f>G48/AA48</f>
        <v>500</v>
      </c>
      <c r="I48" s="44">
        <v>892</v>
      </c>
      <c r="J48" s="21">
        <f t="shared" si="11"/>
        <v>8.7450980392156854</v>
      </c>
      <c r="K48" s="62">
        <v>1149</v>
      </c>
      <c r="L48" s="21">
        <f t="shared" si="8"/>
        <v>12.766666666666667</v>
      </c>
      <c r="M48" s="44">
        <v>1118</v>
      </c>
      <c r="N48" s="21">
        <f t="shared" si="13"/>
        <v>15.315068493150685</v>
      </c>
      <c r="O48" s="44">
        <v>723</v>
      </c>
      <c r="P48" s="21">
        <f>O48/AE48</f>
        <v>12.684210526315789</v>
      </c>
      <c r="Q48" s="62">
        <v>2888</v>
      </c>
      <c r="R48" s="21">
        <f t="shared" si="2"/>
        <v>6.7476635514018692</v>
      </c>
      <c r="S48" s="44">
        <v>258</v>
      </c>
      <c r="T48" s="21">
        <f>S48/AG48</f>
        <v>5.375</v>
      </c>
      <c r="U48" s="44">
        <v>2168</v>
      </c>
      <c r="V48" s="21">
        <f>U48/AH48</f>
        <v>38.714285714285715</v>
      </c>
      <c r="W48" s="44">
        <v>0</v>
      </c>
      <c r="X48" s="70">
        <v>0</v>
      </c>
      <c r="Y48" s="3">
        <v>752</v>
      </c>
      <c r="Z48" s="3">
        <v>649</v>
      </c>
      <c r="AA48" s="3">
        <v>1</v>
      </c>
      <c r="AB48" s="3">
        <v>102</v>
      </c>
      <c r="AC48" s="3">
        <v>90</v>
      </c>
      <c r="AD48" s="3">
        <v>73</v>
      </c>
      <c r="AE48" s="3">
        <v>57</v>
      </c>
      <c r="AF48" s="3">
        <v>428</v>
      </c>
      <c r="AG48" s="3">
        <v>48</v>
      </c>
      <c r="AH48" s="3">
        <v>56</v>
      </c>
      <c r="AI48" s="3">
        <v>0</v>
      </c>
    </row>
    <row r="49" spans="1:35">
      <c r="A49" s="42" t="s">
        <v>90</v>
      </c>
      <c r="B49" s="43" t="s">
        <v>130</v>
      </c>
      <c r="C49" s="44">
        <v>23359</v>
      </c>
      <c r="D49" s="44">
        <v>35909</v>
      </c>
      <c r="E49" s="62">
        <v>34966</v>
      </c>
      <c r="F49" s="21">
        <f t="shared" si="0"/>
        <v>79.108597285067873</v>
      </c>
      <c r="G49" s="44">
        <v>0</v>
      </c>
      <c r="H49" s="21">
        <v>0</v>
      </c>
      <c r="I49" s="44">
        <v>943</v>
      </c>
      <c r="J49" s="21">
        <f t="shared" si="11"/>
        <v>6.4149659863945576</v>
      </c>
      <c r="K49" s="62">
        <v>862</v>
      </c>
      <c r="L49" s="21">
        <f t="shared" si="8"/>
        <v>17.958333333333332</v>
      </c>
      <c r="M49" s="44">
        <v>316</v>
      </c>
      <c r="N49" s="21">
        <f t="shared" si="13"/>
        <v>10.533333333333333</v>
      </c>
      <c r="O49" s="44">
        <v>208</v>
      </c>
      <c r="P49" s="21">
        <f>O49/AE49</f>
        <v>3.7142857142857144</v>
      </c>
      <c r="Q49" s="62">
        <v>2665</v>
      </c>
      <c r="R49" s="21">
        <f t="shared" si="2"/>
        <v>13.391959798994975</v>
      </c>
      <c r="S49" s="44">
        <v>324</v>
      </c>
      <c r="T49" s="21">
        <f>S49/AG49</f>
        <v>6.2307692307692308</v>
      </c>
      <c r="U49" s="44">
        <v>11692</v>
      </c>
      <c r="V49" s="21">
        <f>U49/AH49</f>
        <v>467.68</v>
      </c>
      <c r="W49" s="44">
        <v>19842</v>
      </c>
      <c r="X49" s="70">
        <f>W49/AI49</f>
        <v>110.84916201117318</v>
      </c>
      <c r="Y49" s="3">
        <v>589</v>
      </c>
      <c r="Z49" s="3">
        <v>442</v>
      </c>
      <c r="AA49" s="3">
        <v>0</v>
      </c>
      <c r="AB49" s="3">
        <v>147</v>
      </c>
      <c r="AC49" s="3">
        <v>48</v>
      </c>
      <c r="AD49" s="3">
        <v>30</v>
      </c>
      <c r="AE49" s="3">
        <v>56</v>
      </c>
      <c r="AF49" s="3">
        <v>199</v>
      </c>
      <c r="AG49" s="3">
        <v>52</v>
      </c>
      <c r="AH49" s="3">
        <v>25</v>
      </c>
      <c r="AI49" s="3">
        <v>179</v>
      </c>
    </row>
    <row r="50" spans="1:35">
      <c r="A50" s="42" t="s">
        <v>92</v>
      </c>
      <c r="B50" s="43" t="s">
        <v>131</v>
      </c>
      <c r="C50" s="44">
        <v>43240</v>
      </c>
      <c r="D50" s="44">
        <v>2030</v>
      </c>
      <c r="E50" s="62">
        <v>1915</v>
      </c>
      <c r="F50" s="21">
        <f t="shared" si="0"/>
        <v>8.0462184873949578</v>
      </c>
      <c r="G50" s="44">
        <v>0</v>
      </c>
      <c r="H50" s="21">
        <v>0</v>
      </c>
      <c r="I50" s="44">
        <v>115</v>
      </c>
      <c r="J50" s="21">
        <f t="shared" si="11"/>
        <v>4.4230769230769234</v>
      </c>
      <c r="K50" s="62">
        <v>394</v>
      </c>
      <c r="L50" s="21">
        <f t="shared" si="8"/>
        <v>5.7101449275362315</v>
      </c>
      <c r="M50" s="44">
        <v>717</v>
      </c>
      <c r="N50" s="21">
        <f t="shared" si="13"/>
        <v>11.030769230769231</v>
      </c>
      <c r="O50" s="44">
        <v>750</v>
      </c>
      <c r="P50" s="21">
        <f>O50/AE50</f>
        <v>7.9787234042553195</v>
      </c>
      <c r="Q50" s="62">
        <v>169</v>
      </c>
      <c r="R50" s="21">
        <f t="shared" si="2"/>
        <v>4.6944444444444446</v>
      </c>
      <c r="S50" s="44">
        <v>0</v>
      </c>
      <c r="T50" s="21">
        <v>0</v>
      </c>
      <c r="U50" s="44">
        <v>0</v>
      </c>
      <c r="V50" s="21">
        <v>0</v>
      </c>
      <c r="W50" s="44">
        <v>0</v>
      </c>
      <c r="X50" s="70">
        <v>0</v>
      </c>
      <c r="Y50" s="3">
        <v>264</v>
      </c>
      <c r="Z50" s="3">
        <v>238</v>
      </c>
      <c r="AA50" s="3">
        <v>0</v>
      </c>
      <c r="AB50" s="3">
        <v>26</v>
      </c>
      <c r="AC50" s="3">
        <v>69</v>
      </c>
      <c r="AD50" s="3">
        <v>65</v>
      </c>
      <c r="AE50" s="3">
        <v>94</v>
      </c>
      <c r="AF50" s="3">
        <v>36</v>
      </c>
      <c r="AG50" s="3">
        <v>0</v>
      </c>
      <c r="AH50" s="3">
        <v>0</v>
      </c>
      <c r="AI50" s="3">
        <v>0</v>
      </c>
    </row>
    <row r="51" spans="1:35">
      <c r="A51" s="49"/>
      <c r="B51" s="50"/>
      <c r="C51" s="53"/>
      <c r="D51" s="50"/>
      <c r="E51" s="50"/>
      <c r="F51" s="67"/>
      <c r="G51" s="50"/>
      <c r="H51" s="68"/>
      <c r="I51" s="50"/>
      <c r="J51" s="67"/>
      <c r="K51" s="50"/>
      <c r="L51" s="67"/>
      <c r="M51" s="50"/>
      <c r="N51" s="67"/>
      <c r="O51" s="50"/>
      <c r="P51" s="67"/>
      <c r="Q51" s="50"/>
      <c r="R51" s="67"/>
      <c r="S51" s="50"/>
      <c r="T51" s="67"/>
      <c r="U51" s="50"/>
      <c r="V51" s="67"/>
      <c r="W51" s="50"/>
      <c r="X51" s="71"/>
    </row>
    <row r="52" spans="1:35">
      <c r="A52" s="5" t="s">
        <v>165</v>
      </c>
      <c r="B52" s="5"/>
      <c r="C52" s="6"/>
      <c r="D52" s="7">
        <f>SUM(D3:D50)</f>
        <v>261277</v>
      </c>
      <c r="E52" s="7">
        <f t="shared" ref="E52:W52" si="15">SUM(E3:E50)</f>
        <v>213003</v>
      </c>
      <c r="F52" s="22">
        <f t="shared" ref="F52" si="16">E52/Z52</f>
        <v>13.391361750282913</v>
      </c>
      <c r="G52" s="7">
        <f t="shared" si="15"/>
        <v>24714</v>
      </c>
      <c r="H52" s="22">
        <f t="shared" ref="H52" si="17">G52/AA52</f>
        <v>38.676056338028168</v>
      </c>
      <c r="I52" s="7">
        <f t="shared" si="15"/>
        <v>23560</v>
      </c>
      <c r="J52" s="22">
        <f t="shared" ref="J52" si="18">I52/AB52</f>
        <v>9.3529178245335451</v>
      </c>
      <c r="K52" s="7">
        <f t="shared" si="15"/>
        <v>55878</v>
      </c>
      <c r="L52" s="22">
        <f t="shared" ref="L52" si="19">K52/AC52</f>
        <v>14.491182572614107</v>
      </c>
      <c r="M52" s="7">
        <f t="shared" si="15"/>
        <v>51333</v>
      </c>
      <c r="N52" s="22">
        <f t="shared" ref="N52" si="20">M52/AD52</f>
        <v>12.336697909156452</v>
      </c>
      <c r="O52" s="7">
        <f t="shared" si="15"/>
        <v>14526</v>
      </c>
      <c r="P52" s="22">
        <f t="shared" ref="P52" si="21">O52/AE52</f>
        <v>6.7032764190124592</v>
      </c>
      <c r="Q52" s="7">
        <f t="shared" si="15"/>
        <v>58976</v>
      </c>
      <c r="R52" s="22">
        <f t="shared" ref="R52" si="22">Q52/AF52</f>
        <v>9.0565110565110558</v>
      </c>
      <c r="S52" s="7">
        <f t="shared" si="15"/>
        <v>4717</v>
      </c>
      <c r="T52" s="22">
        <f t="shared" ref="T52" si="23">S52/AG52</f>
        <v>8.7351851851851858</v>
      </c>
      <c r="U52" s="7">
        <f t="shared" si="15"/>
        <v>38265</v>
      </c>
      <c r="V52" s="22">
        <f t="shared" ref="V52" si="24">U52/AH52</f>
        <v>38.150548354935196</v>
      </c>
      <c r="W52" s="7">
        <f t="shared" si="15"/>
        <v>37582</v>
      </c>
      <c r="X52" s="22">
        <f t="shared" ref="X52" si="25">W52/AI52</f>
        <v>45.553939393939395</v>
      </c>
      <c r="Y52" s="16">
        <f>SUM(Y3:Y50)</f>
        <v>19064</v>
      </c>
      <c r="Z52" s="16">
        <f t="shared" ref="Z52:AI52" si="26">SUM(Z3:Z50)</f>
        <v>15906</v>
      </c>
      <c r="AA52" s="16">
        <f t="shared" si="26"/>
        <v>639</v>
      </c>
      <c r="AB52" s="16">
        <f t="shared" si="26"/>
        <v>2519</v>
      </c>
      <c r="AC52" s="16">
        <f t="shared" si="26"/>
        <v>3856</v>
      </c>
      <c r="AD52" s="16">
        <f t="shared" si="26"/>
        <v>4161</v>
      </c>
      <c r="AE52" s="16">
        <f t="shared" si="26"/>
        <v>2167</v>
      </c>
      <c r="AF52" s="16">
        <f t="shared" si="26"/>
        <v>6512</v>
      </c>
      <c r="AG52" s="16">
        <f t="shared" si="26"/>
        <v>540</v>
      </c>
      <c r="AH52" s="16">
        <f t="shared" si="26"/>
        <v>1003</v>
      </c>
      <c r="AI52" s="16">
        <f t="shared" si="26"/>
        <v>825</v>
      </c>
    </row>
    <row r="53" spans="1:35">
      <c r="A53" s="5" t="s">
        <v>166</v>
      </c>
      <c r="B53" s="5"/>
      <c r="C53" s="6"/>
      <c r="D53" s="7">
        <f>AVERAGE(D3:D50)</f>
        <v>5443.270833333333</v>
      </c>
      <c r="E53" s="7">
        <f t="shared" ref="E53:S53" si="27">AVERAGE(E3:E50)</f>
        <v>4437.5625</v>
      </c>
      <c r="F53" s="7">
        <f t="shared" ref="F53" si="28">AVERAGE(F3:F50)</f>
        <v>13.436528947772528</v>
      </c>
      <c r="G53" s="7">
        <f t="shared" si="27"/>
        <v>514.875</v>
      </c>
      <c r="H53" s="7">
        <f t="shared" ref="H53:I53" si="29">AVERAGE(H3:H50)</f>
        <v>40.995346359279203</v>
      </c>
      <c r="I53" s="7">
        <f t="shared" si="29"/>
        <v>490.83333333333331</v>
      </c>
      <c r="J53" s="7">
        <f t="shared" ref="J53" si="30">AVERAGE(J3:J50)</f>
        <v>17.521971574953277</v>
      </c>
      <c r="K53" s="7">
        <f t="shared" si="27"/>
        <v>1164.125</v>
      </c>
      <c r="L53" s="7">
        <f t="shared" ref="L53" si="31">AVERAGE(L3:L50)</f>
        <v>12.543258040543575</v>
      </c>
      <c r="M53" s="7">
        <f t="shared" si="27"/>
        <v>1069.4375</v>
      </c>
      <c r="N53" s="7">
        <f t="shared" ref="N53" si="32">AVERAGE(N3:N50)</f>
        <v>19.787399959005029</v>
      </c>
      <c r="O53" s="7">
        <f t="shared" si="27"/>
        <v>302.625</v>
      </c>
      <c r="P53" s="7">
        <f t="shared" ref="P53:R53" si="33">AVERAGE(P3:P50)</f>
        <v>5.9950043828896113</v>
      </c>
      <c r="Q53" s="7">
        <f t="shared" si="33"/>
        <v>1228.6666666666667</v>
      </c>
      <c r="R53" s="7">
        <f t="shared" si="33"/>
        <v>8.3814437637935058</v>
      </c>
      <c r="S53" s="7">
        <f t="shared" si="27"/>
        <v>98.270833333333329</v>
      </c>
      <c r="T53" s="7">
        <f t="shared" ref="T53:W53" si="34">AVERAGE(T3:T50)</f>
        <v>3.1969577869677601</v>
      </c>
      <c r="U53" s="7">
        <f t="shared" si="34"/>
        <v>797.1875</v>
      </c>
      <c r="V53" s="7">
        <f t="shared" si="34"/>
        <v>38.131948339489163</v>
      </c>
      <c r="W53" s="7">
        <f t="shared" si="34"/>
        <v>782.95833333333337</v>
      </c>
      <c r="X53" s="7">
        <f t="shared" ref="X53" si="35">AVERAGE(X3:X50)</f>
        <v>33.900699869735824</v>
      </c>
      <c r="Y53" s="23"/>
      <c r="Z53" s="23"/>
      <c r="AA53" s="23"/>
      <c r="AB53" s="23"/>
      <c r="AC53" s="23"/>
      <c r="AD53" s="23"/>
      <c r="AE53" s="23"/>
      <c r="AF53" s="23"/>
      <c r="AG53" s="23"/>
      <c r="AH53" s="23"/>
      <c r="AI53" s="23"/>
    </row>
    <row r="54" spans="1:35">
      <c r="A54" s="5" t="s">
        <v>167</v>
      </c>
      <c r="B54" s="5"/>
      <c r="C54" s="6"/>
      <c r="D54" s="7">
        <f>MEDIAN(D3:D50)</f>
        <v>2579.5</v>
      </c>
      <c r="E54" s="7">
        <f t="shared" ref="E54:S54" si="36">MEDIAN(E3:E50)</f>
        <v>2241.5</v>
      </c>
      <c r="F54" s="7">
        <f t="shared" ref="F54" si="37">MEDIAN(F3:F50)</f>
        <v>10.701386748844376</v>
      </c>
      <c r="G54" s="7">
        <f t="shared" si="36"/>
        <v>65</v>
      </c>
      <c r="H54" s="7">
        <f t="shared" ref="H54:I54" si="38">MEDIAN(H3:H50)</f>
        <v>14.75</v>
      </c>
      <c r="I54" s="7">
        <f t="shared" si="38"/>
        <v>180</v>
      </c>
      <c r="J54" s="7">
        <f t="shared" ref="J54" si="39">MEDIAN(J3:J50)</f>
        <v>6.4888059701492535</v>
      </c>
      <c r="K54" s="7">
        <f t="shared" si="36"/>
        <v>785.5</v>
      </c>
      <c r="L54" s="7">
        <f t="shared" ref="L54" si="40">MEDIAN(L3:L50)</f>
        <v>11.808302808302809</v>
      </c>
      <c r="M54" s="7">
        <f t="shared" si="36"/>
        <v>370.5</v>
      </c>
      <c r="N54" s="7">
        <f t="shared" ref="N54" si="41">MEDIAN(N3:N50)</f>
        <v>13.098495212038305</v>
      </c>
      <c r="O54" s="7">
        <f t="shared" si="36"/>
        <v>92</v>
      </c>
      <c r="P54" s="7">
        <f t="shared" ref="P54:R54" si="42">MEDIAN(P3:P50)</f>
        <v>5.1607142857142856</v>
      </c>
      <c r="Q54" s="7">
        <f t="shared" si="42"/>
        <v>651</v>
      </c>
      <c r="R54" s="7">
        <f t="shared" si="42"/>
        <v>8.2009803921568611</v>
      </c>
      <c r="S54" s="7">
        <f t="shared" si="36"/>
        <v>0</v>
      </c>
      <c r="T54" s="7">
        <f t="shared" ref="T54:W54" si="43">MEDIAN(T3:T50)</f>
        <v>0</v>
      </c>
      <c r="U54" s="7">
        <f t="shared" si="43"/>
        <v>172</v>
      </c>
      <c r="V54" s="7">
        <f t="shared" si="43"/>
        <v>20.435096153846153</v>
      </c>
      <c r="W54" s="7">
        <f t="shared" si="43"/>
        <v>52</v>
      </c>
      <c r="X54" s="7">
        <f t="shared" ref="X54" si="44">MEDIAN(X3:X50)</f>
        <v>12.104854368932038</v>
      </c>
      <c r="Y54" s="23"/>
      <c r="Z54" s="23"/>
      <c r="AA54" s="23"/>
      <c r="AB54" s="23"/>
      <c r="AC54" s="23"/>
      <c r="AD54" s="23"/>
      <c r="AE54" s="23"/>
      <c r="AF54" s="23"/>
      <c r="AG54" s="23"/>
      <c r="AH54" s="23"/>
      <c r="AI54" s="23"/>
    </row>
  </sheetData>
  <autoFilter ref="A2:X2" xr:uid="{49991D80-9E35-4822-A2DF-62BCFA52FE94}"/>
  <sortState xmlns:xlrd2="http://schemas.microsoft.com/office/spreadsheetml/2017/richdata2" ref="A4:AI50">
    <sortCondition ref="B3:B50"/>
  </sortState>
  <mergeCells count="7">
    <mergeCell ref="K1:P1"/>
    <mergeCell ref="Q1:X1"/>
    <mergeCell ref="A1:A2"/>
    <mergeCell ref="B1:B2"/>
    <mergeCell ref="C1:C2"/>
    <mergeCell ref="D1:D2"/>
    <mergeCell ref="E1:J1"/>
  </mergeCells>
  <conditionalFormatting sqref="A3:X50">
    <cfRule type="expression" dxfId="0" priority="1">
      <formula>MOD(ROW(),2)=0</formula>
    </cfRule>
  </conditionalFormatting>
  <pageMargins left="0.7" right="0.7" top="0.75" bottom="0.75" header="0.3" footer="0.3"/>
  <pageSetup orientation="portrait" r:id="rId1"/>
  <ignoredErrors>
    <ignoredError sqref="F52 H52 J52 L52 N52 P52 R52 T52 V52 X5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59E2D-C3A4-4122-A790-B9362DE1E98C}">
  <sheetPr>
    <tabColor theme="7" tint="0.79998168889431442"/>
  </sheetPr>
  <dimension ref="A1"/>
  <sheetViews>
    <sheetView showGridLines="0" showRowColHeaders="0" workbookViewId="0">
      <selection activeCell="V1" sqref="V1"/>
    </sheetView>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4187-4BD4-4A94-90DF-5DBDD8CD1FBA}">
  <sheetPr>
    <tabColor theme="8" tint="-0.249977111117893"/>
  </sheetPr>
  <dimension ref="A1:BA49"/>
  <sheetViews>
    <sheetView showRowColHeaders="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8" style="9" bestFit="1" customWidth="1"/>
    <col min="2" max="3" width="15.28515625" style="9" customWidth="1"/>
    <col min="4" max="4" width="15.5703125" style="9" customWidth="1"/>
    <col min="5" max="5" width="18.7109375" style="9" customWidth="1"/>
    <col min="6" max="6" width="15" style="9" customWidth="1"/>
    <col min="7" max="7" width="15.7109375" style="9" customWidth="1"/>
    <col min="8" max="8" width="19.7109375" style="9" customWidth="1"/>
    <col min="9" max="9" width="15.28515625" style="9" customWidth="1"/>
    <col min="10" max="10" width="38.140625" style="9" bestFit="1" customWidth="1"/>
    <col min="11" max="11" width="15.42578125" style="4" customWidth="1"/>
    <col min="12" max="12" width="38.140625" style="9" bestFit="1" customWidth="1"/>
    <col min="13" max="13" width="14.85546875" style="9" customWidth="1"/>
    <col min="14" max="14" width="19.42578125" style="9" customWidth="1"/>
    <col min="15" max="15" width="19.28515625" style="9" customWidth="1"/>
    <col min="16" max="16" width="19.5703125" style="9" customWidth="1"/>
    <col min="17" max="17" width="17.85546875" style="9" customWidth="1"/>
    <col min="18" max="18" width="18.85546875" style="9" customWidth="1"/>
    <col min="19" max="19" width="15.5703125" style="9" customWidth="1"/>
    <col min="20" max="20" width="17.85546875" style="9" customWidth="1"/>
    <col min="21" max="22" width="19.7109375" style="9" customWidth="1"/>
    <col min="23" max="23" width="22.85546875" style="9" customWidth="1"/>
    <col min="24" max="24" width="19.42578125" style="9" customWidth="1"/>
    <col min="25" max="25" width="17.42578125" style="9" customWidth="1"/>
    <col min="26" max="26" width="20.85546875" style="9" customWidth="1"/>
    <col min="27" max="27" width="14" style="9" customWidth="1"/>
    <col min="28" max="28" width="17.140625" style="9" customWidth="1"/>
    <col min="29" max="29" width="14.7109375" style="9" customWidth="1"/>
    <col min="30" max="30" width="16.7109375" style="9" customWidth="1"/>
    <col min="31" max="31" width="15.28515625" style="9" customWidth="1"/>
    <col min="32" max="32" width="14.5703125" style="9" customWidth="1"/>
    <col min="33" max="33" width="15.28515625" style="9" customWidth="1"/>
    <col min="34" max="35" width="15.140625" style="9" customWidth="1"/>
    <col min="36" max="36" width="21.5703125" style="9" customWidth="1"/>
    <col min="37" max="37" width="17.28515625" style="9" customWidth="1"/>
    <col min="38" max="38" width="14.140625" style="9" customWidth="1"/>
    <col min="39" max="39" width="15" style="9" customWidth="1"/>
    <col min="40" max="40" width="11.42578125" style="9" bestFit="1" customWidth="1"/>
    <col min="41" max="41" width="15.28515625" style="9" customWidth="1"/>
    <col min="42" max="42" width="38.140625" style="9" bestFit="1" customWidth="1"/>
    <col min="43" max="43" width="11.42578125" style="4" bestFit="1" customWidth="1"/>
    <col min="44" max="44" width="35" style="9" bestFit="1" customWidth="1"/>
    <col min="45" max="45" width="11.42578125" style="4" bestFit="1" customWidth="1"/>
    <col min="46" max="51" width="15.28515625" style="4" customWidth="1"/>
    <col min="52" max="53" width="15.7109375" style="4" customWidth="1"/>
    <col min="54" max="16384" width="9.140625" style="9"/>
  </cols>
  <sheetData>
    <row r="1" spans="1:53" ht="63.75">
      <c r="A1" s="25" t="s">
        <v>0</v>
      </c>
      <c r="B1" s="25" t="s">
        <v>136</v>
      </c>
      <c r="C1" s="1" t="s">
        <v>251</v>
      </c>
      <c r="D1" s="1" t="s">
        <v>135</v>
      </c>
      <c r="E1" s="1" t="s">
        <v>1</v>
      </c>
      <c r="F1" s="1" t="s">
        <v>132</v>
      </c>
      <c r="G1" s="1" t="s">
        <v>133</v>
      </c>
      <c r="H1" s="1" t="s">
        <v>134</v>
      </c>
      <c r="I1" s="1" t="s">
        <v>2</v>
      </c>
      <c r="J1" s="1" t="s">
        <v>3</v>
      </c>
      <c r="K1" s="1" t="s">
        <v>4</v>
      </c>
      <c r="L1" s="1" t="s">
        <v>5</v>
      </c>
      <c r="M1" s="1" t="s">
        <v>6</v>
      </c>
      <c r="N1" s="1" t="s">
        <v>7</v>
      </c>
      <c r="O1" s="1" t="s">
        <v>8</v>
      </c>
      <c r="P1" s="1" t="s">
        <v>9</v>
      </c>
      <c r="Q1" s="1" t="s">
        <v>10</v>
      </c>
      <c r="R1" s="1" t="s">
        <v>11</v>
      </c>
      <c r="S1" s="1" t="s">
        <v>12</v>
      </c>
      <c r="T1" s="1" t="s">
        <v>13</v>
      </c>
      <c r="U1" s="1" t="s">
        <v>14</v>
      </c>
      <c r="V1" s="1" t="s">
        <v>15</v>
      </c>
      <c r="W1" s="1" t="s">
        <v>16</v>
      </c>
      <c r="X1" s="1" t="s">
        <v>17</v>
      </c>
      <c r="Y1" s="1" t="s">
        <v>18</v>
      </c>
      <c r="Z1" s="1" t="s">
        <v>19</v>
      </c>
      <c r="AA1" s="1" t="s">
        <v>20</v>
      </c>
      <c r="AB1" s="1" t="s">
        <v>21</v>
      </c>
      <c r="AC1" s="1" t="s">
        <v>22</v>
      </c>
      <c r="AD1" s="1" t="s">
        <v>23</v>
      </c>
      <c r="AE1" s="1" t="s">
        <v>24</v>
      </c>
      <c r="AF1" s="1" t="s">
        <v>25</v>
      </c>
      <c r="AG1" s="1" t="s">
        <v>26</v>
      </c>
      <c r="AH1" s="1" t="s">
        <v>27</v>
      </c>
      <c r="AI1" s="1" t="s">
        <v>28</v>
      </c>
      <c r="AJ1" s="1" t="s">
        <v>29</v>
      </c>
      <c r="AK1" s="1" t="s">
        <v>137</v>
      </c>
      <c r="AL1" s="1" t="s">
        <v>30</v>
      </c>
      <c r="AM1" s="1" t="s">
        <v>31</v>
      </c>
      <c r="AN1" s="1" t="s">
        <v>32</v>
      </c>
      <c r="AO1" s="1" t="s">
        <v>33</v>
      </c>
      <c r="AP1" s="1" t="s">
        <v>34</v>
      </c>
      <c r="AQ1" s="1" t="s">
        <v>35</v>
      </c>
      <c r="AR1" s="1" t="s">
        <v>36</v>
      </c>
      <c r="AS1" s="1" t="s">
        <v>37</v>
      </c>
      <c r="AT1" s="1" t="s">
        <v>38</v>
      </c>
      <c r="AU1" s="1" t="s">
        <v>39</v>
      </c>
      <c r="AV1" s="1" t="s">
        <v>40</v>
      </c>
      <c r="AW1" s="1" t="s">
        <v>41</v>
      </c>
      <c r="AX1" s="1" t="s">
        <v>42</v>
      </c>
      <c r="AY1" s="1" t="s">
        <v>43</v>
      </c>
      <c r="AZ1" s="1" t="s">
        <v>44</v>
      </c>
      <c r="BA1" s="1" t="s">
        <v>45</v>
      </c>
    </row>
    <row r="2" spans="1:53">
      <c r="A2" s="9" t="s">
        <v>48</v>
      </c>
      <c r="B2" s="9" t="s">
        <v>95</v>
      </c>
      <c r="C2" s="3">
        <v>17153</v>
      </c>
      <c r="D2" s="3">
        <v>9788</v>
      </c>
      <c r="E2" s="26">
        <v>25</v>
      </c>
      <c r="F2" s="11">
        <v>52</v>
      </c>
      <c r="G2" s="4">
        <v>0</v>
      </c>
      <c r="H2" s="4">
        <v>0</v>
      </c>
      <c r="I2" s="3">
        <v>99340</v>
      </c>
      <c r="J2" s="9" t="s">
        <v>139</v>
      </c>
      <c r="K2" s="3">
        <v>33489</v>
      </c>
      <c r="L2" s="9" t="s">
        <v>139</v>
      </c>
      <c r="M2" s="3">
        <v>0</v>
      </c>
      <c r="N2" s="3">
        <v>254</v>
      </c>
      <c r="O2" s="3">
        <v>5870</v>
      </c>
      <c r="P2" s="3">
        <v>6</v>
      </c>
      <c r="Q2" s="3">
        <v>804</v>
      </c>
      <c r="R2" s="3">
        <v>74</v>
      </c>
      <c r="S2" s="3">
        <v>1028</v>
      </c>
      <c r="T2" s="3">
        <v>334</v>
      </c>
      <c r="U2" s="3">
        <v>7702</v>
      </c>
      <c r="V2" s="3">
        <v>65</v>
      </c>
      <c r="W2" s="3">
        <v>2035</v>
      </c>
      <c r="X2" s="3">
        <v>38</v>
      </c>
      <c r="Y2" s="3">
        <v>548</v>
      </c>
      <c r="Z2" s="3">
        <v>45</v>
      </c>
      <c r="AA2" s="3">
        <v>510</v>
      </c>
      <c r="AB2" s="3">
        <v>139</v>
      </c>
      <c r="AC2" s="3">
        <v>1594</v>
      </c>
      <c r="AD2" s="3">
        <v>20</v>
      </c>
      <c r="AE2" s="3">
        <v>575</v>
      </c>
      <c r="AF2" s="3">
        <v>27</v>
      </c>
      <c r="AG2" s="3">
        <v>1636</v>
      </c>
      <c r="AH2" s="3">
        <v>0</v>
      </c>
      <c r="AI2" s="3">
        <v>804</v>
      </c>
      <c r="AJ2" s="3">
        <v>46</v>
      </c>
      <c r="AK2" s="3">
        <v>3110</v>
      </c>
      <c r="AL2" s="3">
        <v>31</v>
      </c>
      <c r="AM2" s="3">
        <v>2687</v>
      </c>
      <c r="AN2" s="3">
        <v>22</v>
      </c>
      <c r="AO2" s="3">
        <v>5617</v>
      </c>
      <c r="AP2" s="9" t="s">
        <v>139</v>
      </c>
      <c r="AQ2" s="3">
        <v>20051</v>
      </c>
      <c r="AR2" s="9" t="s">
        <v>139</v>
      </c>
      <c r="AS2" s="3">
        <v>96082</v>
      </c>
      <c r="AT2" s="4" t="s">
        <v>140</v>
      </c>
      <c r="AU2" s="4" t="s">
        <v>140</v>
      </c>
      <c r="AV2" s="4" t="s">
        <v>140</v>
      </c>
      <c r="AW2" s="4" t="s">
        <v>140</v>
      </c>
      <c r="AX2" s="4" t="s">
        <v>140</v>
      </c>
      <c r="AY2" s="4" t="s">
        <v>140</v>
      </c>
      <c r="AZ2" s="4" t="s">
        <v>140</v>
      </c>
      <c r="BA2" s="4" t="s">
        <v>140</v>
      </c>
    </row>
    <row r="3" spans="1:53">
      <c r="A3" s="9" t="s">
        <v>85</v>
      </c>
      <c r="B3" s="9" t="s">
        <v>126</v>
      </c>
      <c r="C3" s="3">
        <v>22493</v>
      </c>
      <c r="D3" s="3">
        <v>6383</v>
      </c>
      <c r="E3" s="26">
        <v>0</v>
      </c>
      <c r="F3" s="11">
        <v>52</v>
      </c>
      <c r="G3" s="4">
        <v>0</v>
      </c>
      <c r="H3" s="4">
        <v>0</v>
      </c>
      <c r="I3" s="3">
        <v>74994</v>
      </c>
      <c r="J3" s="9" t="s">
        <v>138</v>
      </c>
      <c r="K3" s="3">
        <v>486</v>
      </c>
      <c r="L3" s="9" t="s">
        <v>139</v>
      </c>
      <c r="M3" s="3">
        <v>73</v>
      </c>
      <c r="N3" s="3">
        <v>335</v>
      </c>
      <c r="O3" s="3">
        <v>3212</v>
      </c>
      <c r="P3" s="3">
        <v>49</v>
      </c>
      <c r="Q3" s="3">
        <v>1232</v>
      </c>
      <c r="R3" s="3">
        <v>134</v>
      </c>
      <c r="S3" s="3">
        <v>707</v>
      </c>
      <c r="T3" s="3">
        <v>518</v>
      </c>
      <c r="U3" s="3">
        <v>5151</v>
      </c>
      <c r="V3" s="3">
        <v>154</v>
      </c>
      <c r="W3" s="3">
        <v>1516</v>
      </c>
      <c r="X3" s="3">
        <v>48</v>
      </c>
      <c r="Y3" s="3">
        <v>523</v>
      </c>
      <c r="Z3" s="3">
        <v>70</v>
      </c>
      <c r="AA3" s="3">
        <v>355</v>
      </c>
      <c r="AB3" s="3">
        <v>166</v>
      </c>
      <c r="AC3" s="3">
        <v>1329</v>
      </c>
      <c r="AD3" s="3">
        <v>10</v>
      </c>
      <c r="AE3" s="3">
        <v>123</v>
      </c>
      <c r="AF3" s="3">
        <v>11</v>
      </c>
      <c r="AG3" s="3">
        <v>886</v>
      </c>
      <c r="AH3" s="3">
        <v>59</v>
      </c>
      <c r="AI3" s="3">
        <v>419</v>
      </c>
      <c r="AJ3" s="3">
        <v>0</v>
      </c>
      <c r="AK3" s="3">
        <v>0</v>
      </c>
      <c r="AL3" s="3">
        <v>68</v>
      </c>
      <c r="AM3" s="3">
        <v>291</v>
      </c>
      <c r="AN3" s="3">
        <v>52</v>
      </c>
      <c r="AO3" s="3">
        <v>5944</v>
      </c>
      <c r="AP3" s="9" t="s">
        <v>139</v>
      </c>
      <c r="AQ3" s="3">
        <v>10265</v>
      </c>
      <c r="AR3" s="9" t="s">
        <v>139</v>
      </c>
      <c r="AS3" s="3">
        <v>60795</v>
      </c>
      <c r="AT3" s="4" t="s">
        <v>140</v>
      </c>
      <c r="AU3" s="4" t="s">
        <v>140</v>
      </c>
      <c r="AV3" s="4" t="s">
        <v>140</v>
      </c>
      <c r="AW3" s="4" t="s">
        <v>140</v>
      </c>
      <c r="AX3" s="4" t="s">
        <v>141</v>
      </c>
      <c r="AY3" s="4" t="s">
        <v>141</v>
      </c>
      <c r="AZ3" s="4" t="s">
        <v>140</v>
      </c>
      <c r="BA3" s="4" t="s">
        <v>140</v>
      </c>
    </row>
    <row r="4" spans="1:53">
      <c r="A4" s="9" t="s">
        <v>67</v>
      </c>
      <c r="B4" s="9" t="s">
        <v>112</v>
      </c>
      <c r="C4" s="3">
        <v>12330</v>
      </c>
      <c r="D4" s="3">
        <v>4117</v>
      </c>
      <c r="E4" s="26">
        <v>25</v>
      </c>
      <c r="F4" s="11">
        <v>48</v>
      </c>
      <c r="G4" s="27">
        <v>1</v>
      </c>
      <c r="H4" s="4">
        <v>0</v>
      </c>
      <c r="I4" s="3">
        <v>41482</v>
      </c>
      <c r="J4" s="9" t="s">
        <v>139</v>
      </c>
      <c r="K4" s="3">
        <v>5208</v>
      </c>
      <c r="L4" s="9" t="s">
        <v>139</v>
      </c>
      <c r="M4" s="3">
        <v>242</v>
      </c>
      <c r="N4" s="3">
        <v>288</v>
      </c>
      <c r="O4" s="3">
        <v>9258</v>
      </c>
      <c r="P4" s="3">
        <v>9</v>
      </c>
      <c r="Q4" s="3">
        <v>1904</v>
      </c>
      <c r="R4" s="3">
        <v>3</v>
      </c>
      <c r="S4" s="3">
        <v>92</v>
      </c>
      <c r="T4" s="3">
        <v>300</v>
      </c>
      <c r="U4" s="3">
        <v>11254</v>
      </c>
      <c r="V4" s="3">
        <v>74</v>
      </c>
      <c r="W4" s="3">
        <v>959</v>
      </c>
      <c r="X4" s="3">
        <v>60</v>
      </c>
      <c r="Y4" s="3">
        <v>1381</v>
      </c>
      <c r="Z4" s="3">
        <v>60</v>
      </c>
      <c r="AA4" s="3">
        <v>386</v>
      </c>
      <c r="AB4" s="3">
        <v>39</v>
      </c>
      <c r="AC4" s="3">
        <v>215</v>
      </c>
      <c r="AD4" s="3">
        <v>8</v>
      </c>
      <c r="AE4" s="3">
        <v>17</v>
      </c>
      <c r="AF4" s="3">
        <v>20</v>
      </c>
      <c r="AG4" s="3">
        <v>2926</v>
      </c>
      <c r="AH4" s="3">
        <v>39</v>
      </c>
      <c r="AI4" s="3">
        <v>5370</v>
      </c>
      <c r="AJ4" s="3">
        <v>36</v>
      </c>
      <c r="AK4" s="3">
        <v>941</v>
      </c>
      <c r="AL4" s="3">
        <v>284</v>
      </c>
      <c r="AM4" s="3">
        <v>8481</v>
      </c>
      <c r="AN4" s="3">
        <v>45</v>
      </c>
      <c r="AO4" s="3">
        <v>3000</v>
      </c>
      <c r="AP4" s="9" t="s">
        <v>139</v>
      </c>
      <c r="AQ4" s="3">
        <v>9249</v>
      </c>
      <c r="AR4" s="9" t="s">
        <v>139</v>
      </c>
      <c r="AS4" s="3">
        <v>81501</v>
      </c>
      <c r="AT4" s="4" t="s">
        <v>141</v>
      </c>
      <c r="AU4" s="4" t="s">
        <v>141</v>
      </c>
      <c r="AV4" s="4" t="s">
        <v>140</v>
      </c>
      <c r="AW4" s="4" t="s">
        <v>141</v>
      </c>
      <c r="AX4" s="4" t="s">
        <v>141</v>
      </c>
      <c r="AY4" s="4" t="s">
        <v>141</v>
      </c>
      <c r="AZ4" s="4" t="s">
        <v>140</v>
      </c>
      <c r="BA4" s="4" t="s">
        <v>140</v>
      </c>
    </row>
    <row r="5" spans="1:53">
      <c r="A5" s="9" t="s">
        <v>79</v>
      </c>
      <c r="B5" s="9" t="s">
        <v>112</v>
      </c>
      <c r="C5" s="3">
        <v>3828</v>
      </c>
      <c r="D5" s="3">
        <v>232</v>
      </c>
      <c r="E5" s="26">
        <v>200</v>
      </c>
      <c r="F5" s="11">
        <v>52</v>
      </c>
      <c r="G5" s="4">
        <v>0</v>
      </c>
      <c r="H5" s="4">
        <v>0</v>
      </c>
      <c r="I5" s="3">
        <v>1771</v>
      </c>
      <c r="J5" s="9" t="s">
        <v>139</v>
      </c>
      <c r="K5" s="3">
        <v>3</v>
      </c>
      <c r="L5" s="9" t="s">
        <v>138</v>
      </c>
      <c r="M5" s="3">
        <v>0</v>
      </c>
      <c r="N5" s="3">
        <v>58</v>
      </c>
      <c r="O5" s="3">
        <v>287</v>
      </c>
      <c r="P5" s="3">
        <v>1</v>
      </c>
      <c r="Q5" s="3">
        <v>50</v>
      </c>
      <c r="R5" s="3">
        <v>0</v>
      </c>
      <c r="S5" s="3">
        <v>0</v>
      </c>
      <c r="T5" s="3">
        <v>59</v>
      </c>
      <c r="U5" s="3">
        <v>337</v>
      </c>
      <c r="V5" s="3">
        <v>20</v>
      </c>
      <c r="W5" s="3">
        <v>48</v>
      </c>
      <c r="X5" s="3">
        <v>11</v>
      </c>
      <c r="Y5" s="3">
        <v>34</v>
      </c>
      <c r="Z5" s="3">
        <v>2</v>
      </c>
      <c r="AA5" s="3">
        <v>0</v>
      </c>
      <c r="AB5" s="3">
        <v>17</v>
      </c>
      <c r="AC5" s="3">
        <v>140</v>
      </c>
      <c r="AD5" s="3">
        <v>0</v>
      </c>
      <c r="AE5" s="3">
        <v>0</v>
      </c>
      <c r="AF5" s="3">
        <v>9</v>
      </c>
      <c r="AG5" s="3">
        <v>115</v>
      </c>
      <c r="AH5" s="3">
        <v>0</v>
      </c>
      <c r="AI5" s="3">
        <v>0</v>
      </c>
      <c r="AJ5" s="3">
        <v>0</v>
      </c>
      <c r="AK5" s="3">
        <v>0</v>
      </c>
      <c r="AL5" s="3">
        <v>25</v>
      </c>
      <c r="AM5" s="3">
        <v>159</v>
      </c>
      <c r="AN5" s="3">
        <v>3</v>
      </c>
      <c r="AO5" s="3">
        <v>109</v>
      </c>
      <c r="AP5" s="9" t="s">
        <v>139</v>
      </c>
      <c r="AQ5" s="3">
        <v>1788</v>
      </c>
      <c r="AR5" s="9" t="s">
        <v>139</v>
      </c>
      <c r="AS5" s="3">
        <v>4531</v>
      </c>
      <c r="AT5" s="4" t="s">
        <v>140</v>
      </c>
      <c r="AU5" s="4" t="s">
        <v>141</v>
      </c>
      <c r="AV5" s="4" t="s">
        <v>140</v>
      </c>
      <c r="AW5" s="4" t="s">
        <v>141</v>
      </c>
      <c r="AX5" s="4" t="s">
        <v>141</v>
      </c>
      <c r="AY5" s="4" t="s">
        <v>141</v>
      </c>
      <c r="AZ5" s="4" t="s">
        <v>141</v>
      </c>
      <c r="BA5" s="4" t="s">
        <v>141</v>
      </c>
    </row>
    <row r="6" spans="1:53">
      <c r="A6" s="9" t="s">
        <v>46</v>
      </c>
      <c r="B6" s="9" t="s">
        <v>93</v>
      </c>
      <c r="C6" s="3">
        <v>22583</v>
      </c>
      <c r="D6" s="3">
        <v>1524</v>
      </c>
      <c r="E6" s="26">
        <v>0</v>
      </c>
      <c r="F6" s="11">
        <v>52</v>
      </c>
      <c r="G6" s="4">
        <v>0</v>
      </c>
      <c r="H6" s="4">
        <v>0</v>
      </c>
      <c r="I6" s="3">
        <v>9884</v>
      </c>
      <c r="J6" s="9" t="s">
        <v>138</v>
      </c>
      <c r="K6" s="3">
        <v>788</v>
      </c>
      <c r="L6" s="9" t="s">
        <v>138</v>
      </c>
      <c r="M6" s="3">
        <v>0</v>
      </c>
      <c r="N6" s="3">
        <v>4</v>
      </c>
      <c r="O6" s="3">
        <v>9</v>
      </c>
      <c r="P6" s="3">
        <v>0</v>
      </c>
      <c r="Q6" s="3">
        <v>0</v>
      </c>
      <c r="R6" s="3">
        <v>0</v>
      </c>
      <c r="S6" s="3">
        <v>0</v>
      </c>
      <c r="T6" s="3">
        <v>4</v>
      </c>
      <c r="U6" s="3">
        <v>9</v>
      </c>
      <c r="V6" s="3">
        <v>0</v>
      </c>
      <c r="W6" s="3">
        <v>0</v>
      </c>
      <c r="X6" s="3">
        <v>2</v>
      </c>
      <c r="Y6" s="3">
        <v>6</v>
      </c>
      <c r="Z6" s="3">
        <v>0</v>
      </c>
      <c r="AA6" s="3">
        <v>0</v>
      </c>
      <c r="AB6" s="3">
        <v>2</v>
      </c>
      <c r="AC6" s="3">
        <v>3</v>
      </c>
      <c r="AD6" s="3">
        <v>0</v>
      </c>
      <c r="AE6" s="3">
        <v>0</v>
      </c>
      <c r="AF6" s="3">
        <v>0</v>
      </c>
      <c r="AG6" s="3">
        <v>0</v>
      </c>
      <c r="AH6" s="3">
        <v>0</v>
      </c>
      <c r="AI6" s="3">
        <v>0</v>
      </c>
      <c r="AJ6" s="3">
        <v>0</v>
      </c>
      <c r="AK6" s="3">
        <v>0</v>
      </c>
      <c r="AL6" s="3">
        <v>43</v>
      </c>
      <c r="AM6" s="3">
        <v>342</v>
      </c>
      <c r="AN6" s="3">
        <v>23</v>
      </c>
      <c r="AO6" s="3">
        <v>8147</v>
      </c>
      <c r="AP6" s="9" t="s">
        <v>138</v>
      </c>
      <c r="AQ6" s="3">
        <v>3462</v>
      </c>
      <c r="AR6" s="9" t="s">
        <v>139</v>
      </c>
      <c r="AS6" s="3">
        <v>15084</v>
      </c>
      <c r="AT6" s="4" t="s">
        <v>140</v>
      </c>
      <c r="AU6" s="4" t="s">
        <v>140</v>
      </c>
      <c r="AV6" s="4" t="s">
        <v>140</v>
      </c>
      <c r="AW6" s="4" t="s">
        <v>141</v>
      </c>
      <c r="AX6" s="4" t="s">
        <v>140</v>
      </c>
      <c r="AY6" s="4" t="s">
        <v>140</v>
      </c>
      <c r="AZ6" s="4" t="s">
        <v>141</v>
      </c>
      <c r="BA6" s="4" t="s">
        <v>141</v>
      </c>
    </row>
    <row r="7" spans="1:53">
      <c r="A7" s="9" t="s">
        <v>53</v>
      </c>
      <c r="B7" s="9" t="s">
        <v>100</v>
      </c>
      <c r="C7" s="3">
        <v>7997</v>
      </c>
      <c r="D7" s="3">
        <v>2971</v>
      </c>
      <c r="E7" s="26">
        <v>0</v>
      </c>
      <c r="F7" s="11">
        <v>52</v>
      </c>
      <c r="G7" s="4">
        <v>0</v>
      </c>
      <c r="H7" s="4">
        <v>0</v>
      </c>
      <c r="I7" s="3">
        <v>44328</v>
      </c>
      <c r="J7" s="9" t="s">
        <v>139</v>
      </c>
      <c r="K7" s="3">
        <v>3172</v>
      </c>
      <c r="L7" s="9" t="s">
        <v>138</v>
      </c>
      <c r="M7" s="3">
        <v>208</v>
      </c>
      <c r="N7" s="3">
        <v>552</v>
      </c>
      <c r="O7" s="3">
        <v>6527</v>
      </c>
      <c r="P7" s="3">
        <v>3</v>
      </c>
      <c r="Q7" s="3">
        <v>170</v>
      </c>
      <c r="R7" s="3">
        <v>89</v>
      </c>
      <c r="S7" s="3">
        <v>781</v>
      </c>
      <c r="T7" s="3">
        <v>644</v>
      </c>
      <c r="U7" s="3">
        <v>7478</v>
      </c>
      <c r="V7" s="3">
        <v>157</v>
      </c>
      <c r="W7" s="3">
        <v>3208</v>
      </c>
      <c r="X7" s="3">
        <v>43</v>
      </c>
      <c r="Y7" s="3">
        <v>570</v>
      </c>
      <c r="Z7" s="3">
        <v>0</v>
      </c>
      <c r="AA7" s="3">
        <v>0</v>
      </c>
      <c r="AB7" s="3">
        <v>441</v>
      </c>
      <c r="AC7" s="3">
        <v>3632</v>
      </c>
      <c r="AD7" s="3">
        <v>0</v>
      </c>
      <c r="AE7" s="3">
        <v>0</v>
      </c>
      <c r="AF7" s="3">
        <v>0</v>
      </c>
      <c r="AG7" s="3">
        <v>0</v>
      </c>
      <c r="AH7" s="3">
        <v>3</v>
      </c>
      <c r="AI7" s="3">
        <v>68</v>
      </c>
      <c r="AJ7" s="3">
        <v>0</v>
      </c>
      <c r="AK7" s="3">
        <v>0</v>
      </c>
      <c r="AL7" s="3">
        <v>47</v>
      </c>
      <c r="AM7" s="3">
        <v>891</v>
      </c>
      <c r="AN7" s="3">
        <v>12</v>
      </c>
      <c r="AO7" s="3">
        <v>2184</v>
      </c>
      <c r="AP7" s="9" t="s">
        <v>138</v>
      </c>
      <c r="AQ7" s="3">
        <v>4563</v>
      </c>
      <c r="AR7" s="9" t="s">
        <v>139</v>
      </c>
      <c r="AS7" s="3">
        <v>38085</v>
      </c>
      <c r="AT7" s="4" t="s">
        <v>140</v>
      </c>
      <c r="AU7" s="4" t="s">
        <v>140</v>
      </c>
      <c r="AV7" s="4" t="s">
        <v>140</v>
      </c>
      <c r="AW7" s="4" t="s">
        <v>141</v>
      </c>
      <c r="AX7" s="4" t="s">
        <v>140</v>
      </c>
      <c r="AY7" s="4" t="s">
        <v>141</v>
      </c>
      <c r="AZ7" s="4" t="s">
        <v>140</v>
      </c>
      <c r="BA7" s="4" t="s">
        <v>140</v>
      </c>
    </row>
    <row r="8" spans="1:53">
      <c r="A8" s="9" t="s">
        <v>51</v>
      </c>
      <c r="B8" s="9" t="s">
        <v>98</v>
      </c>
      <c r="C8" s="3">
        <v>35688</v>
      </c>
      <c r="D8" s="3">
        <v>7612</v>
      </c>
      <c r="E8" s="26">
        <v>25</v>
      </c>
      <c r="F8" s="11">
        <v>52</v>
      </c>
      <c r="G8" s="4">
        <v>0</v>
      </c>
      <c r="H8" s="4">
        <v>0</v>
      </c>
      <c r="I8" s="3">
        <v>62528</v>
      </c>
      <c r="J8" s="9" t="s">
        <v>139</v>
      </c>
      <c r="K8" s="3">
        <v>5258</v>
      </c>
      <c r="L8" s="9" t="s">
        <v>139</v>
      </c>
      <c r="M8" s="3">
        <v>122</v>
      </c>
      <c r="N8" s="3">
        <v>436</v>
      </c>
      <c r="O8" s="3">
        <v>3396</v>
      </c>
      <c r="P8" s="3">
        <v>159</v>
      </c>
      <c r="Q8" s="3">
        <v>2402</v>
      </c>
      <c r="R8" s="3">
        <v>104</v>
      </c>
      <c r="S8" s="3">
        <v>625</v>
      </c>
      <c r="T8" s="3">
        <v>699</v>
      </c>
      <c r="U8" s="3">
        <v>6423</v>
      </c>
      <c r="V8" s="3">
        <v>254</v>
      </c>
      <c r="W8" s="3">
        <v>3769</v>
      </c>
      <c r="X8" s="3">
        <v>13</v>
      </c>
      <c r="Y8" s="3">
        <v>303</v>
      </c>
      <c r="Z8" s="3">
        <v>36</v>
      </c>
      <c r="AA8" s="3">
        <v>189</v>
      </c>
      <c r="AB8" s="3">
        <v>338</v>
      </c>
      <c r="AC8" s="3">
        <v>1625</v>
      </c>
      <c r="AD8" s="3">
        <v>47</v>
      </c>
      <c r="AE8" s="3">
        <v>220</v>
      </c>
      <c r="AF8" s="3">
        <v>5</v>
      </c>
      <c r="AG8" s="3">
        <v>170</v>
      </c>
      <c r="AH8" s="3">
        <v>6</v>
      </c>
      <c r="AI8" s="3">
        <v>147</v>
      </c>
      <c r="AJ8" s="3">
        <v>9</v>
      </c>
      <c r="AK8" s="3">
        <v>318</v>
      </c>
      <c r="AL8" s="3">
        <v>121</v>
      </c>
      <c r="AM8" s="3">
        <v>4077</v>
      </c>
      <c r="AN8" s="3">
        <v>10</v>
      </c>
      <c r="AO8" s="3">
        <v>4037</v>
      </c>
      <c r="AP8" s="9" t="s">
        <v>139</v>
      </c>
      <c r="AQ8" s="3">
        <v>8395</v>
      </c>
      <c r="AR8" s="9" t="s">
        <v>139</v>
      </c>
      <c r="AS8" s="3">
        <v>59347</v>
      </c>
      <c r="AT8" s="4" t="s">
        <v>140</v>
      </c>
      <c r="AU8" s="4" t="s">
        <v>140</v>
      </c>
      <c r="AV8" s="4" t="s">
        <v>140</v>
      </c>
      <c r="AW8" s="4" t="s">
        <v>141</v>
      </c>
      <c r="AX8" s="4" t="s">
        <v>140</v>
      </c>
      <c r="AY8" s="4" t="s">
        <v>141</v>
      </c>
      <c r="AZ8" s="4" t="s">
        <v>140</v>
      </c>
      <c r="BA8" s="4" t="s">
        <v>140</v>
      </c>
    </row>
    <row r="9" spans="1:53">
      <c r="A9" s="9" t="s">
        <v>52</v>
      </c>
      <c r="B9" s="9" t="s">
        <v>99</v>
      </c>
      <c r="C9" s="3">
        <v>82934</v>
      </c>
      <c r="D9" s="3">
        <v>27383</v>
      </c>
      <c r="E9" s="26">
        <v>0</v>
      </c>
      <c r="F9" s="11">
        <v>52</v>
      </c>
      <c r="G9" s="4">
        <v>0</v>
      </c>
      <c r="H9" s="4">
        <v>0</v>
      </c>
      <c r="I9" s="3">
        <v>182675</v>
      </c>
      <c r="J9" s="9" t="s">
        <v>139</v>
      </c>
      <c r="K9" s="3">
        <v>40300</v>
      </c>
      <c r="L9" s="9" t="s">
        <v>138</v>
      </c>
      <c r="M9" s="3">
        <v>303</v>
      </c>
      <c r="N9" s="3">
        <v>726</v>
      </c>
      <c r="O9" s="3">
        <v>8134</v>
      </c>
      <c r="P9" s="3">
        <v>17</v>
      </c>
      <c r="Q9" s="3">
        <v>2435</v>
      </c>
      <c r="R9" s="3">
        <v>94</v>
      </c>
      <c r="S9" s="3">
        <v>1349</v>
      </c>
      <c r="T9" s="3">
        <v>837</v>
      </c>
      <c r="U9" s="3">
        <v>11918</v>
      </c>
      <c r="V9" s="3">
        <v>198</v>
      </c>
      <c r="W9" s="3">
        <v>3294</v>
      </c>
      <c r="X9" s="3">
        <v>106</v>
      </c>
      <c r="Y9" s="3">
        <v>2594</v>
      </c>
      <c r="Z9" s="3">
        <v>69</v>
      </c>
      <c r="AA9" s="3">
        <v>1594</v>
      </c>
      <c r="AB9" s="3">
        <v>411</v>
      </c>
      <c r="AC9" s="3">
        <v>3756</v>
      </c>
      <c r="AD9" s="3">
        <v>30</v>
      </c>
      <c r="AE9" s="3">
        <v>92</v>
      </c>
      <c r="AF9" s="3">
        <v>13</v>
      </c>
      <c r="AG9" s="3">
        <v>264</v>
      </c>
      <c r="AH9" s="3">
        <v>10</v>
      </c>
      <c r="AI9" s="3">
        <v>324</v>
      </c>
      <c r="AJ9" s="3">
        <v>133</v>
      </c>
      <c r="AK9" s="3">
        <v>2788</v>
      </c>
      <c r="AL9" s="3">
        <v>20</v>
      </c>
      <c r="AM9" s="3">
        <v>1027</v>
      </c>
      <c r="AN9" s="3">
        <v>85</v>
      </c>
      <c r="AO9" s="3">
        <v>26029</v>
      </c>
      <c r="AP9" s="9" t="s">
        <v>139</v>
      </c>
      <c r="AQ9" s="3">
        <v>38720</v>
      </c>
      <c r="AR9" s="9" t="s">
        <v>139</v>
      </c>
      <c r="AS9" s="3">
        <v>165000</v>
      </c>
      <c r="AT9" s="4" t="s">
        <v>140</v>
      </c>
      <c r="AU9" s="4" t="s">
        <v>140</v>
      </c>
      <c r="AV9" s="4" t="s">
        <v>140</v>
      </c>
      <c r="AW9" s="4" t="s">
        <v>141</v>
      </c>
      <c r="AX9" s="4" t="s">
        <v>140</v>
      </c>
      <c r="AY9" s="4" t="s">
        <v>140</v>
      </c>
      <c r="AZ9" s="4" t="s">
        <v>141</v>
      </c>
      <c r="BA9" s="4" t="s">
        <v>141</v>
      </c>
    </row>
    <row r="10" spans="1:53">
      <c r="A10" s="9" t="s">
        <v>54</v>
      </c>
      <c r="B10" s="9" t="s">
        <v>101</v>
      </c>
      <c r="C10" s="3">
        <v>36405</v>
      </c>
      <c r="D10" s="3">
        <v>10983</v>
      </c>
      <c r="E10" s="26">
        <v>45</v>
      </c>
      <c r="F10" s="11">
        <v>52</v>
      </c>
      <c r="G10" s="4">
        <v>0</v>
      </c>
      <c r="H10" s="4">
        <v>0</v>
      </c>
      <c r="I10" s="3">
        <v>112359</v>
      </c>
      <c r="J10" s="9" t="s">
        <v>139</v>
      </c>
      <c r="K10" s="3">
        <v>11378</v>
      </c>
      <c r="L10" s="9" t="s">
        <v>139</v>
      </c>
      <c r="M10" s="3">
        <v>0</v>
      </c>
      <c r="N10" s="3">
        <v>352</v>
      </c>
      <c r="O10" s="3">
        <v>8607</v>
      </c>
      <c r="P10" s="3">
        <v>0</v>
      </c>
      <c r="Q10" s="3">
        <v>0</v>
      </c>
      <c r="R10" s="3">
        <v>67</v>
      </c>
      <c r="S10" s="3">
        <v>632</v>
      </c>
      <c r="T10" s="3">
        <v>419</v>
      </c>
      <c r="U10" s="3">
        <v>9239</v>
      </c>
      <c r="V10" s="3">
        <v>142</v>
      </c>
      <c r="W10" s="3">
        <v>4328</v>
      </c>
      <c r="X10" s="3">
        <v>78</v>
      </c>
      <c r="Y10" s="3">
        <v>2754</v>
      </c>
      <c r="Z10" s="3">
        <v>61</v>
      </c>
      <c r="AA10" s="3">
        <v>592</v>
      </c>
      <c r="AB10" s="3">
        <v>138</v>
      </c>
      <c r="AC10" s="3">
        <v>1565</v>
      </c>
      <c r="AD10" s="3">
        <v>0</v>
      </c>
      <c r="AE10" s="3">
        <v>0</v>
      </c>
      <c r="AF10" s="3">
        <v>0</v>
      </c>
      <c r="AG10" s="3">
        <v>0</v>
      </c>
      <c r="AH10" s="3">
        <v>0</v>
      </c>
      <c r="AI10" s="3">
        <v>0</v>
      </c>
      <c r="AJ10" s="3">
        <v>28</v>
      </c>
      <c r="AK10" s="3">
        <v>1177</v>
      </c>
      <c r="AL10" s="3">
        <v>114</v>
      </c>
      <c r="AM10" s="3">
        <v>5689</v>
      </c>
      <c r="AN10" s="3">
        <v>24</v>
      </c>
      <c r="AO10" s="3">
        <v>5719</v>
      </c>
      <c r="AP10" s="9" t="s">
        <v>139</v>
      </c>
      <c r="AQ10" s="3">
        <v>16259</v>
      </c>
      <c r="AR10" s="9" t="s">
        <v>139</v>
      </c>
      <c r="AS10" s="3">
        <v>159259</v>
      </c>
      <c r="AT10" s="4" t="s">
        <v>140</v>
      </c>
      <c r="AU10" s="4" t="s">
        <v>140</v>
      </c>
      <c r="AV10" s="4" t="s">
        <v>140</v>
      </c>
      <c r="AW10" s="4" t="s">
        <v>141</v>
      </c>
      <c r="AX10" s="4" t="s">
        <v>140</v>
      </c>
      <c r="AY10" s="4" t="s">
        <v>140</v>
      </c>
      <c r="AZ10" s="4" t="s">
        <v>140</v>
      </c>
      <c r="BA10" s="4" t="s">
        <v>141</v>
      </c>
    </row>
    <row r="11" spans="1:53">
      <c r="A11" s="9" t="s">
        <v>56</v>
      </c>
      <c r="B11" s="9" t="s">
        <v>103</v>
      </c>
      <c r="C11" s="3">
        <v>14312</v>
      </c>
      <c r="D11" s="3">
        <v>5730</v>
      </c>
      <c r="E11" s="26">
        <v>0</v>
      </c>
      <c r="F11" s="11">
        <v>52</v>
      </c>
      <c r="G11" s="4">
        <v>0</v>
      </c>
      <c r="H11" s="4">
        <v>0</v>
      </c>
      <c r="I11" s="3">
        <v>41685</v>
      </c>
      <c r="J11" s="9" t="s">
        <v>139</v>
      </c>
      <c r="K11" s="3">
        <v>12691</v>
      </c>
      <c r="L11" s="9" t="s">
        <v>139</v>
      </c>
      <c r="M11" s="3">
        <v>0</v>
      </c>
      <c r="N11" s="3">
        <v>87</v>
      </c>
      <c r="O11" s="3">
        <v>2647</v>
      </c>
      <c r="P11" s="3">
        <v>7</v>
      </c>
      <c r="Q11" s="3">
        <v>93</v>
      </c>
      <c r="R11" s="3">
        <v>6</v>
      </c>
      <c r="S11" s="3">
        <v>96</v>
      </c>
      <c r="T11" s="3">
        <v>100</v>
      </c>
      <c r="U11" s="3">
        <v>2836</v>
      </c>
      <c r="V11" s="3">
        <v>60</v>
      </c>
      <c r="W11" s="3">
        <v>1627</v>
      </c>
      <c r="X11" s="3">
        <v>17</v>
      </c>
      <c r="Y11" s="3">
        <v>183</v>
      </c>
      <c r="Z11" s="3">
        <v>0</v>
      </c>
      <c r="AA11" s="3">
        <v>0</v>
      </c>
      <c r="AB11" s="3">
        <v>13</v>
      </c>
      <c r="AC11" s="3">
        <v>212</v>
      </c>
      <c r="AD11" s="3">
        <v>0</v>
      </c>
      <c r="AE11" s="3">
        <v>0</v>
      </c>
      <c r="AF11" s="3">
        <v>9</v>
      </c>
      <c r="AG11" s="3">
        <v>778</v>
      </c>
      <c r="AH11" s="3">
        <v>1</v>
      </c>
      <c r="AI11" s="3">
        <v>36</v>
      </c>
      <c r="AJ11" s="3">
        <v>0</v>
      </c>
      <c r="AK11" s="3">
        <v>0</v>
      </c>
      <c r="AL11" s="3">
        <v>52</v>
      </c>
      <c r="AM11" s="3">
        <v>4118</v>
      </c>
      <c r="AN11" s="3">
        <v>16</v>
      </c>
      <c r="AO11" s="3">
        <v>2779</v>
      </c>
      <c r="AP11" s="9" t="s">
        <v>139</v>
      </c>
      <c r="AQ11" s="3">
        <v>4740</v>
      </c>
      <c r="AR11" s="9" t="s">
        <v>139</v>
      </c>
      <c r="AS11" s="3">
        <v>55071</v>
      </c>
      <c r="AT11" s="4" t="s">
        <v>140</v>
      </c>
      <c r="AU11" s="4" t="s">
        <v>140</v>
      </c>
      <c r="AV11" s="4" t="s">
        <v>140</v>
      </c>
      <c r="AW11" s="4" t="s">
        <v>141</v>
      </c>
      <c r="AX11" s="4" t="s">
        <v>140</v>
      </c>
      <c r="AY11" s="4" t="s">
        <v>141</v>
      </c>
      <c r="AZ11" s="4" t="s">
        <v>140</v>
      </c>
      <c r="BA11" s="4" t="s">
        <v>141</v>
      </c>
    </row>
    <row r="12" spans="1:53">
      <c r="A12" s="9" t="s">
        <v>57</v>
      </c>
      <c r="B12" s="9" t="s">
        <v>104</v>
      </c>
      <c r="C12" s="3">
        <v>47139</v>
      </c>
      <c r="D12" s="3">
        <v>13129</v>
      </c>
      <c r="E12" s="26">
        <v>25</v>
      </c>
      <c r="F12" s="11">
        <v>52</v>
      </c>
      <c r="G12" s="27">
        <v>8</v>
      </c>
      <c r="H12" s="4">
        <v>0</v>
      </c>
      <c r="I12" s="3">
        <v>122003</v>
      </c>
      <c r="J12" s="9" t="s">
        <v>139</v>
      </c>
      <c r="K12" s="3">
        <v>4823</v>
      </c>
      <c r="L12" s="9" t="s">
        <v>139</v>
      </c>
      <c r="M12" s="3">
        <v>5</v>
      </c>
      <c r="N12" s="3">
        <v>656</v>
      </c>
      <c r="O12" s="3">
        <v>12621</v>
      </c>
      <c r="P12" s="3">
        <v>56</v>
      </c>
      <c r="Q12" s="3">
        <v>2748</v>
      </c>
      <c r="R12" s="3">
        <v>343</v>
      </c>
      <c r="S12" s="3">
        <v>1737</v>
      </c>
      <c r="T12" s="3">
        <v>1055</v>
      </c>
      <c r="U12" s="3">
        <v>17106</v>
      </c>
      <c r="V12" s="3">
        <v>136</v>
      </c>
      <c r="W12" s="3">
        <v>3097</v>
      </c>
      <c r="X12" s="3">
        <v>192</v>
      </c>
      <c r="Y12" s="3">
        <v>4024</v>
      </c>
      <c r="Z12" s="3">
        <v>15</v>
      </c>
      <c r="AA12" s="3">
        <v>51</v>
      </c>
      <c r="AB12" s="3">
        <v>638</v>
      </c>
      <c r="AC12" s="3">
        <v>7322</v>
      </c>
      <c r="AD12" s="3">
        <v>6</v>
      </c>
      <c r="AE12" s="3">
        <v>39</v>
      </c>
      <c r="AF12" s="3">
        <v>67</v>
      </c>
      <c r="AG12" s="3">
        <v>2473</v>
      </c>
      <c r="AH12" s="3">
        <v>1</v>
      </c>
      <c r="AI12" s="3">
        <v>100</v>
      </c>
      <c r="AJ12" s="3">
        <v>0</v>
      </c>
      <c r="AK12" s="3">
        <v>0</v>
      </c>
      <c r="AL12" s="3">
        <v>268</v>
      </c>
      <c r="AM12" s="3">
        <v>1371</v>
      </c>
      <c r="AN12" s="3">
        <v>38</v>
      </c>
      <c r="AO12" s="3">
        <v>17560</v>
      </c>
      <c r="AP12" s="9" t="s">
        <v>139</v>
      </c>
      <c r="AQ12" s="3">
        <v>14683</v>
      </c>
      <c r="AR12" s="9" t="s">
        <v>139</v>
      </c>
      <c r="AS12" s="3">
        <v>158975</v>
      </c>
      <c r="AT12" s="4" t="s">
        <v>141</v>
      </c>
      <c r="AU12" s="4" t="s">
        <v>141</v>
      </c>
      <c r="AV12" s="4" t="s">
        <v>140</v>
      </c>
      <c r="AW12" s="4" t="s">
        <v>141</v>
      </c>
      <c r="AX12" s="4" t="s">
        <v>141</v>
      </c>
      <c r="AY12" s="4" t="s">
        <v>141</v>
      </c>
      <c r="AZ12" s="4" t="s">
        <v>140</v>
      </c>
      <c r="BA12" s="4" t="s">
        <v>140</v>
      </c>
    </row>
    <row r="13" spans="1:53">
      <c r="A13" s="9" t="s">
        <v>59</v>
      </c>
      <c r="B13" s="9" t="s">
        <v>106</v>
      </c>
      <c r="C13" s="3">
        <v>6460</v>
      </c>
      <c r="D13" s="3">
        <v>1711</v>
      </c>
      <c r="E13" s="26">
        <v>0</v>
      </c>
      <c r="F13" s="11">
        <v>52</v>
      </c>
      <c r="G13" s="4">
        <v>0</v>
      </c>
      <c r="H13" s="4">
        <v>0</v>
      </c>
      <c r="I13" s="3">
        <v>15545</v>
      </c>
      <c r="J13" s="9" t="s">
        <v>139</v>
      </c>
      <c r="K13" s="3">
        <v>383</v>
      </c>
      <c r="L13" s="9" t="s">
        <v>139</v>
      </c>
      <c r="M13" s="3">
        <v>10</v>
      </c>
      <c r="N13" s="3">
        <v>172</v>
      </c>
      <c r="O13" s="3">
        <v>2499</v>
      </c>
      <c r="P13" s="3">
        <v>1</v>
      </c>
      <c r="Q13" s="3">
        <v>15</v>
      </c>
      <c r="R13" s="3">
        <v>6</v>
      </c>
      <c r="S13" s="3">
        <v>34</v>
      </c>
      <c r="T13" s="3">
        <v>179</v>
      </c>
      <c r="U13" s="3">
        <v>2548</v>
      </c>
      <c r="V13" s="3">
        <v>117</v>
      </c>
      <c r="W13" s="3">
        <v>1381</v>
      </c>
      <c r="X13" s="3">
        <v>15</v>
      </c>
      <c r="Y13" s="3">
        <v>161</v>
      </c>
      <c r="Z13" s="3">
        <v>3</v>
      </c>
      <c r="AA13" s="3">
        <v>13</v>
      </c>
      <c r="AB13" s="3">
        <v>18</v>
      </c>
      <c r="AC13" s="3">
        <v>147</v>
      </c>
      <c r="AD13" s="3">
        <v>8</v>
      </c>
      <c r="AE13" s="3">
        <v>55</v>
      </c>
      <c r="AF13" s="3">
        <v>13</v>
      </c>
      <c r="AG13" s="3">
        <v>329</v>
      </c>
      <c r="AH13" s="3">
        <v>5</v>
      </c>
      <c r="AI13" s="3">
        <v>462</v>
      </c>
      <c r="AJ13" s="3">
        <v>0</v>
      </c>
      <c r="AK13" s="3">
        <v>0</v>
      </c>
      <c r="AL13" s="3">
        <v>59</v>
      </c>
      <c r="AM13" s="3">
        <v>696</v>
      </c>
      <c r="AN13" s="3">
        <v>4</v>
      </c>
      <c r="AO13" s="3">
        <v>703</v>
      </c>
      <c r="AP13" s="9" t="s">
        <v>139</v>
      </c>
      <c r="AQ13" s="3">
        <v>3337</v>
      </c>
      <c r="AR13" s="9" t="s">
        <v>139</v>
      </c>
      <c r="AS13" s="3">
        <v>22333</v>
      </c>
      <c r="AT13" s="4" t="s">
        <v>140</v>
      </c>
      <c r="AU13" s="4" t="s">
        <v>140</v>
      </c>
      <c r="AV13" s="4" t="s">
        <v>140</v>
      </c>
      <c r="AW13" s="4" t="s">
        <v>141</v>
      </c>
      <c r="AX13" s="4" t="s">
        <v>140</v>
      </c>
      <c r="AY13" s="4" t="s">
        <v>141</v>
      </c>
      <c r="AZ13" s="4" t="s">
        <v>140</v>
      </c>
      <c r="BA13" s="4" t="s">
        <v>140</v>
      </c>
    </row>
    <row r="14" spans="1:53">
      <c r="A14" s="9" t="s">
        <v>69</v>
      </c>
      <c r="B14" s="9" t="s">
        <v>113</v>
      </c>
      <c r="C14" s="3">
        <v>4469</v>
      </c>
      <c r="D14" s="3">
        <v>842</v>
      </c>
      <c r="E14" s="26">
        <v>25</v>
      </c>
      <c r="F14" s="11">
        <v>52</v>
      </c>
      <c r="G14" s="4">
        <v>0</v>
      </c>
      <c r="H14" s="4">
        <v>0</v>
      </c>
      <c r="I14" s="3">
        <v>5549</v>
      </c>
      <c r="J14" s="9" t="s">
        <v>139</v>
      </c>
      <c r="K14" s="3">
        <v>5096</v>
      </c>
      <c r="L14" s="9" t="s">
        <v>138</v>
      </c>
      <c r="M14" s="3">
        <v>0</v>
      </c>
      <c r="N14" s="3">
        <v>54</v>
      </c>
      <c r="O14" s="3">
        <v>709</v>
      </c>
      <c r="P14" s="3">
        <v>2</v>
      </c>
      <c r="Q14" s="3">
        <v>427</v>
      </c>
      <c r="R14" s="3">
        <v>32</v>
      </c>
      <c r="S14" s="3">
        <v>61</v>
      </c>
      <c r="T14" s="3">
        <v>88</v>
      </c>
      <c r="U14" s="3">
        <v>1197</v>
      </c>
      <c r="V14" s="3">
        <v>16</v>
      </c>
      <c r="W14" s="3">
        <v>129</v>
      </c>
      <c r="X14" s="3">
        <v>1</v>
      </c>
      <c r="Y14" s="3">
        <v>110</v>
      </c>
      <c r="Z14" s="3">
        <v>1</v>
      </c>
      <c r="AA14" s="3">
        <v>12</v>
      </c>
      <c r="AB14" s="3">
        <v>57</v>
      </c>
      <c r="AC14" s="3">
        <v>356</v>
      </c>
      <c r="AD14" s="3">
        <v>0</v>
      </c>
      <c r="AE14" s="3">
        <v>0</v>
      </c>
      <c r="AF14" s="3">
        <v>9</v>
      </c>
      <c r="AG14" s="3">
        <v>584</v>
      </c>
      <c r="AH14" s="3">
        <v>4</v>
      </c>
      <c r="AI14" s="3">
        <v>6</v>
      </c>
      <c r="AJ14" s="3">
        <v>0</v>
      </c>
      <c r="AK14" s="3">
        <v>0</v>
      </c>
      <c r="AL14" s="3">
        <v>8</v>
      </c>
      <c r="AM14" s="3">
        <v>300</v>
      </c>
      <c r="AN14" s="3">
        <v>14</v>
      </c>
      <c r="AO14" s="3">
        <v>218</v>
      </c>
      <c r="AP14" s="9" t="s">
        <v>138</v>
      </c>
      <c r="AQ14" s="3">
        <v>2480</v>
      </c>
      <c r="AR14" s="9" t="s">
        <v>139</v>
      </c>
      <c r="AS14" s="3">
        <v>8920</v>
      </c>
      <c r="AT14" s="4" t="s">
        <v>140</v>
      </c>
      <c r="AU14" s="4" t="s">
        <v>140</v>
      </c>
      <c r="AV14" s="4" t="s">
        <v>140</v>
      </c>
      <c r="AW14" s="4" t="s">
        <v>140</v>
      </c>
      <c r="AX14" s="4" t="s">
        <v>140</v>
      </c>
      <c r="AY14" s="4" t="s">
        <v>141</v>
      </c>
      <c r="AZ14" s="4" t="s">
        <v>140</v>
      </c>
      <c r="BA14" s="4" t="s">
        <v>140</v>
      </c>
    </row>
    <row r="15" spans="1:53">
      <c r="A15" s="9" t="s">
        <v>61</v>
      </c>
      <c r="B15" s="9" t="s">
        <v>108</v>
      </c>
      <c r="C15" s="3">
        <v>4489</v>
      </c>
      <c r="D15" s="3">
        <v>1139</v>
      </c>
      <c r="E15" s="26">
        <v>150</v>
      </c>
      <c r="F15" s="11">
        <v>52</v>
      </c>
      <c r="G15" s="4">
        <v>0</v>
      </c>
      <c r="H15" s="4">
        <v>0</v>
      </c>
      <c r="I15" s="3">
        <v>6461</v>
      </c>
      <c r="J15" s="9" t="s">
        <v>139</v>
      </c>
      <c r="K15" s="3">
        <v>468</v>
      </c>
      <c r="L15" s="9" t="s">
        <v>138</v>
      </c>
      <c r="M15" s="3">
        <v>0</v>
      </c>
      <c r="N15" s="3">
        <v>180</v>
      </c>
      <c r="O15" s="3">
        <v>2361</v>
      </c>
      <c r="P15" s="3">
        <v>7</v>
      </c>
      <c r="Q15" s="3">
        <v>86</v>
      </c>
      <c r="R15" s="3">
        <v>1</v>
      </c>
      <c r="S15" s="3">
        <v>107</v>
      </c>
      <c r="T15" s="3">
        <v>188</v>
      </c>
      <c r="U15" s="3">
        <v>2554</v>
      </c>
      <c r="V15" s="3">
        <v>51</v>
      </c>
      <c r="W15" s="3">
        <v>484</v>
      </c>
      <c r="X15" s="3">
        <v>47</v>
      </c>
      <c r="Y15" s="3">
        <v>1074</v>
      </c>
      <c r="Z15" s="3">
        <v>6</v>
      </c>
      <c r="AA15" s="3">
        <v>35</v>
      </c>
      <c r="AB15" s="3">
        <v>81</v>
      </c>
      <c r="AC15" s="3">
        <v>634</v>
      </c>
      <c r="AD15" s="3">
        <v>0</v>
      </c>
      <c r="AE15" s="3">
        <v>0</v>
      </c>
      <c r="AF15" s="3">
        <v>1</v>
      </c>
      <c r="AG15" s="3">
        <v>27</v>
      </c>
      <c r="AH15" s="3">
        <v>2</v>
      </c>
      <c r="AI15" s="3">
        <v>300</v>
      </c>
      <c r="AJ15" s="3">
        <v>0</v>
      </c>
      <c r="AK15" s="3">
        <v>0</v>
      </c>
      <c r="AL15" s="3">
        <v>9</v>
      </c>
      <c r="AM15" s="3">
        <v>1048</v>
      </c>
      <c r="AN15" s="3">
        <v>6</v>
      </c>
      <c r="AO15" s="3">
        <v>641</v>
      </c>
      <c r="AP15" s="9" t="s">
        <v>139</v>
      </c>
      <c r="AQ15" s="3">
        <v>4163</v>
      </c>
      <c r="AR15" s="9" t="s">
        <v>139</v>
      </c>
      <c r="AS15" s="3">
        <v>17381</v>
      </c>
      <c r="AT15" s="4" t="s">
        <v>140</v>
      </c>
      <c r="AU15" s="4" t="s">
        <v>140</v>
      </c>
      <c r="AV15" s="4" t="s">
        <v>140</v>
      </c>
      <c r="AW15" s="4" t="s">
        <v>141</v>
      </c>
      <c r="AX15" s="4" t="s">
        <v>140</v>
      </c>
      <c r="AY15" s="4" t="s">
        <v>140</v>
      </c>
      <c r="AZ15" s="4" t="s">
        <v>140</v>
      </c>
      <c r="BA15" s="4" t="s">
        <v>141</v>
      </c>
    </row>
    <row r="16" spans="1:53">
      <c r="A16" s="9" t="s">
        <v>63</v>
      </c>
      <c r="B16" s="9" t="s">
        <v>108</v>
      </c>
      <c r="C16" s="3">
        <v>5485</v>
      </c>
      <c r="D16" s="3">
        <v>982</v>
      </c>
      <c r="E16" s="26">
        <v>155</v>
      </c>
      <c r="F16" s="11">
        <v>52</v>
      </c>
      <c r="G16" s="4">
        <v>0</v>
      </c>
      <c r="H16" s="4">
        <v>0</v>
      </c>
      <c r="I16" s="3">
        <v>12762</v>
      </c>
      <c r="J16" s="9" t="s">
        <v>139</v>
      </c>
      <c r="K16" s="3">
        <v>0</v>
      </c>
      <c r="L16" s="9" t="s">
        <v>138</v>
      </c>
      <c r="M16" s="3">
        <v>0</v>
      </c>
      <c r="N16" s="3">
        <v>116</v>
      </c>
      <c r="O16" s="3">
        <v>1042</v>
      </c>
      <c r="P16" s="3">
        <v>20</v>
      </c>
      <c r="Q16" s="3">
        <v>391</v>
      </c>
      <c r="R16" s="3">
        <v>1</v>
      </c>
      <c r="S16" s="3">
        <v>186</v>
      </c>
      <c r="T16" s="3">
        <v>137</v>
      </c>
      <c r="U16" s="3">
        <v>1619</v>
      </c>
      <c r="V16" s="3">
        <v>82</v>
      </c>
      <c r="W16" s="3">
        <v>862</v>
      </c>
      <c r="X16" s="3">
        <v>7</v>
      </c>
      <c r="Y16" s="3">
        <v>196</v>
      </c>
      <c r="Z16" s="3">
        <v>12</v>
      </c>
      <c r="AA16" s="3">
        <v>89</v>
      </c>
      <c r="AB16" s="3">
        <v>28</v>
      </c>
      <c r="AC16" s="3">
        <v>248</v>
      </c>
      <c r="AD16" s="3">
        <v>7</v>
      </c>
      <c r="AE16" s="3">
        <v>38</v>
      </c>
      <c r="AF16" s="3">
        <v>1</v>
      </c>
      <c r="AG16" s="3">
        <v>186</v>
      </c>
      <c r="AH16" s="3">
        <v>0</v>
      </c>
      <c r="AI16" s="3">
        <v>0</v>
      </c>
      <c r="AJ16" s="3">
        <v>1</v>
      </c>
      <c r="AK16" s="3">
        <v>130</v>
      </c>
      <c r="AL16" s="3">
        <v>53</v>
      </c>
      <c r="AM16" s="3">
        <v>2256</v>
      </c>
      <c r="AN16" s="3">
        <v>8</v>
      </c>
      <c r="AO16" s="3">
        <v>792</v>
      </c>
      <c r="AP16" s="9" t="s">
        <v>139</v>
      </c>
      <c r="AQ16" s="3">
        <v>3978</v>
      </c>
      <c r="AR16" s="9" t="s">
        <v>139</v>
      </c>
      <c r="AS16" s="3">
        <v>17381</v>
      </c>
      <c r="AT16" s="4" t="s">
        <v>140</v>
      </c>
      <c r="AU16" s="4" t="s">
        <v>140</v>
      </c>
      <c r="AV16" s="4" t="s">
        <v>140</v>
      </c>
      <c r="AW16" s="4" t="s">
        <v>141</v>
      </c>
      <c r="AX16" s="4" t="s">
        <v>140</v>
      </c>
      <c r="AY16" s="4" t="s">
        <v>141</v>
      </c>
      <c r="AZ16" s="4" t="s">
        <v>140</v>
      </c>
      <c r="BA16" s="4" t="s">
        <v>140</v>
      </c>
    </row>
    <row r="17" spans="1:53">
      <c r="A17" s="9" t="s">
        <v>47</v>
      </c>
      <c r="B17" s="9" t="s">
        <v>94</v>
      </c>
      <c r="C17" s="3">
        <v>3778</v>
      </c>
      <c r="D17" s="3">
        <v>565</v>
      </c>
      <c r="E17" s="26">
        <v>0</v>
      </c>
      <c r="F17" s="11">
        <v>52</v>
      </c>
      <c r="G17" s="4">
        <v>0</v>
      </c>
      <c r="H17" s="4">
        <v>0</v>
      </c>
      <c r="I17" s="3">
        <v>9672</v>
      </c>
      <c r="J17" s="9" t="s">
        <v>138</v>
      </c>
      <c r="K17" s="3">
        <v>572</v>
      </c>
      <c r="L17" s="9" t="s">
        <v>138</v>
      </c>
      <c r="M17" s="3">
        <v>183</v>
      </c>
      <c r="N17" s="3">
        <v>37</v>
      </c>
      <c r="O17" s="3">
        <v>298</v>
      </c>
      <c r="P17" s="3">
        <v>0</v>
      </c>
      <c r="Q17" s="3">
        <v>0</v>
      </c>
      <c r="R17" s="3">
        <v>19</v>
      </c>
      <c r="S17" s="3">
        <v>87</v>
      </c>
      <c r="T17" s="3">
        <v>56</v>
      </c>
      <c r="U17" s="3">
        <v>385</v>
      </c>
      <c r="V17" s="3">
        <v>20</v>
      </c>
      <c r="W17" s="3">
        <v>39</v>
      </c>
      <c r="X17" s="3">
        <v>5</v>
      </c>
      <c r="Y17" s="3">
        <v>49</v>
      </c>
      <c r="Z17" s="3">
        <v>0</v>
      </c>
      <c r="AA17" s="3">
        <v>0</v>
      </c>
      <c r="AB17" s="3">
        <v>24</v>
      </c>
      <c r="AC17" s="3">
        <v>134</v>
      </c>
      <c r="AD17" s="3">
        <v>0</v>
      </c>
      <c r="AE17" s="3">
        <v>0</v>
      </c>
      <c r="AF17" s="3">
        <v>7</v>
      </c>
      <c r="AG17" s="3">
        <v>163</v>
      </c>
      <c r="AH17" s="3">
        <v>0</v>
      </c>
      <c r="AI17" s="3">
        <v>0</v>
      </c>
      <c r="AJ17" s="3">
        <v>0</v>
      </c>
      <c r="AK17" s="3">
        <v>0</v>
      </c>
      <c r="AL17" s="3">
        <v>12</v>
      </c>
      <c r="AM17" s="3">
        <v>255</v>
      </c>
      <c r="AN17" s="3">
        <v>2</v>
      </c>
      <c r="AO17" s="3">
        <v>392</v>
      </c>
      <c r="AP17" s="9" t="s">
        <v>139</v>
      </c>
      <c r="AQ17" s="3">
        <v>2262</v>
      </c>
      <c r="AR17" s="9" t="s">
        <v>139</v>
      </c>
      <c r="AS17" s="3">
        <v>1668</v>
      </c>
      <c r="AT17" s="4" t="s">
        <v>140</v>
      </c>
      <c r="AU17" s="4" t="s">
        <v>140</v>
      </c>
      <c r="AV17" s="4" t="s">
        <v>140</v>
      </c>
      <c r="AW17" s="4" t="s">
        <v>141</v>
      </c>
      <c r="AX17" s="4" t="s">
        <v>140</v>
      </c>
      <c r="AY17" s="4" t="s">
        <v>141</v>
      </c>
      <c r="AZ17" s="4" t="s">
        <v>140</v>
      </c>
      <c r="BA17" s="4" t="s">
        <v>140</v>
      </c>
    </row>
    <row r="18" spans="1:53">
      <c r="A18" s="9" t="s">
        <v>68</v>
      </c>
      <c r="B18" s="9" t="s">
        <v>94</v>
      </c>
      <c r="C18" s="3">
        <v>4620</v>
      </c>
      <c r="D18" s="3">
        <v>1088</v>
      </c>
      <c r="E18" s="26">
        <v>0</v>
      </c>
      <c r="F18" s="11">
        <v>52</v>
      </c>
      <c r="G18" s="4">
        <v>0</v>
      </c>
      <c r="H18" s="4">
        <v>0</v>
      </c>
      <c r="I18" s="3">
        <v>14000</v>
      </c>
      <c r="J18" s="9" t="s">
        <v>138</v>
      </c>
      <c r="K18" s="3">
        <v>700</v>
      </c>
      <c r="L18" s="9" t="s">
        <v>138</v>
      </c>
      <c r="M18" s="3">
        <v>0</v>
      </c>
      <c r="N18" s="3">
        <v>131</v>
      </c>
      <c r="O18" s="3">
        <v>1346</v>
      </c>
      <c r="P18" s="3">
        <v>65</v>
      </c>
      <c r="Q18" s="3">
        <v>1460</v>
      </c>
      <c r="R18" s="3">
        <v>0</v>
      </c>
      <c r="S18" s="3">
        <v>0</v>
      </c>
      <c r="T18" s="3">
        <v>196</v>
      </c>
      <c r="U18" s="3">
        <v>2806</v>
      </c>
      <c r="V18" s="3">
        <v>65</v>
      </c>
      <c r="W18" s="3">
        <v>1346</v>
      </c>
      <c r="X18" s="3">
        <v>18</v>
      </c>
      <c r="Y18" s="3">
        <v>291</v>
      </c>
      <c r="Z18" s="3">
        <v>8</v>
      </c>
      <c r="AA18" s="3">
        <v>59</v>
      </c>
      <c r="AB18" s="3">
        <v>105</v>
      </c>
      <c r="AC18" s="3">
        <v>1110</v>
      </c>
      <c r="AD18" s="3">
        <v>0</v>
      </c>
      <c r="AE18" s="3">
        <v>0</v>
      </c>
      <c r="AF18" s="3">
        <v>0</v>
      </c>
      <c r="AG18" s="3">
        <v>0</v>
      </c>
      <c r="AH18" s="3">
        <v>0</v>
      </c>
      <c r="AI18" s="3">
        <v>0</v>
      </c>
      <c r="AJ18" s="3">
        <v>0</v>
      </c>
      <c r="AK18" s="3">
        <v>0</v>
      </c>
      <c r="AL18" s="3">
        <v>36</v>
      </c>
      <c r="AM18" s="3">
        <v>360</v>
      </c>
      <c r="AN18" s="3">
        <v>6</v>
      </c>
      <c r="AO18" s="3">
        <v>287</v>
      </c>
      <c r="AP18" s="9" t="s">
        <v>138</v>
      </c>
      <c r="AQ18" s="3">
        <v>2377</v>
      </c>
      <c r="AR18" s="9" t="s">
        <v>139</v>
      </c>
      <c r="AS18" s="3">
        <v>10152</v>
      </c>
      <c r="AT18" s="4" t="s">
        <v>140</v>
      </c>
      <c r="AU18" s="4" t="s">
        <v>140</v>
      </c>
      <c r="AV18" s="4" t="s">
        <v>140</v>
      </c>
      <c r="AW18" s="4" t="s">
        <v>141</v>
      </c>
      <c r="AX18" s="4" t="s">
        <v>140</v>
      </c>
      <c r="AY18" s="4" t="s">
        <v>141</v>
      </c>
      <c r="AZ18" s="4" t="s">
        <v>140</v>
      </c>
      <c r="BA18" s="4" t="s">
        <v>141</v>
      </c>
    </row>
    <row r="19" spans="1:53">
      <c r="A19" s="9" t="s">
        <v>66</v>
      </c>
      <c r="B19" s="9" t="s">
        <v>111</v>
      </c>
      <c r="C19" s="3">
        <v>5559</v>
      </c>
      <c r="D19" s="3">
        <v>3031</v>
      </c>
      <c r="E19" s="26">
        <v>0</v>
      </c>
      <c r="F19" s="11">
        <v>52</v>
      </c>
      <c r="G19" s="4">
        <v>0</v>
      </c>
      <c r="H19" s="4">
        <v>0</v>
      </c>
      <c r="I19" s="3">
        <v>42870</v>
      </c>
      <c r="J19" s="9" t="s">
        <v>138</v>
      </c>
      <c r="K19" s="3">
        <v>7500</v>
      </c>
      <c r="L19" s="9" t="s">
        <v>138</v>
      </c>
      <c r="M19" s="3">
        <v>24</v>
      </c>
      <c r="N19" s="3">
        <v>395</v>
      </c>
      <c r="O19" s="3">
        <v>5159</v>
      </c>
      <c r="P19" s="3">
        <v>4</v>
      </c>
      <c r="Q19" s="3">
        <v>130</v>
      </c>
      <c r="R19" s="3">
        <v>10</v>
      </c>
      <c r="S19" s="3">
        <v>118</v>
      </c>
      <c r="T19" s="3">
        <v>409</v>
      </c>
      <c r="U19" s="3">
        <v>5407</v>
      </c>
      <c r="V19" s="3">
        <v>105</v>
      </c>
      <c r="W19" s="3">
        <v>1443</v>
      </c>
      <c r="X19" s="3">
        <v>51</v>
      </c>
      <c r="Y19" s="3">
        <v>660</v>
      </c>
      <c r="Z19" s="3">
        <v>15</v>
      </c>
      <c r="AA19" s="3">
        <v>116</v>
      </c>
      <c r="AB19" s="3">
        <v>184</v>
      </c>
      <c r="AC19" s="3">
        <v>2051</v>
      </c>
      <c r="AD19" s="3">
        <v>52</v>
      </c>
      <c r="AE19" s="3">
        <v>1099</v>
      </c>
      <c r="AF19" s="3">
        <v>0</v>
      </c>
      <c r="AG19" s="3">
        <v>0</v>
      </c>
      <c r="AH19" s="3">
        <v>2</v>
      </c>
      <c r="AI19" s="3">
        <v>38</v>
      </c>
      <c r="AJ19" s="3">
        <v>0</v>
      </c>
      <c r="AK19" s="3">
        <v>0</v>
      </c>
      <c r="AL19" s="3">
        <v>2</v>
      </c>
      <c r="AM19" s="3">
        <v>65</v>
      </c>
      <c r="AN19" s="3">
        <v>11</v>
      </c>
      <c r="AO19" s="3">
        <v>2312</v>
      </c>
      <c r="AP19" s="9" t="s">
        <v>139</v>
      </c>
      <c r="AQ19" s="3">
        <v>1890</v>
      </c>
      <c r="AR19" s="9" t="s">
        <v>139</v>
      </c>
      <c r="AS19" s="3">
        <v>79362</v>
      </c>
      <c r="AT19" s="4" t="s">
        <v>140</v>
      </c>
      <c r="AU19" s="4" t="s">
        <v>140</v>
      </c>
      <c r="AV19" s="4" t="s">
        <v>140</v>
      </c>
      <c r="AW19" s="4" t="s">
        <v>141</v>
      </c>
      <c r="AX19" s="4" t="s">
        <v>140</v>
      </c>
      <c r="AY19" s="4" t="s">
        <v>141</v>
      </c>
      <c r="AZ19" s="4" t="s">
        <v>141</v>
      </c>
      <c r="BA19" s="4" t="s">
        <v>141</v>
      </c>
    </row>
    <row r="20" spans="1:53">
      <c r="A20" s="9" t="s">
        <v>72</v>
      </c>
      <c r="B20" s="9" t="s">
        <v>116</v>
      </c>
      <c r="C20" s="3">
        <v>29568</v>
      </c>
      <c r="D20" s="3">
        <v>4468</v>
      </c>
      <c r="E20" s="26">
        <v>0</v>
      </c>
      <c r="F20" s="11">
        <v>52</v>
      </c>
      <c r="G20" s="4">
        <v>0</v>
      </c>
      <c r="H20" s="4">
        <v>0</v>
      </c>
      <c r="I20" s="3">
        <v>17280</v>
      </c>
      <c r="J20" s="9" t="s">
        <v>138</v>
      </c>
      <c r="K20" s="3">
        <v>2250</v>
      </c>
      <c r="L20" s="9" t="s">
        <v>138</v>
      </c>
      <c r="M20" s="3">
        <v>50</v>
      </c>
      <c r="N20" s="3">
        <v>208</v>
      </c>
      <c r="O20" s="3">
        <v>1802</v>
      </c>
      <c r="P20" s="3">
        <v>0</v>
      </c>
      <c r="Q20" s="3">
        <v>0</v>
      </c>
      <c r="R20" s="3">
        <v>0</v>
      </c>
      <c r="S20" s="3">
        <v>0</v>
      </c>
      <c r="T20" s="3">
        <v>208</v>
      </c>
      <c r="U20" s="3">
        <v>1802</v>
      </c>
      <c r="V20" s="3">
        <v>34</v>
      </c>
      <c r="W20" s="3">
        <v>235</v>
      </c>
      <c r="X20" s="3">
        <v>40</v>
      </c>
      <c r="Y20" s="3">
        <v>753</v>
      </c>
      <c r="Z20" s="3">
        <v>85</v>
      </c>
      <c r="AA20" s="3">
        <v>501</v>
      </c>
      <c r="AB20" s="3">
        <v>9</v>
      </c>
      <c r="AC20" s="3">
        <v>33</v>
      </c>
      <c r="AD20" s="3">
        <v>0</v>
      </c>
      <c r="AE20" s="3">
        <v>0</v>
      </c>
      <c r="AF20" s="3">
        <v>40</v>
      </c>
      <c r="AG20" s="3">
        <v>280</v>
      </c>
      <c r="AH20" s="3">
        <v>0</v>
      </c>
      <c r="AI20" s="3">
        <v>0</v>
      </c>
      <c r="AJ20" s="3">
        <v>0</v>
      </c>
      <c r="AK20" s="3">
        <v>0</v>
      </c>
      <c r="AL20" s="3">
        <v>171</v>
      </c>
      <c r="AM20" s="3">
        <v>810</v>
      </c>
      <c r="AN20" s="3">
        <v>10</v>
      </c>
      <c r="AO20" s="3">
        <v>3270</v>
      </c>
      <c r="AP20" s="9" t="s">
        <v>139</v>
      </c>
      <c r="AQ20" s="3">
        <v>7531</v>
      </c>
      <c r="AR20" s="9" t="s">
        <v>139</v>
      </c>
      <c r="AS20" s="3">
        <v>15626</v>
      </c>
      <c r="AT20" s="4" t="s">
        <v>140</v>
      </c>
      <c r="AU20" s="4" t="s">
        <v>140</v>
      </c>
      <c r="AV20" s="4" t="s">
        <v>140</v>
      </c>
      <c r="AW20" s="4" t="s">
        <v>141</v>
      </c>
      <c r="AX20" s="4" t="s">
        <v>140</v>
      </c>
      <c r="AY20" s="4" t="s">
        <v>141</v>
      </c>
      <c r="AZ20" s="4" t="s">
        <v>140</v>
      </c>
      <c r="BA20" s="4" t="s">
        <v>140</v>
      </c>
    </row>
    <row r="21" spans="1:53">
      <c r="A21" s="9" t="s">
        <v>70</v>
      </c>
      <c r="B21" s="9" t="s">
        <v>114</v>
      </c>
      <c r="C21" s="3">
        <v>22529</v>
      </c>
      <c r="D21" s="3">
        <v>6308</v>
      </c>
      <c r="E21" s="26">
        <v>50</v>
      </c>
      <c r="F21" s="11">
        <v>52</v>
      </c>
      <c r="G21" s="4">
        <v>0</v>
      </c>
      <c r="H21" s="4">
        <v>0</v>
      </c>
      <c r="I21" s="3">
        <v>55742</v>
      </c>
      <c r="J21" s="9" t="s">
        <v>139</v>
      </c>
      <c r="K21" s="3">
        <v>3701</v>
      </c>
      <c r="L21" s="9" t="s">
        <v>139</v>
      </c>
      <c r="M21" s="3">
        <v>0</v>
      </c>
      <c r="N21" s="3">
        <v>99</v>
      </c>
      <c r="O21" s="3">
        <v>892</v>
      </c>
      <c r="P21" s="3">
        <v>7</v>
      </c>
      <c r="Q21" s="3">
        <v>157</v>
      </c>
      <c r="R21" s="3">
        <v>18</v>
      </c>
      <c r="S21" s="3">
        <v>174</v>
      </c>
      <c r="T21" s="3">
        <v>124</v>
      </c>
      <c r="U21" s="3">
        <v>1223</v>
      </c>
      <c r="V21" s="3">
        <v>17</v>
      </c>
      <c r="W21" s="3">
        <v>178</v>
      </c>
      <c r="X21" s="3">
        <v>35</v>
      </c>
      <c r="Y21" s="3">
        <v>510</v>
      </c>
      <c r="Z21" s="3">
        <v>14</v>
      </c>
      <c r="AA21" s="3">
        <v>92</v>
      </c>
      <c r="AB21" s="3">
        <v>48</v>
      </c>
      <c r="AC21" s="3">
        <v>247</v>
      </c>
      <c r="AD21" s="3">
        <v>4</v>
      </c>
      <c r="AE21" s="3">
        <v>19</v>
      </c>
      <c r="AF21" s="3">
        <v>4</v>
      </c>
      <c r="AG21" s="3">
        <v>79</v>
      </c>
      <c r="AH21" s="3">
        <v>2</v>
      </c>
      <c r="AI21" s="3">
        <v>98</v>
      </c>
      <c r="AJ21" s="3">
        <v>115</v>
      </c>
      <c r="AK21" s="3">
        <v>996</v>
      </c>
      <c r="AL21" s="3">
        <v>94</v>
      </c>
      <c r="AM21" s="3">
        <v>2704</v>
      </c>
      <c r="AN21" s="3">
        <v>17</v>
      </c>
      <c r="AO21" s="3">
        <v>3423</v>
      </c>
      <c r="AP21" s="9" t="s">
        <v>139</v>
      </c>
      <c r="AQ21" s="3">
        <v>7677</v>
      </c>
      <c r="AR21" s="9" t="s">
        <v>139</v>
      </c>
      <c r="AS21" s="3">
        <v>96900</v>
      </c>
      <c r="AT21" s="4" t="s">
        <v>140</v>
      </c>
      <c r="AU21" s="4" t="s">
        <v>140</v>
      </c>
      <c r="AV21" s="4" t="s">
        <v>140</v>
      </c>
      <c r="AW21" s="4" t="s">
        <v>141</v>
      </c>
      <c r="AX21" s="4" t="s">
        <v>140</v>
      </c>
      <c r="AY21" s="4" t="s">
        <v>140</v>
      </c>
      <c r="AZ21" s="4" t="s">
        <v>140</v>
      </c>
      <c r="BA21" s="4" t="s">
        <v>140</v>
      </c>
    </row>
    <row r="22" spans="1:53">
      <c r="A22" s="9" t="s">
        <v>49</v>
      </c>
      <c r="B22" s="9" t="s">
        <v>96</v>
      </c>
      <c r="C22" s="3">
        <v>3616</v>
      </c>
      <c r="D22" s="3">
        <v>1613</v>
      </c>
      <c r="E22" s="26">
        <v>0</v>
      </c>
      <c r="F22" s="11">
        <v>52</v>
      </c>
      <c r="G22" s="4">
        <v>0</v>
      </c>
      <c r="H22" s="4">
        <v>0</v>
      </c>
      <c r="I22" s="3">
        <v>22635</v>
      </c>
      <c r="J22" s="9" t="s">
        <v>139</v>
      </c>
      <c r="K22" s="3">
        <v>9393</v>
      </c>
      <c r="L22" s="9" t="s">
        <v>139</v>
      </c>
      <c r="M22" s="3">
        <v>10</v>
      </c>
      <c r="N22" s="3">
        <v>67</v>
      </c>
      <c r="O22" s="3">
        <v>820</v>
      </c>
      <c r="P22" s="3">
        <v>3</v>
      </c>
      <c r="Q22" s="3">
        <v>26</v>
      </c>
      <c r="R22" s="3">
        <v>0</v>
      </c>
      <c r="S22" s="3">
        <v>0</v>
      </c>
      <c r="T22" s="3">
        <v>70</v>
      </c>
      <c r="U22" s="3">
        <v>846</v>
      </c>
      <c r="V22" s="3">
        <v>0</v>
      </c>
      <c r="W22" s="3">
        <v>0</v>
      </c>
      <c r="X22" s="3">
        <v>0</v>
      </c>
      <c r="Y22" s="3">
        <v>0</v>
      </c>
      <c r="Z22" s="3">
        <v>0</v>
      </c>
      <c r="AA22" s="3">
        <v>0</v>
      </c>
      <c r="AB22" s="3">
        <v>44</v>
      </c>
      <c r="AC22" s="3">
        <v>488</v>
      </c>
      <c r="AD22" s="3">
        <v>0</v>
      </c>
      <c r="AE22" s="3">
        <v>0</v>
      </c>
      <c r="AF22" s="3">
        <v>1</v>
      </c>
      <c r="AG22" s="3">
        <v>17</v>
      </c>
      <c r="AH22" s="3">
        <v>25</v>
      </c>
      <c r="AI22" s="3">
        <v>341</v>
      </c>
      <c r="AJ22" s="3">
        <v>0</v>
      </c>
      <c r="AK22" s="3">
        <v>0</v>
      </c>
      <c r="AL22" s="3">
        <v>22</v>
      </c>
      <c r="AM22" s="3">
        <v>373</v>
      </c>
      <c r="AN22" s="3">
        <v>9</v>
      </c>
      <c r="AO22" s="3">
        <v>1068</v>
      </c>
      <c r="AP22" s="9" t="s">
        <v>139</v>
      </c>
      <c r="AQ22" s="3">
        <v>4228</v>
      </c>
      <c r="AR22" s="9" t="s">
        <v>139</v>
      </c>
      <c r="AS22" s="3">
        <v>11623</v>
      </c>
      <c r="AT22" s="4" t="s">
        <v>140</v>
      </c>
      <c r="AU22" s="4" t="s">
        <v>140</v>
      </c>
      <c r="AV22" s="4" t="s">
        <v>140</v>
      </c>
      <c r="AW22" s="4" t="s">
        <v>141</v>
      </c>
      <c r="AX22" s="4" t="s">
        <v>140</v>
      </c>
      <c r="AY22" s="4" t="s">
        <v>141</v>
      </c>
      <c r="AZ22" s="4" t="s">
        <v>141</v>
      </c>
      <c r="BA22" s="4" t="s">
        <v>141</v>
      </c>
    </row>
    <row r="23" spans="1:53">
      <c r="A23" s="9" t="s">
        <v>74</v>
      </c>
      <c r="B23" s="9" t="s">
        <v>119</v>
      </c>
      <c r="C23" s="3">
        <v>17075</v>
      </c>
      <c r="D23" s="3">
        <v>7177</v>
      </c>
      <c r="E23" s="26">
        <v>10</v>
      </c>
      <c r="F23" s="11">
        <v>52</v>
      </c>
      <c r="G23" s="4">
        <v>0</v>
      </c>
      <c r="H23" s="4">
        <v>0</v>
      </c>
      <c r="I23" s="3">
        <v>51483</v>
      </c>
      <c r="J23" s="9" t="s">
        <v>139</v>
      </c>
      <c r="K23" s="3">
        <v>1098</v>
      </c>
      <c r="L23" s="9" t="s">
        <v>139</v>
      </c>
      <c r="M23" s="3">
        <v>49</v>
      </c>
      <c r="N23" s="3">
        <v>86</v>
      </c>
      <c r="O23" s="3">
        <v>1239</v>
      </c>
      <c r="P23" s="3">
        <v>1</v>
      </c>
      <c r="Q23" s="3">
        <v>32</v>
      </c>
      <c r="R23" s="3">
        <v>0</v>
      </c>
      <c r="S23" s="3">
        <v>0</v>
      </c>
      <c r="T23" s="3">
        <v>87</v>
      </c>
      <c r="U23" s="3">
        <v>1271</v>
      </c>
      <c r="V23" s="3">
        <v>43</v>
      </c>
      <c r="W23" s="3">
        <v>374</v>
      </c>
      <c r="X23" s="3">
        <v>11</v>
      </c>
      <c r="Y23" s="3">
        <v>343</v>
      </c>
      <c r="Z23" s="3">
        <v>13</v>
      </c>
      <c r="AA23" s="3">
        <v>148</v>
      </c>
      <c r="AB23" s="3">
        <v>14</v>
      </c>
      <c r="AC23" s="3">
        <v>205</v>
      </c>
      <c r="AD23" s="3">
        <v>0</v>
      </c>
      <c r="AE23" s="3">
        <v>0</v>
      </c>
      <c r="AF23" s="3">
        <v>5</v>
      </c>
      <c r="AG23" s="3">
        <v>166</v>
      </c>
      <c r="AH23" s="3">
        <v>1</v>
      </c>
      <c r="AI23" s="3">
        <v>35</v>
      </c>
      <c r="AJ23" s="3">
        <v>5</v>
      </c>
      <c r="AK23" s="3">
        <v>34</v>
      </c>
      <c r="AL23" s="3">
        <v>75</v>
      </c>
      <c r="AM23" s="3">
        <v>1820</v>
      </c>
      <c r="AN23" s="3">
        <v>41</v>
      </c>
      <c r="AO23" s="3">
        <v>1577</v>
      </c>
      <c r="AP23" s="9" t="s">
        <v>139</v>
      </c>
      <c r="AQ23" s="3">
        <v>6908</v>
      </c>
      <c r="AR23" s="9" t="s">
        <v>139</v>
      </c>
      <c r="AS23" s="3">
        <v>65508</v>
      </c>
      <c r="AT23" s="4" t="s">
        <v>140</v>
      </c>
      <c r="AU23" s="4" t="s">
        <v>140</v>
      </c>
      <c r="AV23" s="4" t="s">
        <v>140</v>
      </c>
      <c r="AW23" s="4" t="s">
        <v>141</v>
      </c>
      <c r="AX23" s="4" t="s">
        <v>140</v>
      </c>
      <c r="AY23" s="4" t="s">
        <v>141</v>
      </c>
      <c r="AZ23" s="4" t="s">
        <v>140</v>
      </c>
      <c r="BA23" s="4" t="s">
        <v>140</v>
      </c>
    </row>
    <row r="24" spans="1:53">
      <c r="A24" s="28" t="s">
        <v>217</v>
      </c>
      <c r="B24" s="9" t="s">
        <v>117</v>
      </c>
      <c r="C24" s="3">
        <v>14532</v>
      </c>
      <c r="D24" s="3">
        <v>6111</v>
      </c>
      <c r="E24" s="26">
        <v>25</v>
      </c>
      <c r="F24" s="11">
        <v>51</v>
      </c>
      <c r="G24" s="4">
        <v>1</v>
      </c>
      <c r="H24" s="4">
        <v>1</v>
      </c>
      <c r="I24" s="3">
        <v>76787</v>
      </c>
      <c r="J24" s="9" t="s">
        <v>139</v>
      </c>
      <c r="K24" s="3">
        <v>17957</v>
      </c>
      <c r="L24" s="9" t="s">
        <v>139</v>
      </c>
      <c r="M24" s="3">
        <v>379</v>
      </c>
      <c r="N24" s="3">
        <v>224</v>
      </c>
      <c r="O24" s="3">
        <v>1777</v>
      </c>
      <c r="P24" s="3">
        <v>8</v>
      </c>
      <c r="Q24" s="3">
        <v>200</v>
      </c>
      <c r="R24" s="3">
        <v>1</v>
      </c>
      <c r="S24" s="3">
        <v>25</v>
      </c>
      <c r="T24" s="3">
        <v>233</v>
      </c>
      <c r="U24" s="3">
        <v>2002</v>
      </c>
      <c r="V24" s="3">
        <v>44</v>
      </c>
      <c r="W24" s="3">
        <v>246</v>
      </c>
      <c r="X24" s="3">
        <v>48</v>
      </c>
      <c r="Y24" s="3">
        <v>359</v>
      </c>
      <c r="Z24" s="3">
        <v>5</v>
      </c>
      <c r="AA24" s="3">
        <v>92</v>
      </c>
      <c r="AB24" s="3">
        <v>113</v>
      </c>
      <c r="AC24" s="3">
        <v>956</v>
      </c>
      <c r="AD24" s="3">
        <v>0</v>
      </c>
      <c r="AE24" s="3">
        <v>0</v>
      </c>
      <c r="AF24" s="3">
        <v>22</v>
      </c>
      <c r="AG24" s="3">
        <v>323</v>
      </c>
      <c r="AH24" s="3">
        <v>1</v>
      </c>
      <c r="AI24" s="3">
        <v>26</v>
      </c>
      <c r="AJ24" s="3">
        <v>0</v>
      </c>
      <c r="AK24" s="3">
        <v>0</v>
      </c>
      <c r="AL24" s="3">
        <v>0</v>
      </c>
      <c r="AM24" s="3">
        <v>0</v>
      </c>
      <c r="AN24" s="3">
        <v>12</v>
      </c>
      <c r="AO24" s="3">
        <v>5179</v>
      </c>
      <c r="AP24" s="9" t="s">
        <v>139</v>
      </c>
      <c r="AQ24" s="3">
        <v>9449</v>
      </c>
      <c r="AR24" s="9" t="s">
        <v>139</v>
      </c>
      <c r="AS24" s="3">
        <v>45528</v>
      </c>
      <c r="AT24" s="4" t="s">
        <v>141</v>
      </c>
      <c r="AU24" s="4" t="s">
        <v>140</v>
      </c>
      <c r="AV24" s="4" t="s">
        <v>140</v>
      </c>
      <c r="AW24" s="4" t="s">
        <v>141</v>
      </c>
      <c r="AX24" s="4" t="s">
        <v>140</v>
      </c>
      <c r="AY24" s="4" t="s">
        <v>140</v>
      </c>
      <c r="AZ24" s="4" t="s">
        <v>141</v>
      </c>
      <c r="BA24" s="4" t="s">
        <v>141</v>
      </c>
    </row>
    <row r="25" spans="1:53">
      <c r="A25" s="9" t="s">
        <v>65</v>
      </c>
      <c r="B25" s="9" t="s">
        <v>110</v>
      </c>
      <c r="C25" s="3">
        <v>1410</v>
      </c>
      <c r="D25" s="3">
        <v>1404</v>
      </c>
      <c r="E25" s="26">
        <v>25</v>
      </c>
      <c r="F25" s="11">
        <v>52</v>
      </c>
      <c r="G25" s="4">
        <v>0</v>
      </c>
      <c r="H25" s="4">
        <v>0</v>
      </c>
      <c r="I25" s="3">
        <v>61402</v>
      </c>
      <c r="J25" s="9" t="s">
        <v>139</v>
      </c>
      <c r="K25" s="3">
        <v>783</v>
      </c>
      <c r="L25" s="9" t="s">
        <v>138</v>
      </c>
      <c r="M25" s="3">
        <v>95</v>
      </c>
      <c r="N25" s="3">
        <v>302</v>
      </c>
      <c r="O25" s="3">
        <v>2591</v>
      </c>
      <c r="P25" s="3">
        <v>3</v>
      </c>
      <c r="Q25" s="3">
        <v>32</v>
      </c>
      <c r="R25" s="3">
        <v>67</v>
      </c>
      <c r="S25" s="3">
        <v>434</v>
      </c>
      <c r="T25" s="3">
        <v>372</v>
      </c>
      <c r="U25" s="3">
        <v>3057</v>
      </c>
      <c r="V25" s="3">
        <v>140</v>
      </c>
      <c r="W25" s="3">
        <v>1294</v>
      </c>
      <c r="X25" s="3">
        <v>9</v>
      </c>
      <c r="Y25" s="3">
        <v>144</v>
      </c>
      <c r="Z25" s="3">
        <v>19</v>
      </c>
      <c r="AA25" s="3">
        <v>139</v>
      </c>
      <c r="AB25" s="3">
        <v>55</v>
      </c>
      <c r="AC25" s="3">
        <v>406</v>
      </c>
      <c r="AD25" s="3">
        <v>115</v>
      </c>
      <c r="AE25" s="3">
        <v>667</v>
      </c>
      <c r="AF25" s="3">
        <v>8</v>
      </c>
      <c r="AG25" s="3">
        <v>159</v>
      </c>
      <c r="AH25" s="3">
        <v>26</v>
      </c>
      <c r="AI25" s="3">
        <v>248</v>
      </c>
      <c r="AJ25" s="3">
        <v>50</v>
      </c>
      <c r="AK25" s="3">
        <v>887</v>
      </c>
      <c r="AL25" s="3">
        <v>48</v>
      </c>
      <c r="AM25" s="3">
        <v>776</v>
      </c>
      <c r="AN25" s="3">
        <v>22</v>
      </c>
      <c r="AO25" s="3">
        <v>1933</v>
      </c>
      <c r="AP25" s="9" t="s">
        <v>139</v>
      </c>
      <c r="AQ25" s="3">
        <v>26177</v>
      </c>
      <c r="AR25" s="9" t="s">
        <v>139</v>
      </c>
      <c r="AS25" s="3">
        <v>32695</v>
      </c>
      <c r="AT25" s="4" t="s">
        <v>140</v>
      </c>
      <c r="AU25" s="4" t="s">
        <v>140</v>
      </c>
      <c r="AV25" s="4" t="s">
        <v>140</v>
      </c>
      <c r="AW25" s="4" t="s">
        <v>141</v>
      </c>
      <c r="AX25" s="4" t="s">
        <v>140</v>
      </c>
      <c r="AY25" s="4" t="s">
        <v>141</v>
      </c>
      <c r="AZ25" s="4" t="s">
        <v>140</v>
      </c>
      <c r="BA25" s="4" t="s">
        <v>141</v>
      </c>
    </row>
    <row r="26" spans="1:53">
      <c r="A26" s="9" t="s">
        <v>75</v>
      </c>
      <c r="B26" s="9" t="s">
        <v>120</v>
      </c>
      <c r="C26" s="3">
        <v>25163</v>
      </c>
      <c r="D26" s="3">
        <v>8568</v>
      </c>
      <c r="E26" s="26">
        <v>155</v>
      </c>
      <c r="F26" s="11">
        <v>52</v>
      </c>
      <c r="G26" s="4">
        <v>0</v>
      </c>
      <c r="H26" s="4">
        <v>0</v>
      </c>
      <c r="I26" s="3">
        <v>184441</v>
      </c>
      <c r="J26" s="9" t="s">
        <v>139</v>
      </c>
      <c r="K26" s="3">
        <v>9724</v>
      </c>
      <c r="L26" s="9" t="s">
        <v>138</v>
      </c>
      <c r="M26" s="3">
        <v>24980</v>
      </c>
      <c r="N26" s="3">
        <v>76</v>
      </c>
      <c r="O26" s="3">
        <v>2206</v>
      </c>
      <c r="P26" s="3">
        <v>0</v>
      </c>
      <c r="Q26" s="3">
        <v>0</v>
      </c>
      <c r="R26" s="3">
        <v>26</v>
      </c>
      <c r="S26" s="3">
        <v>198</v>
      </c>
      <c r="T26" s="3">
        <v>102</v>
      </c>
      <c r="U26" s="3">
        <v>2404</v>
      </c>
      <c r="V26" s="3">
        <v>28</v>
      </c>
      <c r="W26" s="3">
        <v>354</v>
      </c>
      <c r="X26" s="3">
        <v>7</v>
      </c>
      <c r="Y26" s="3">
        <v>27</v>
      </c>
      <c r="Z26" s="3">
        <v>5</v>
      </c>
      <c r="AA26" s="3">
        <v>21</v>
      </c>
      <c r="AB26" s="3">
        <v>24</v>
      </c>
      <c r="AC26" s="3">
        <v>297</v>
      </c>
      <c r="AD26" s="3">
        <v>0</v>
      </c>
      <c r="AE26" s="3">
        <v>0</v>
      </c>
      <c r="AF26" s="3">
        <v>38</v>
      </c>
      <c r="AG26" s="3">
        <v>1705</v>
      </c>
      <c r="AH26" s="3">
        <v>0</v>
      </c>
      <c r="AI26" s="3">
        <v>0</v>
      </c>
      <c r="AJ26" s="3">
        <v>103</v>
      </c>
      <c r="AK26" s="3">
        <v>1434</v>
      </c>
      <c r="AL26" s="3">
        <v>201</v>
      </c>
      <c r="AM26" s="3">
        <v>1870</v>
      </c>
      <c r="AN26" s="3">
        <v>53</v>
      </c>
      <c r="AO26" s="3">
        <v>19578</v>
      </c>
      <c r="AP26" s="9" t="s">
        <v>139</v>
      </c>
      <c r="AQ26" s="3">
        <v>24958</v>
      </c>
      <c r="AR26" s="9" t="s">
        <v>139</v>
      </c>
      <c r="AS26" s="3">
        <v>90343</v>
      </c>
      <c r="AT26" s="4" t="s">
        <v>140</v>
      </c>
      <c r="AU26" s="4" t="s">
        <v>140</v>
      </c>
      <c r="AV26" s="4" t="s">
        <v>140</v>
      </c>
      <c r="AW26" s="4" t="s">
        <v>141</v>
      </c>
      <c r="AX26" s="4" t="s">
        <v>140</v>
      </c>
      <c r="AY26" s="4" t="s">
        <v>141</v>
      </c>
      <c r="AZ26" s="4" t="s">
        <v>141</v>
      </c>
      <c r="BA26" s="4" t="s">
        <v>141</v>
      </c>
    </row>
    <row r="27" spans="1:53">
      <c r="A27" s="9" t="s">
        <v>55</v>
      </c>
      <c r="B27" s="9" t="s">
        <v>102</v>
      </c>
      <c r="C27" s="3">
        <v>5991</v>
      </c>
      <c r="D27" s="3">
        <v>323</v>
      </c>
      <c r="E27" s="26">
        <v>115</v>
      </c>
      <c r="F27" s="11">
        <v>51</v>
      </c>
      <c r="G27" s="4">
        <v>1</v>
      </c>
      <c r="H27" s="4">
        <v>0</v>
      </c>
      <c r="I27" s="3">
        <v>5843</v>
      </c>
      <c r="J27" s="9" t="s">
        <v>139</v>
      </c>
      <c r="K27" s="3">
        <v>301</v>
      </c>
      <c r="L27" s="9" t="s">
        <v>139</v>
      </c>
      <c r="M27" s="3">
        <v>0</v>
      </c>
      <c r="N27" s="3">
        <v>78</v>
      </c>
      <c r="O27" s="3">
        <v>750</v>
      </c>
      <c r="P27" s="3">
        <v>0</v>
      </c>
      <c r="Q27" s="3">
        <v>0</v>
      </c>
      <c r="R27" s="3">
        <v>2</v>
      </c>
      <c r="S27" s="3">
        <v>13</v>
      </c>
      <c r="T27" s="3">
        <v>80</v>
      </c>
      <c r="U27" s="3">
        <v>763</v>
      </c>
      <c r="V27" s="3">
        <v>43</v>
      </c>
      <c r="W27" s="3">
        <v>520</v>
      </c>
      <c r="X27" s="3">
        <v>3</v>
      </c>
      <c r="Y27" s="3">
        <v>15</v>
      </c>
      <c r="Z27" s="3">
        <v>1</v>
      </c>
      <c r="AA27" s="3">
        <v>4</v>
      </c>
      <c r="AB27" s="3">
        <v>28</v>
      </c>
      <c r="AC27" s="3">
        <v>168</v>
      </c>
      <c r="AD27" s="3">
        <v>0</v>
      </c>
      <c r="AE27" s="3">
        <v>0</v>
      </c>
      <c r="AF27" s="3">
        <v>5</v>
      </c>
      <c r="AG27" s="3">
        <v>56</v>
      </c>
      <c r="AH27" s="3">
        <v>0</v>
      </c>
      <c r="AI27" s="3">
        <v>0</v>
      </c>
      <c r="AJ27" s="3">
        <v>2</v>
      </c>
      <c r="AK27" s="3">
        <v>112</v>
      </c>
      <c r="AL27" s="3">
        <v>10</v>
      </c>
      <c r="AM27" s="3">
        <v>61</v>
      </c>
      <c r="AN27" s="3">
        <v>5</v>
      </c>
      <c r="AO27" s="3">
        <v>225</v>
      </c>
      <c r="AP27" s="9" t="s">
        <v>139</v>
      </c>
      <c r="AQ27" s="3">
        <v>2413</v>
      </c>
      <c r="AR27" s="9" t="s">
        <v>139</v>
      </c>
      <c r="AS27" s="3">
        <v>5892</v>
      </c>
      <c r="AT27" s="4" t="s">
        <v>141</v>
      </c>
      <c r="AU27" s="4" t="s">
        <v>141</v>
      </c>
      <c r="AV27" s="4" t="s">
        <v>140</v>
      </c>
      <c r="AW27" s="4" t="s">
        <v>141</v>
      </c>
      <c r="AX27" s="4" t="s">
        <v>141</v>
      </c>
      <c r="AY27" s="4" t="s">
        <v>141</v>
      </c>
      <c r="AZ27" s="4" t="s">
        <v>140</v>
      </c>
      <c r="BA27" s="4" t="s">
        <v>140</v>
      </c>
    </row>
    <row r="28" spans="1:53">
      <c r="A28" s="9" t="s">
        <v>76</v>
      </c>
      <c r="B28" s="9" t="s">
        <v>102</v>
      </c>
      <c r="C28" s="3">
        <v>19821</v>
      </c>
      <c r="D28" s="3">
        <v>10129</v>
      </c>
      <c r="E28" s="26">
        <v>0</v>
      </c>
      <c r="F28" s="11">
        <v>52</v>
      </c>
      <c r="G28" s="4">
        <v>0</v>
      </c>
      <c r="H28" s="4">
        <v>0</v>
      </c>
      <c r="I28" s="3">
        <v>87357</v>
      </c>
      <c r="J28" s="9" t="s">
        <v>139</v>
      </c>
      <c r="K28" s="3">
        <v>10713</v>
      </c>
      <c r="L28" s="9" t="s">
        <v>139</v>
      </c>
      <c r="M28" s="3">
        <v>0</v>
      </c>
      <c r="N28" s="3">
        <v>223</v>
      </c>
      <c r="O28" s="3">
        <v>2398</v>
      </c>
      <c r="P28" s="3">
        <v>12</v>
      </c>
      <c r="Q28" s="3">
        <v>174</v>
      </c>
      <c r="R28" s="3">
        <v>4</v>
      </c>
      <c r="S28" s="3">
        <v>33</v>
      </c>
      <c r="T28" s="3">
        <v>239</v>
      </c>
      <c r="U28" s="3">
        <v>2605</v>
      </c>
      <c r="V28" s="3">
        <v>91</v>
      </c>
      <c r="W28" s="3">
        <v>1075</v>
      </c>
      <c r="X28" s="3">
        <v>19</v>
      </c>
      <c r="Y28" s="3">
        <v>382</v>
      </c>
      <c r="Z28" s="3">
        <v>12</v>
      </c>
      <c r="AA28" s="3">
        <v>131</v>
      </c>
      <c r="AB28" s="3">
        <v>108</v>
      </c>
      <c r="AC28" s="3">
        <v>815</v>
      </c>
      <c r="AD28" s="3">
        <v>0</v>
      </c>
      <c r="AE28" s="3">
        <v>0</v>
      </c>
      <c r="AF28" s="3">
        <v>5</v>
      </c>
      <c r="AG28" s="3">
        <v>48</v>
      </c>
      <c r="AH28" s="3">
        <v>4</v>
      </c>
      <c r="AI28" s="3">
        <v>154</v>
      </c>
      <c r="AJ28" s="3">
        <v>45</v>
      </c>
      <c r="AK28" s="3">
        <v>5878</v>
      </c>
      <c r="AL28" s="3">
        <v>18</v>
      </c>
      <c r="AM28" s="3">
        <v>493</v>
      </c>
      <c r="AN28" s="3">
        <v>18</v>
      </c>
      <c r="AO28" s="3">
        <v>7127</v>
      </c>
      <c r="AP28" s="9" t="s">
        <v>139</v>
      </c>
      <c r="AQ28" s="3">
        <v>10468</v>
      </c>
      <c r="AR28" s="9" t="s">
        <v>139</v>
      </c>
      <c r="AS28" s="3">
        <v>76048</v>
      </c>
      <c r="AT28" s="4" t="s">
        <v>140</v>
      </c>
      <c r="AU28" s="4" t="s">
        <v>140</v>
      </c>
      <c r="AV28" s="4" t="s">
        <v>140</v>
      </c>
      <c r="AW28" s="4" t="s">
        <v>141</v>
      </c>
      <c r="AX28" s="4" t="s">
        <v>140</v>
      </c>
      <c r="AY28" s="4" t="s">
        <v>141</v>
      </c>
      <c r="AZ28" s="4" t="s">
        <v>141</v>
      </c>
      <c r="BA28" s="4" t="s">
        <v>140</v>
      </c>
    </row>
    <row r="29" spans="1:53">
      <c r="A29" s="9" t="s">
        <v>91</v>
      </c>
      <c r="B29" s="9" t="s">
        <v>102</v>
      </c>
      <c r="C29" s="3">
        <v>1920</v>
      </c>
      <c r="D29" s="3">
        <v>281</v>
      </c>
      <c r="E29" s="26">
        <v>150</v>
      </c>
      <c r="F29" s="11">
        <v>52</v>
      </c>
      <c r="G29" s="4">
        <v>0</v>
      </c>
      <c r="H29" s="4">
        <v>0</v>
      </c>
      <c r="I29" s="3">
        <v>4704</v>
      </c>
      <c r="J29" s="9" t="s">
        <v>139</v>
      </c>
      <c r="K29" s="3">
        <v>1717</v>
      </c>
      <c r="L29" s="9" t="s">
        <v>139</v>
      </c>
      <c r="M29" s="3">
        <v>23</v>
      </c>
      <c r="N29" s="3">
        <v>321</v>
      </c>
      <c r="O29" s="3">
        <v>2170</v>
      </c>
      <c r="P29" s="3">
        <v>7</v>
      </c>
      <c r="Q29" s="3">
        <v>80</v>
      </c>
      <c r="R29" s="3">
        <v>52</v>
      </c>
      <c r="S29" s="3">
        <v>217</v>
      </c>
      <c r="T29" s="3">
        <v>380</v>
      </c>
      <c r="U29" s="3">
        <v>2467</v>
      </c>
      <c r="V29" s="3">
        <v>9</v>
      </c>
      <c r="W29" s="3">
        <v>49</v>
      </c>
      <c r="X29" s="3">
        <v>89</v>
      </c>
      <c r="Y29" s="3">
        <v>275</v>
      </c>
      <c r="Z29" s="3">
        <v>25</v>
      </c>
      <c r="AA29" s="3">
        <v>167</v>
      </c>
      <c r="AB29" s="3">
        <v>194</v>
      </c>
      <c r="AC29" s="3">
        <v>1050</v>
      </c>
      <c r="AD29" s="3">
        <v>0</v>
      </c>
      <c r="AE29" s="3">
        <v>0</v>
      </c>
      <c r="AF29" s="3">
        <v>0</v>
      </c>
      <c r="AG29" s="3">
        <v>0</v>
      </c>
      <c r="AH29" s="3">
        <v>63</v>
      </c>
      <c r="AI29" s="3">
        <v>926</v>
      </c>
      <c r="AJ29" s="3">
        <v>0</v>
      </c>
      <c r="AK29" s="3">
        <v>0</v>
      </c>
      <c r="AL29" s="3">
        <v>89</v>
      </c>
      <c r="AM29" s="3">
        <v>272</v>
      </c>
      <c r="AN29" s="3">
        <v>5</v>
      </c>
      <c r="AO29" s="3">
        <v>99</v>
      </c>
      <c r="AP29" s="9" t="s">
        <v>139</v>
      </c>
      <c r="AQ29" s="3">
        <v>2795</v>
      </c>
      <c r="AR29" s="9" t="s">
        <v>139</v>
      </c>
      <c r="AS29" s="3">
        <v>5800</v>
      </c>
      <c r="AT29" s="4" t="s">
        <v>140</v>
      </c>
      <c r="AU29" s="4" t="s">
        <v>140</v>
      </c>
      <c r="AV29" s="4" t="s">
        <v>140</v>
      </c>
      <c r="AW29" s="4" t="s">
        <v>140</v>
      </c>
      <c r="AX29" s="4" t="s">
        <v>140</v>
      </c>
      <c r="AY29" s="4" t="s">
        <v>141</v>
      </c>
      <c r="AZ29" s="4" t="s">
        <v>140</v>
      </c>
      <c r="BA29" s="4" t="s">
        <v>140</v>
      </c>
    </row>
    <row r="30" spans="1:53">
      <c r="A30" s="9" t="s">
        <v>73</v>
      </c>
      <c r="B30" s="9" t="s">
        <v>118</v>
      </c>
      <c r="C30" s="3">
        <v>34114</v>
      </c>
      <c r="D30" s="3">
        <v>8508</v>
      </c>
      <c r="E30" s="26">
        <v>0</v>
      </c>
      <c r="F30" s="11">
        <v>52</v>
      </c>
      <c r="G30" s="4">
        <v>0</v>
      </c>
      <c r="H30" s="4">
        <v>0</v>
      </c>
      <c r="I30" s="3">
        <v>62400</v>
      </c>
      <c r="J30" s="9" t="s">
        <v>138</v>
      </c>
      <c r="K30" s="3">
        <v>21840</v>
      </c>
      <c r="L30" s="9" t="s">
        <v>138</v>
      </c>
      <c r="M30" s="3">
        <v>323</v>
      </c>
      <c r="N30" s="3">
        <v>251</v>
      </c>
      <c r="O30" s="3">
        <v>5116</v>
      </c>
      <c r="P30" s="3">
        <v>46</v>
      </c>
      <c r="Q30" s="3">
        <v>1599</v>
      </c>
      <c r="R30" s="3">
        <v>11</v>
      </c>
      <c r="S30" s="3">
        <v>1218</v>
      </c>
      <c r="T30" s="3">
        <v>308</v>
      </c>
      <c r="U30" s="3">
        <v>7933</v>
      </c>
      <c r="V30" s="3">
        <v>76</v>
      </c>
      <c r="W30" s="3">
        <v>1575</v>
      </c>
      <c r="X30" s="3">
        <v>60</v>
      </c>
      <c r="Y30" s="3">
        <v>2443</v>
      </c>
      <c r="Z30" s="3">
        <v>45</v>
      </c>
      <c r="AA30" s="3">
        <v>344</v>
      </c>
      <c r="AB30" s="3">
        <v>68</v>
      </c>
      <c r="AC30" s="3">
        <v>680</v>
      </c>
      <c r="AD30" s="3">
        <v>0</v>
      </c>
      <c r="AE30" s="3">
        <v>0</v>
      </c>
      <c r="AF30" s="3">
        <v>54</v>
      </c>
      <c r="AG30" s="3">
        <v>2209</v>
      </c>
      <c r="AH30" s="3">
        <v>5</v>
      </c>
      <c r="AI30" s="3">
        <v>682</v>
      </c>
      <c r="AJ30" s="3">
        <v>0</v>
      </c>
      <c r="AK30" s="3">
        <v>0</v>
      </c>
      <c r="AL30" s="3">
        <v>51</v>
      </c>
      <c r="AM30" s="3">
        <v>1526</v>
      </c>
      <c r="AN30" s="3">
        <v>24</v>
      </c>
      <c r="AO30" s="3">
        <v>8849</v>
      </c>
      <c r="AP30" s="9" t="s">
        <v>139</v>
      </c>
      <c r="AQ30" s="3">
        <v>15529</v>
      </c>
      <c r="AR30" s="9" t="s">
        <v>139</v>
      </c>
      <c r="AS30" s="3">
        <v>68378</v>
      </c>
      <c r="AT30" s="4" t="s">
        <v>140</v>
      </c>
      <c r="AU30" s="4" t="s">
        <v>140</v>
      </c>
      <c r="AV30" s="4" t="s">
        <v>140</v>
      </c>
      <c r="AW30" s="4" t="s">
        <v>141</v>
      </c>
      <c r="AX30" s="4" t="s">
        <v>140</v>
      </c>
      <c r="AY30" s="4" t="s">
        <v>141</v>
      </c>
      <c r="AZ30" s="4" t="s">
        <v>140</v>
      </c>
      <c r="BA30" s="4" t="s">
        <v>140</v>
      </c>
    </row>
    <row r="31" spans="1:53">
      <c r="A31" s="9" t="s">
        <v>78</v>
      </c>
      <c r="B31" s="9" t="s">
        <v>121</v>
      </c>
      <c r="C31" s="3">
        <v>12588</v>
      </c>
      <c r="D31" s="3">
        <v>2288</v>
      </c>
      <c r="E31" s="26">
        <v>30</v>
      </c>
      <c r="F31" s="11">
        <v>52</v>
      </c>
      <c r="G31" s="4">
        <v>0</v>
      </c>
      <c r="H31" s="4">
        <v>0</v>
      </c>
      <c r="I31" s="3">
        <v>21005</v>
      </c>
      <c r="J31" s="9" t="s">
        <v>139</v>
      </c>
      <c r="K31" s="3">
        <v>826</v>
      </c>
      <c r="L31" s="9" t="s">
        <v>139</v>
      </c>
      <c r="M31" s="3">
        <v>0</v>
      </c>
      <c r="N31" s="3">
        <v>367</v>
      </c>
      <c r="O31" s="3">
        <v>1923</v>
      </c>
      <c r="P31" s="3">
        <v>1</v>
      </c>
      <c r="Q31" s="3">
        <v>20</v>
      </c>
      <c r="R31" s="3">
        <v>7</v>
      </c>
      <c r="S31" s="3">
        <v>36</v>
      </c>
      <c r="T31" s="3">
        <v>375</v>
      </c>
      <c r="U31" s="3">
        <v>1979</v>
      </c>
      <c r="V31" s="3">
        <v>109</v>
      </c>
      <c r="W31" s="3">
        <v>767</v>
      </c>
      <c r="X31" s="3">
        <v>102</v>
      </c>
      <c r="Y31" s="3">
        <v>315</v>
      </c>
      <c r="Z31" s="3">
        <v>22</v>
      </c>
      <c r="AA31" s="3">
        <v>35</v>
      </c>
      <c r="AB31" s="3">
        <v>53</v>
      </c>
      <c r="AC31" s="3">
        <v>389</v>
      </c>
      <c r="AD31" s="3">
        <v>0</v>
      </c>
      <c r="AE31" s="3">
        <v>0</v>
      </c>
      <c r="AF31" s="3">
        <v>89</v>
      </c>
      <c r="AG31" s="3">
        <v>473</v>
      </c>
      <c r="AH31" s="3">
        <v>0</v>
      </c>
      <c r="AI31" s="3">
        <v>0</v>
      </c>
      <c r="AJ31" s="3">
        <v>8</v>
      </c>
      <c r="AK31" s="3">
        <v>47</v>
      </c>
      <c r="AL31" s="3">
        <v>164</v>
      </c>
      <c r="AM31" s="3">
        <v>241</v>
      </c>
      <c r="AN31" s="3">
        <v>13</v>
      </c>
      <c r="AO31" s="3">
        <v>1549</v>
      </c>
      <c r="AP31" s="9" t="s">
        <v>139</v>
      </c>
      <c r="AQ31" s="3">
        <v>8691</v>
      </c>
      <c r="AR31" s="9" t="s">
        <v>139</v>
      </c>
      <c r="AS31" s="3">
        <v>23156</v>
      </c>
      <c r="AT31" s="4" t="s">
        <v>140</v>
      </c>
      <c r="AU31" s="4" t="s">
        <v>140</v>
      </c>
      <c r="AV31" s="4" t="s">
        <v>140</v>
      </c>
      <c r="AW31" s="4" t="s">
        <v>141</v>
      </c>
      <c r="AX31" s="4" t="s">
        <v>140</v>
      </c>
      <c r="AY31" s="4" t="s">
        <v>140</v>
      </c>
      <c r="AZ31" s="4" t="s">
        <v>140</v>
      </c>
      <c r="BA31" s="4" t="s">
        <v>140</v>
      </c>
    </row>
    <row r="32" spans="1:53">
      <c r="A32" s="9" t="s">
        <v>80</v>
      </c>
      <c r="B32" s="9" t="s">
        <v>122</v>
      </c>
      <c r="C32" s="3">
        <v>75604</v>
      </c>
      <c r="D32" s="3">
        <v>18942</v>
      </c>
      <c r="E32" s="26">
        <v>40</v>
      </c>
      <c r="F32" s="11">
        <v>52</v>
      </c>
      <c r="G32" s="4">
        <v>0</v>
      </c>
      <c r="H32" s="4">
        <v>0</v>
      </c>
      <c r="I32" s="3">
        <v>76571</v>
      </c>
      <c r="J32" s="9" t="s">
        <v>139</v>
      </c>
      <c r="K32" s="3">
        <v>5744</v>
      </c>
      <c r="L32" s="9" t="s">
        <v>139</v>
      </c>
      <c r="M32" s="3">
        <v>70</v>
      </c>
      <c r="N32" s="3">
        <v>295</v>
      </c>
      <c r="O32" s="3">
        <v>3172</v>
      </c>
      <c r="P32" s="3">
        <v>14</v>
      </c>
      <c r="Q32" s="3">
        <v>854</v>
      </c>
      <c r="R32" s="3">
        <v>96</v>
      </c>
      <c r="S32" s="3">
        <v>720</v>
      </c>
      <c r="T32" s="3">
        <v>405</v>
      </c>
      <c r="U32" s="3">
        <v>4746</v>
      </c>
      <c r="V32" s="3">
        <v>59</v>
      </c>
      <c r="W32" s="3">
        <v>804</v>
      </c>
      <c r="X32" s="3">
        <v>42</v>
      </c>
      <c r="Y32" s="3">
        <v>875</v>
      </c>
      <c r="Z32" s="3">
        <v>25</v>
      </c>
      <c r="AA32" s="3">
        <v>38</v>
      </c>
      <c r="AB32" s="3">
        <v>250</v>
      </c>
      <c r="AC32" s="3">
        <v>2446</v>
      </c>
      <c r="AD32" s="3">
        <v>0</v>
      </c>
      <c r="AE32" s="3">
        <v>0</v>
      </c>
      <c r="AF32" s="3">
        <v>24</v>
      </c>
      <c r="AG32" s="3">
        <v>517</v>
      </c>
      <c r="AH32" s="3">
        <v>5</v>
      </c>
      <c r="AI32" s="3">
        <v>66</v>
      </c>
      <c r="AJ32" s="3">
        <v>12</v>
      </c>
      <c r="AK32" s="3">
        <v>536</v>
      </c>
      <c r="AL32" s="3">
        <v>28</v>
      </c>
      <c r="AM32" s="3">
        <v>2238</v>
      </c>
      <c r="AN32" s="3">
        <v>29</v>
      </c>
      <c r="AO32" s="3">
        <v>17832</v>
      </c>
      <c r="AP32" s="9" t="s">
        <v>139</v>
      </c>
      <c r="AQ32" s="3">
        <v>22986</v>
      </c>
      <c r="AR32" s="9" t="s">
        <v>139</v>
      </c>
      <c r="AS32" s="3">
        <v>64853</v>
      </c>
      <c r="AT32" s="4" t="s">
        <v>140</v>
      </c>
      <c r="AU32" s="4" t="s">
        <v>140</v>
      </c>
      <c r="AV32" s="4" t="s">
        <v>140</v>
      </c>
      <c r="AW32" s="4" t="s">
        <v>141</v>
      </c>
      <c r="AX32" s="4" t="s">
        <v>140</v>
      </c>
      <c r="AY32" s="4" t="s">
        <v>141</v>
      </c>
      <c r="AZ32" s="4" t="s">
        <v>140</v>
      </c>
      <c r="BA32" s="4" t="s">
        <v>140</v>
      </c>
    </row>
    <row r="33" spans="1:53">
      <c r="A33" s="9" t="s">
        <v>82</v>
      </c>
      <c r="B33" s="9" t="s">
        <v>124</v>
      </c>
      <c r="C33" s="3">
        <v>17871</v>
      </c>
      <c r="D33" s="3">
        <v>4555</v>
      </c>
      <c r="E33" s="26">
        <v>0</v>
      </c>
      <c r="F33" s="11">
        <v>52</v>
      </c>
      <c r="G33" s="4">
        <v>0</v>
      </c>
      <c r="H33" s="4">
        <v>0</v>
      </c>
      <c r="I33" s="3">
        <v>59060</v>
      </c>
      <c r="J33" s="9" t="s">
        <v>139</v>
      </c>
      <c r="K33" s="3">
        <v>3641</v>
      </c>
      <c r="L33" s="9" t="s">
        <v>139</v>
      </c>
      <c r="M33" s="3">
        <v>0</v>
      </c>
      <c r="N33" s="3">
        <v>258</v>
      </c>
      <c r="O33" s="3">
        <v>2045</v>
      </c>
      <c r="P33" s="3">
        <v>0</v>
      </c>
      <c r="Q33" s="3">
        <v>0</v>
      </c>
      <c r="R33" s="3">
        <v>4</v>
      </c>
      <c r="S33" s="3">
        <v>49</v>
      </c>
      <c r="T33" s="3">
        <v>262</v>
      </c>
      <c r="U33" s="3">
        <v>2094</v>
      </c>
      <c r="V33" s="3">
        <v>119</v>
      </c>
      <c r="W33" s="3">
        <v>850</v>
      </c>
      <c r="X33" s="3">
        <v>18</v>
      </c>
      <c r="Y33" s="3">
        <v>96</v>
      </c>
      <c r="Z33" s="3">
        <v>11</v>
      </c>
      <c r="AA33" s="3">
        <v>116</v>
      </c>
      <c r="AB33" s="3">
        <v>112</v>
      </c>
      <c r="AC33" s="3">
        <v>1011</v>
      </c>
      <c r="AD33" s="3">
        <v>0</v>
      </c>
      <c r="AE33" s="3">
        <v>0</v>
      </c>
      <c r="AF33" s="3">
        <v>0</v>
      </c>
      <c r="AG33" s="3">
        <v>0</v>
      </c>
      <c r="AH33" s="3">
        <v>2</v>
      </c>
      <c r="AI33" s="3">
        <v>21</v>
      </c>
      <c r="AJ33" s="3">
        <v>0</v>
      </c>
      <c r="AK33" s="3">
        <v>0</v>
      </c>
      <c r="AL33" s="3">
        <v>68</v>
      </c>
      <c r="AM33" s="3">
        <v>1691</v>
      </c>
      <c r="AN33" s="3">
        <v>13</v>
      </c>
      <c r="AO33" s="3">
        <v>6411</v>
      </c>
      <c r="AP33" s="9" t="s">
        <v>139</v>
      </c>
      <c r="AQ33" s="3">
        <v>7321</v>
      </c>
      <c r="AR33" s="9" t="s">
        <v>139</v>
      </c>
      <c r="AS33" s="3">
        <v>57017</v>
      </c>
      <c r="AT33" s="4" t="s">
        <v>140</v>
      </c>
      <c r="AU33" s="4" t="s">
        <v>140</v>
      </c>
      <c r="AV33" s="4" t="s">
        <v>140</v>
      </c>
      <c r="AW33" s="4" t="s">
        <v>141</v>
      </c>
      <c r="AX33" s="4" t="s">
        <v>140</v>
      </c>
      <c r="AY33" s="4" t="s">
        <v>141</v>
      </c>
      <c r="AZ33" s="4" t="s">
        <v>140</v>
      </c>
      <c r="BA33" s="4" t="s">
        <v>140</v>
      </c>
    </row>
    <row r="34" spans="1:53">
      <c r="A34" s="9" t="s">
        <v>83</v>
      </c>
      <c r="B34" s="9" t="s">
        <v>125</v>
      </c>
      <c r="C34" s="3">
        <v>131744</v>
      </c>
      <c r="D34" s="3">
        <v>31623</v>
      </c>
      <c r="E34" s="26">
        <v>25</v>
      </c>
      <c r="F34" s="11">
        <v>52</v>
      </c>
      <c r="G34" s="4">
        <v>0</v>
      </c>
      <c r="H34" s="4">
        <v>0</v>
      </c>
      <c r="I34" s="3">
        <v>308882</v>
      </c>
      <c r="J34" s="9" t="s">
        <v>139</v>
      </c>
      <c r="K34" s="3">
        <v>50167</v>
      </c>
      <c r="L34" s="9" t="s">
        <v>139</v>
      </c>
      <c r="M34" s="3">
        <v>0</v>
      </c>
      <c r="N34" s="3">
        <v>4452</v>
      </c>
      <c r="O34" s="3">
        <v>40582</v>
      </c>
      <c r="P34" s="3">
        <v>0</v>
      </c>
      <c r="Q34" s="3">
        <v>0</v>
      </c>
      <c r="R34" s="3">
        <v>343</v>
      </c>
      <c r="S34" s="3">
        <v>2169</v>
      </c>
      <c r="T34" s="3">
        <v>4795</v>
      </c>
      <c r="U34" s="3">
        <v>42751</v>
      </c>
      <c r="V34" s="3">
        <v>524</v>
      </c>
      <c r="W34" s="3">
        <v>7020</v>
      </c>
      <c r="X34" s="3">
        <v>2336</v>
      </c>
      <c r="Y34" s="3">
        <v>18362</v>
      </c>
      <c r="Z34" s="3">
        <v>708</v>
      </c>
      <c r="AA34" s="3">
        <v>3355</v>
      </c>
      <c r="AB34" s="3">
        <v>644</v>
      </c>
      <c r="AC34" s="3">
        <v>6883</v>
      </c>
      <c r="AD34" s="3">
        <v>5</v>
      </c>
      <c r="AE34" s="3">
        <v>43</v>
      </c>
      <c r="AF34" s="3">
        <v>269</v>
      </c>
      <c r="AG34" s="3">
        <v>3686</v>
      </c>
      <c r="AH34" s="3">
        <v>309</v>
      </c>
      <c r="AI34" s="3">
        <v>3402</v>
      </c>
      <c r="AJ34" s="3">
        <v>100</v>
      </c>
      <c r="AK34" s="3">
        <v>4564</v>
      </c>
      <c r="AL34" s="3">
        <v>0</v>
      </c>
      <c r="AM34" s="3">
        <v>0</v>
      </c>
      <c r="AN34" s="3">
        <v>224</v>
      </c>
      <c r="AO34" s="3">
        <v>30029</v>
      </c>
      <c r="AP34" s="9" t="s">
        <v>139</v>
      </c>
      <c r="AQ34" s="3">
        <v>70113</v>
      </c>
      <c r="AR34" s="9" t="s">
        <v>139</v>
      </c>
      <c r="AS34" s="3">
        <v>311617</v>
      </c>
      <c r="AT34" s="4" t="s">
        <v>140</v>
      </c>
      <c r="AU34" s="4" t="s">
        <v>140</v>
      </c>
      <c r="AV34" s="4" t="s">
        <v>140</v>
      </c>
      <c r="AW34" s="4" t="s">
        <v>140</v>
      </c>
      <c r="AX34" s="4" t="s">
        <v>140</v>
      </c>
      <c r="AY34" s="4" t="s">
        <v>140</v>
      </c>
      <c r="AZ34" s="4" t="s">
        <v>140</v>
      </c>
      <c r="BA34" s="4" t="s">
        <v>140</v>
      </c>
    </row>
    <row r="35" spans="1:53">
      <c r="A35" s="9" t="s">
        <v>84</v>
      </c>
      <c r="B35" s="9" t="s">
        <v>125</v>
      </c>
      <c r="C35" s="3">
        <v>59190</v>
      </c>
      <c r="D35" s="3">
        <v>10554</v>
      </c>
      <c r="E35" s="26">
        <v>125</v>
      </c>
      <c r="F35" s="11">
        <v>52</v>
      </c>
      <c r="G35" s="4">
        <v>0</v>
      </c>
      <c r="H35" s="4">
        <v>0</v>
      </c>
      <c r="I35" s="3">
        <v>70240</v>
      </c>
      <c r="J35" s="9" t="s">
        <v>139</v>
      </c>
      <c r="K35" s="3">
        <v>38566</v>
      </c>
      <c r="L35" s="9" t="s">
        <v>139</v>
      </c>
      <c r="M35" s="3">
        <v>0</v>
      </c>
      <c r="N35" s="3">
        <v>283</v>
      </c>
      <c r="O35" s="3">
        <v>1026</v>
      </c>
      <c r="P35" s="3">
        <v>0</v>
      </c>
      <c r="Q35" s="3">
        <v>0</v>
      </c>
      <c r="R35" s="3">
        <v>115</v>
      </c>
      <c r="S35" s="3">
        <v>5122</v>
      </c>
      <c r="T35" s="3">
        <v>398</v>
      </c>
      <c r="U35" s="3">
        <v>6148</v>
      </c>
      <c r="V35" s="3">
        <v>16</v>
      </c>
      <c r="W35" s="3">
        <v>272</v>
      </c>
      <c r="X35" s="3">
        <v>63</v>
      </c>
      <c r="Y35" s="3">
        <v>734</v>
      </c>
      <c r="Z35" s="3">
        <v>163</v>
      </c>
      <c r="AA35" s="3">
        <v>1498</v>
      </c>
      <c r="AB35" s="3">
        <v>125</v>
      </c>
      <c r="AC35" s="3">
        <v>1513</v>
      </c>
      <c r="AD35" s="3">
        <v>0</v>
      </c>
      <c r="AE35" s="3">
        <v>0</v>
      </c>
      <c r="AF35" s="3">
        <v>5</v>
      </c>
      <c r="AG35" s="3">
        <v>47</v>
      </c>
      <c r="AH35" s="3">
        <v>26</v>
      </c>
      <c r="AI35" s="3">
        <v>2084</v>
      </c>
      <c r="AJ35" s="3">
        <v>8</v>
      </c>
      <c r="AK35" s="3">
        <v>205</v>
      </c>
      <c r="AL35" s="3">
        <v>6</v>
      </c>
      <c r="AM35" s="3">
        <v>656</v>
      </c>
      <c r="AN35" s="3">
        <v>313</v>
      </c>
      <c r="AO35" s="3">
        <v>13967</v>
      </c>
      <c r="AP35" s="9" t="s">
        <v>139</v>
      </c>
      <c r="AQ35" s="3">
        <v>43521</v>
      </c>
      <c r="AR35" s="9" t="s">
        <v>139</v>
      </c>
      <c r="AS35" s="3">
        <v>148161</v>
      </c>
      <c r="AT35" s="4" t="s">
        <v>140</v>
      </c>
      <c r="AU35" s="4" t="s">
        <v>140</v>
      </c>
      <c r="AV35" s="4" t="s">
        <v>140</v>
      </c>
      <c r="AW35" s="4" t="s">
        <v>140</v>
      </c>
      <c r="AX35" s="4" t="s">
        <v>141</v>
      </c>
      <c r="AY35" s="4" t="s">
        <v>141</v>
      </c>
      <c r="AZ35" s="4" t="s">
        <v>140</v>
      </c>
      <c r="BA35" s="4" t="s">
        <v>141</v>
      </c>
    </row>
    <row r="36" spans="1:53">
      <c r="A36" s="9" t="s">
        <v>50</v>
      </c>
      <c r="B36" s="9" t="s">
        <v>97</v>
      </c>
      <c r="C36" s="3">
        <v>8020</v>
      </c>
      <c r="D36" s="3">
        <v>1400</v>
      </c>
      <c r="E36" s="26">
        <v>125</v>
      </c>
      <c r="F36" s="11">
        <v>52</v>
      </c>
      <c r="G36" s="4">
        <v>0</v>
      </c>
      <c r="H36" s="4">
        <v>0</v>
      </c>
      <c r="I36" s="3">
        <v>8268</v>
      </c>
      <c r="J36" s="9" t="s">
        <v>138</v>
      </c>
      <c r="K36" s="3">
        <v>10</v>
      </c>
      <c r="L36" s="9" t="s">
        <v>139</v>
      </c>
      <c r="M36" s="3">
        <v>96</v>
      </c>
      <c r="N36" s="3">
        <v>31</v>
      </c>
      <c r="O36" s="3">
        <v>169</v>
      </c>
      <c r="P36" s="3">
        <v>0</v>
      </c>
      <c r="Q36" s="3">
        <v>0</v>
      </c>
      <c r="R36" s="3">
        <v>52</v>
      </c>
      <c r="S36" s="3">
        <v>250</v>
      </c>
      <c r="T36" s="3">
        <v>83</v>
      </c>
      <c r="U36" s="3">
        <v>419</v>
      </c>
      <c r="V36" s="3">
        <v>27</v>
      </c>
      <c r="W36" s="3">
        <v>58</v>
      </c>
      <c r="X36" s="3">
        <v>0</v>
      </c>
      <c r="Y36" s="3">
        <v>0</v>
      </c>
      <c r="Z36" s="3">
        <v>0</v>
      </c>
      <c r="AA36" s="3">
        <v>0</v>
      </c>
      <c r="AB36" s="3">
        <v>51</v>
      </c>
      <c r="AC36" s="3">
        <v>246</v>
      </c>
      <c r="AD36" s="3">
        <v>0</v>
      </c>
      <c r="AE36" s="3">
        <v>0</v>
      </c>
      <c r="AF36" s="3">
        <v>5</v>
      </c>
      <c r="AG36" s="3">
        <v>115</v>
      </c>
      <c r="AH36" s="3">
        <v>0</v>
      </c>
      <c r="AI36" s="3">
        <v>0</v>
      </c>
      <c r="AJ36" s="3">
        <v>0</v>
      </c>
      <c r="AK36" s="3">
        <v>0</v>
      </c>
      <c r="AL36" s="3">
        <v>12</v>
      </c>
      <c r="AM36" s="3">
        <v>464</v>
      </c>
      <c r="AN36" s="3">
        <v>2</v>
      </c>
      <c r="AO36" s="3">
        <v>260</v>
      </c>
      <c r="AP36" s="9" t="s">
        <v>138</v>
      </c>
      <c r="AQ36" s="3">
        <v>1906</v>
      </c>
      <c r="AR36" s="9" t="s">
        <v>139</v>
      </c>
      <c r="AS36" s="3">
        <v>6077</v>
      </c>
      <c r="AT36" s="4" t="s">
        <v>140</v>
      </c>
      <c r="AU36" s="4" t="s">
        <v>140</v>
      </c>
      <c r="AV36" s="4" t="s">
        <v>140</v>
      </c>
      <c r="AW36" s="4" t="s">
        <v>140</v>
      </c>
      <c r="AX36" s="4" t="s">
        <v>140</v>
      </c>
      <c r="AY36" s="4" t="s">
        <v>141</v>
      </c>
      <c r="AZ36" s="4" t="s">
        <v>141</v>
      </c>
      <c r="BA36" s="4" t="s">
        <v>140</v>
      </c>
    </row>
    <row r="37" spans="1:53">
      <c r="A37" s="9" t="s">
        <v>64</v>
      </c>
      <c r="B37" s="9" t="s">
        <v>109</v>
      </c>
      <c r="C37" s="3">
        <v>4230</v>
      </c>
      <c r="D37" s="3">
        <v>1122</v>
      </c>
      <c r="E37" s="26">
        <v>0</v>
      </c>
      <c r="F37" s="11">
        <v>52</v>
      </c>
      <c r="G37" s="4">
        <v>0</v>
      </c>
      <c r="H37" s="4">
        <v>0</v>
      </c>
      <c r="I37" s="3">
        <v>14160</v>
      </c>
      <c r="J37" s="9" t="s">
        <v>139</v>
      </c>
      <c r="K37" s="3">
        <v>1285</v>
      </c>
      <c r="L37" s="9" t="s">
        <v>139</v>
      </c>
      <c r="M37" s="3">
        <v>469</v>
      </c>
      <c r="N37" s="3">
        <v>197</v>
      </c>
      <c r="O37" s="3">
        <v>1659</v>
      </c>
      <c r="P37" s="3">
        <v>1</v>
      </c>
      <c r="Q37" s="3">
        <v>32</v>
      </c>
      <c r="R37" s="3">
        <v>201</v>
      </c>
      <c r="S37" s="3">
        <v>686</v>
      </c>
      <c r="T37" s="3">
        <v>399</v>
      </c>
      <c r="U37" s="3">
        <v>2377</v>
      </c>
      <c r="V37" s="3">
        <v>102</v>
      </c>
      <c r="W37" s="3">
        <v>715</v>
      </c>
      <c r="X37" s="3">
        <v>22</v>
      </c>
      <c r="Y37" s="3">
        <v>156</v>
      </c>
      <c r="Z37" s="3">
        <v>115</v>
      </c>
      <c r="AA37" s="3">
        <v>515</v>
      </c>
      <c r="AB37" s="3">
        <v>128</v>
      </c>
      <c r="AC37" s="3">
        <v>668</v>
      </c>
      <c r="AD37" s="3">
        <v>18</v>
      </c>
      <c r="AE37" s="3">
        <v>36</v>
      </c>
      <c r="AF37" s="3">
        <v>10</v>
      </c>
      <c r="AG37" s="3">
        <v>206</v>
      </c>
      <c r="AH37" s="3">
        <v>4</v>
      </c>
      <c r="AI37" s="3">
        <v>81</v>
      </c>
      <c r="AJ37" s="3">
        <v>0</v>
      </c>
      <c r="AK37" s="3">
        <v>0</v>
      </c>
      <c r="AL37" s="3">
        <v>16</v>
      </c>
      <c r="AM37" s="3">
        <v>144</v>
      </c>
      <c r="AN37" s="3">
        <v>11</v>
      </c>
      <c r="AO37" s="3">
        <v>510</v>
      </c>
      <c r="AP37" s="9" t="s">
        <v>139</v>
      </c>
      <c r="AQ37" s="3">
        <v>1813</v>
      </c>
      <c r="AR37" s="9" t="s">
        <v>139</v>
      </c>
      <c r="AS37" s="3">
        <v>10218</v>
      </c>
      <c r="AT37" s="4" t="s">
        <v>140</v>
      </c>
      <c r="AU37" s="4" t="s">
        <v>140</v>
      </c>
      <c r="AV37" s="4" t="s">
        <v>140</v>
      </c>
      <c r="AW37" s="4" t="s">
        <v>141</v>
      </c>
      <c r="AX37" s="4" t="s">
        <v>140</v>
      </c>
      <c r="AY37" s="4" t="s">
        <v>141</v>
      </c>
      <c r="AZ37" s="4" t="s">
        <v>140</v>
      </c>
      <c r="BA37" s="4" t="s">
        <v>140</v>
      </c>
    </row>
    <row r="38" spans="1:53">
      <c r="A38" s="9" t="s">
        <v>77</v>
      </c>
      <c r="B38" s="9" t="s">
        <v>109</v>
      </c>
      <c r="C38" s="3">
        <v>6154</v>
      </c>
      <c r="D38" s="3">
        <v>1735</v>
      </c>
      <c r="E38" s="26">
        <v>25</v>
      </c>
      <c r="F38" s="11">
        <v>52</v>
      </c>
      <c r="G38" s="4">
        <v>0</v>
      </c>
      <c r="H38" s="4">
        <v>0</v>
      </c>
      <c r="I38" s="3">
        <v>25745</v>
      </c>
      <c r="J38" s="9" t="s">
        <v>139</v>
      </c>
      <c r="K38" s="3">
        <v>360</v>
      </c>
      <c r="L38" s="9" t="s">
        <v>138</v>
      </c>
      <c r="M38" s="3">
        <v>154</v>
      </c>
      <c r="N38" s="3">
        <v>142</v>
      </c>
      <c r="O38" s="3">
        <v>627</v>
      </c>
      <c r="P38" s="3">
        <v>0</v>
      </c>
      <c r="Q38" s="3">
        <v>0</v>
      </c>
      <c r="R38" s="3">
        <v>10</v>
      </c>
      <c r="S38" s="3">
        <v>17</v>
      </c>
      <c r="T38" s="3">
        <v>152</v>
      </c>
      <c r="U38" s="3">
        <v>644</v>
      </c>
      <c r="V38" s="3">
        <v>41</v>
      </c>
      <c r="W38" s="3">
        <v>122</v>
      </c>
      <c r="X38" s="3">
        <v>26</v>
      </c>
      <c r="Y38" s="3">
        <v>130</v>
      </c>
      <c r="Z38" s="3">
        <v>16</v>
      </c>
      <c r="AA38" s="3">
        <v>29</v>
      </c>
      <c r="AB38" s="3">
        <v>64</v>
      </c>
      <c r="AC38" s="3">
        <v>270</v>
      </c>
      <c r="AD38" s="3">
        <v>0</v>
      </c>
      <c r="AE38" s="3">
        <v>0</v>
      </c>
      <c r="AF38" s="3">
        <v>4</v>
      </c>
      <c r="AG38" s="3">
        <v>79</v>
      </c>
      <c r="AH38" s="3">
        <v>1</v>
      </c>
      <c r="AI38" s="3">
        <v>14</v>
      </c>
      <c r="AJ38" s="3">
        <v>0</v>
      </c>
      <c r="AK38" s="3">
        <v>0</v>
      </c>
      <c r="AL38" s="3">
        <v>11</v>
      </c>
      <c r="AM38" s="3">
        <v>151</v>
      </c>
      <c r="AN38" s="3">
        <v>13</v>
      </c>
      <c r="AO38" s="3">
        <v>1221</v>
      </c>
      <c r="AP38" s="9" t="s">
        <v>139</v>
      </c>
      <c r="AQ38" s="3">
        <v>3321</v>
      </c>
      <c r="AR38" s="9" t="s">
        <v>139</v>
      </c>
      <c r="AS38" s="3">
        <v>31872</v>
      </c>
      <c r="AT38" s="4" t="s">
        <v>140</v>
      </c>
      <c r="AU38" s="4" t="s">
        <v>140</v>
      </c>
      <c r="AV38" s="4" t="s">
        <v>140</v>
      </c>
      <c r="AW38" s="4" t="s">
        <v>141</v>
      </c>
      <c r="AX38" s="4" t="s">
        <v>140</v>
      </c>
      <c r="AY38" s="4" t="s">
        <v>141</v>
      </c>
      <c r="AZ38" s="4" t="s">
        <v>140</v>
      </c>
      <c r="BA38" s="4" t="s">
        <v>140</v>
      </c>
    </row>
    <row r="39" spans="1:53">
      <c r="A39" s="9" t="s">
        <v>58</v>
      </c>
      <c r="B39" s="9" t="s">
        <v>105</v>
      </c>
      <c r="C39" s="3">
        <v>9476</v>
      </c>
      <c r="D39" s="3">
        <v>1692</v>
      </c>
      <c r="E39" s="26">
        <v>150</v>
      </c>
      <c r="F39" s="11">
        <v>52</v>
      </c>
      <c r="G39" s="4">
        <v>0</v>
      </c>
      <c r="H39" s="4">
        <v>0</v>
      </c>
      <c r="I39" s="3">
        <v>7125</v>
      </c>
      <c r="J39" s="9" t="s">
        <v>138</v>
      </c>
      <c r="K39" s="3">
        <v>1872</v>
      </c>
      <c r="L39" s="9" t="s">
        <v>138</v>
      </c>
      <c r="M39" s="3">
        <v>52</v>
      </c>
      <c r="N39" s="3">
        <v>314</v>
      </c>
      <c r="O39" s="3">
        <v>3386</v>
      </c>
      <c r="P39" s="3">
        <v>0</v>
      </c>
      <c r="Q39" s="3">
        <v>0</v>
      </c>
      <c r="R39" s="3">
        <v>15</v>
      </c>
      <c r="S39" s="3">
        <v>125</v>
      </c>
      <c r="T39" s="3">
        <v>329</v>
      </c>
      <c r="U39" s="3">
        <v>3511</v>
      </c>
      <c r="V39" s="3">
        <v>69</v>
      </c>
      <c r="W39" s="3">
        <v>1172</v>
      </c>
      <c r="X39" s="3">
        <v>82</v>
      </c>
      <c r="Y39" s="3">
        <v>1276</v>
      </c>
      <c r="Z39" s="3">
        <v>77</v>
      </c>
      <c r="AA39" s="3">
        <v>218</v>
      </c>
      <c r="AB39" s="3">
        <v>87</v>
      </c>
      <c r="AC39" s="3">
        <v>671</v>
      </c>
      <c r="AD39" s="3">
        <v>0</v>
      </c>
      <c r="AE39" s="3">
        <v>0</v>
      </c>
      <c r="AF39" s="3">
        <v>5</v>
      </c>
      <c r="AG39" s="3">
        <v>174</v>
      </c>
      <c r="AH39" s="3">
        <v>9</v>
      </c>
      <c r="AI39" s="3">
        <v>0</v>
      </c>
      <c r="AJ39" s="3">
        <v>0</v>
      </c>
      <c r="AK39" s="3">
        <v>0</v>
      </c>
      <c r="AL39" s="3">
        <v>11</v>
      </c>
      <c r="AM39" s="3">
        <v>284</v>
      </c>
      <c r="AN39" s="3">
        <v>21</v>
      </c>
      <c r="AO39" s="3">
        <v>2524</v>
      </c>
      <c r="AP39" s="9" t="s">
        <v>138</v>
      </c>
      <c r="AQ39" s="3">
        <v>4936</v>
      </c>
      <c r="AR39" s="9" t="s">
        <v>139</v>
      </c>
      <c r="AS39" s="3">
        <v>12302</v>
      </c>
      <c r="AT39" s="4" t="s">
        <v>140</v>
      </c>
      <c r="AU39" s="4" t="s">
        <v>140</v>
      </c>
      <c r="AV39" s="4" t="s">
        <v>140</v>
      </c>
      <c r="AW39" s="4" t="s">
        <v>141</v>
      </c>
      <c r="AX39" s="4" t="s">
        <v>140</v>
      </c>
      <c r="AY39" s="4" t="s">
        <v>141</v>
      </c>
      <c r="AZ39" s="4" t="s">
        <v>140</v>
      </c>
      <c r="BA39" s="4" t="s">
        <v>140</v>
      </c>
    </row>
    <row r="40" spans="1:53">
      <c r="A40" s="9" t="s">
        <v>62</v>
      </c>
      <c r="B40" s="9" t="s">
        <v>105</v>
      </c>
      <c r="C40" s="3">
        <v>12642</v>
      </c>
      <c r="D40" s="3">
        <v>5032</v>
      </c>
      <c r="E40" s="26">
        <v>40</v>
      </c>
      <c r="F40" s="11">
        <v>52</v>
      </c>
      <c r="G40" s="4">
        <v>0</v>
      </c>
      <c r="H40" s="4">
        <v>0</v>
      </c>
      <c r="I40" s="3">
        <v>60238</v>
      </c>
      <c r="J40" s="9" t="s">
        <v>139</v>
      </c>
      <c r="K40" s="3">
        <v>8302</v>
      </c>
      <c r="L40" s="9" t="s">
        <v>139</v>
      </c>
      <c r="M40" s="3">
        <v>10</v>
      </c>
      <c r="N40" s="3">
        <v>198</v>
      </c>
      <c r="O40" s="3">
        <v>1630</v>
      </c>
      <c r="P40" s="3">
        <v>0</v>
      </c>
      <c r="Q40" s="3">
        <v>0</v>
      </c>
      <c r="R40" s="3">
        <v>124</v>
      </c>
      <c r="S40" s="3">
        <v>537</v>
      </c>
      <c r="T40" s="3">
        <v>322</v>
      </c>
      <c r="U40" s="3">
        <v>2167</v>
      </c>
      <c r="V40" s="3">
        <v>67</v>
      </c>
      <c r="W40" s="3">
        <v>706</v>
      </c>
      <c r="X40" s="3">
        <v>74</v>
      </c>
      <c r="Y40" s="3">
        <v>559</v>
      </c>
      <c r="Z40" s="3">
        <v>85</v>
      </c>
      <c r="AA40" s="3">
        <v>304</v>
      </c>
      <c r="AB40" s="3">
        <v>95</v>
      </c>
      <c r="AC40" s="3">
        <v>568</v>
      </c>
      <c r="AD40" s="3">
        <v>0</v>
      </c>
      <c r="AE40" s="3">
        <v>0</v>
      </c>
      <c r="AF40" s="3">
        <v>1</v>
      </c>
      <c r="AG40" s="3">
        <v>30</v>
      </c>
      <c r="AH40" s="3">
        <v>0</v>
      </c>
      <c r="AI40" s="3">
        <v>0</v>
      </c>
      <c r="AJ40" s="3">
        <v>23</v>
      </c>
      <c r="AK40" s="3">
        <v>1294</v>
      </c>
      <c r="AL40" s="3">
        <v>25</v>
      </c>
      <c r="AM40" s="3">
        <v>589</v>
      </c>
      <c r="AN40" s="3">
        <v>22</v>
      </c>
      <c r="AO40" s="3">
        <v>4054</v>
      </c>
      <c r="AP40" s="9" t="s">
        <v>139</v>
      </c>
      <c r="AQ40" s="3">
        <v>10081</v>
      </c>
      <c r="AR40" s="9" t="s">
        <v>139</v>
      </c>
      <c r="AS40" s="3">
        <v>52806</v>
      </c>
      <c r="AT40" s="4" t="s">
        <v>140</v>
      </c>
      <c r="AU40" s="4" t="s">
        <v>140</v>
      </c>
      <c r="AV40" s="4" t="s">
        <v>140</v>
      </c>
      <c r="AW40" s="4" t="s">
        <v>141</v>
      </c>
      <c r="AX40" s="4" t="s">
        <v>140</v>
      </c>
      <c r="AY40" s="4" t="s">
        <v>141</v>
      </c>
      <c r="AZ40" s="4" t="s">
        <v>140</v>
      </c>
      <c r="BA40" s="4" t="s">
        <v>140</v>
      </c>
    </row>
    <row r="41" spans="1:53">
      <c r="A41" s="9" t="s">
        <v>86</v>
      </c>
      <c r="B41" s="9" t="s">
        <v>127</v>
      </c>
      <c r="C41" s="3">
        <v>31931</v>
      </c>
      <c r="D41" s="3">
        <v>7949</v>
      </c>
      <c r="E41" s="26">
        <v>0</v>
      </c>
      <c r="F41" s="11">
        <v>52</v>
      </c>
      <c r="G41" s="4">
        <v>0</v>
      </c>
      <c r="H41" s="4">
        <v>0</v>
      </c>
      <c r="I41" s="3">
        <v>71753</v>
      </c>
      <c r="J41" s="9" t="s">
        <v>139</v>
      </c>
      <c r="K41" s="3">
        <v>20471</v>
      </c>
      <c r="L41" s="9" t="s">
        <v>139</v>
      </c>
      <c r="M41" s="3">
        <v>209</v>
      </c>
      <c r="N41" s="3">
        <v>227</v>
      </c>
      <c r="O41" s="3">
        <v>2761</v>
      </c>
      <c r="P41" s="3">
        <v>27</v>
      </c>
      <c r="Q41" s="3">
        <v>1198</v>
      </c>
      <c r="R41" s="3">
        <v>44</v>
      </c>
      <c r="S41" s="3">
        <v>562</v>
      </c>
      <c r="T41" s="3">
        <v>298</v>
      </c>
      <c r="U41" s="3">
        <v>4521</v>
      </c>
      <c r="V41" s="3">
        <v>106</v>
      </c>
      <c r="W41" s="3">
        <v>1433</v>
      </c>
      <c r="X41" s="3">
        <v>19</v>
      </c>
      <c r="Y41" s="3">
        <v>1170</v>
      </c>
      <c r="Z41" s="3">
        <v>6</v>
      </c>
      <c r="AA41" s="3">
        <v>6</v>
      </c>
      <c r="AB41" s="3">
        <v>95</v>
      </c>
      <c r="AC41" s="3">
        <v>949</v>
      </c>
      <c r="AD41" s="3">
        <v>16</v>
      </c>
      <c r="AE41" s="3">
        <v>72</v>
      </c>
      <c r="AF41" s="3">
        <v>56</v>
      </c>
      <c r="AG41" s="3">
        <v>891</v>
      </c>
      <c r="AH41" s="3">
        <v>0</v>
      </c>
      <c r="AI41" s="3">
        <v>0</v>
      </c>
      <c r="AJ41" s="3">
        <v>1</v>
      </c>
      <c r="AK41" s="3">
        <v>88</v>
      </c>
      <c r="AL41" s="3">
        <v>132</v>
      </c>
      <c r="AM41" s="3">
        <v>2543</v>
      </c>
      <c r="AN41" s="3">
        <v>11</v>
      </c>
      <c r="AO41" s="3">
        <v>5781</v>
      </c>
      <c r="AP41" s="9" t="s">
        <v>139</v>
      </c>
      <c r="AQ41" s="3">
        <v>7665</v>
      </c>
      <c r="AR41" s="9" t="s">
        <v>139</v>
      </c>
      <c r="AS41" s="3">
        <v>25576</v>
      </c>
      <c r="AT41" s="4" t="s">
        <v>140</v>
      </c>
      <c r="AU41" s="4" t="s">
        <v>140</v>
      </c>
      <c r="AV41" s="4" t="s">
        <v>140</v>
      </c>
      <c r="AW41" s="4" t="s">
        <v>141</v>
      </c>
      <c r="AX41" s="4" t="s">
        <v>140</v>
      </c>
      <c r="AY41" s="4" t="s">
        <v>141</v>
      </c>
      <c r="AZ41" s="4" t="s">
        <v>140</v>
      </c>
      <c r="BA41" s="4" t="s">
        <v>141</v>
      </c>
    </row>
    <row r="42" spans="1:53">
      <c r="A42" s="9" t="s">
        <v>87</v>
      </c>
      <c r="B42" s="9" t="s">
        <v>128</v>
      </c>
      <c r="C42" s="3">
        <v>16359</v>
      </c>
      <c r="D42" s="3">
        <v>4576</v>
      </c>
      <c r="E42" s="26">
        <v>25</v>
      </c>
      <c r="F42" s="11">
        <v>52</v>
      </c>
      <c r="G42" s="4">
        <v>0</v>
      </c>
      <c r="H42" s="4">
        <v>0</v>
      </c>
      <c r="I42" s="3">
        <v>43539</v>
      </c>
      <c r="J42" s="9" t="s">
        <v>139</v>
      </c>
      <c r="K42" s="3">
        <v>1210</v>
      </c>
      <c r="L42" s="9" t="s">
        <v>139</v>
      </c>
      <c r="M42" s="3">
        <v>0</v>
      </c>
      <c r="N42" s="3">
        <v>209</v>
      </c>
      <c r="O42" s="3">
        <v>2277</v>
      </c>
      <c r="P42" s="3">
        <v>37</v>
      </c>
      <c r="Q42" s="3">
        <v>1211</v>
      </c>
      <c r="R42" s="3">
        <v>34</v>
      </c>
      <c r="S42" s="3">
        <v>203</v>
      </c>
      <c r="T42" s="3">
        <v>280</v>
      </c>
      <c r="U42" s="3">
        <v>3691</v>
      </c>
      <c r="V42" s="3">
        <v>11</v>
      </c>
      <c r="W42" s="3">
        <v>267</v>
      </c>
      <c r="X42" s="3">
        <v>7</v>
      </c>
      <c r="Y42" s="3">
        <v>749</v>
      </c>
      <c r="Z42" s="3">
        <v>18</v>
      </c>
      <c r="AA42" s="3">
        <v>49</v>
      </c>
      <c r="AB42" s="3">
        <v>210</v>
      </c>
      <c r="AC42" s="3">
        <v>2138</v>
      </c>
      <c r="AD42" s="3">
        <v>0</v>
      </c>
      <c r="AE42" s="3">
        <v>0</v>
      </c>
      <c r="AF42" s="3">
        <v>16</v>
      </c>
      <c r="AG42" s="3">
        <v>329</v>
      </c>
      <c r="AH42" s="3">
        <v>18</v>
      </c>
      <c r="AI42" s="3">
        <v>159</v>
      </c>
      <c r="AJ42" s="3">
        <v>9</v>
      </c>
      <c r="AK42" s="3">
        <v>268</v>
      </c>
      <c r="AL42" s="3">
        <v>169</v>
      </c>
      <c r="AM42" s="3">
        <v>4383</v>
      </c>
      <c r="AN42" s="3">
        <v>31</v>
      </c>
      <c r="AO42" s="3">
        <v>4888</v>
      </c>
      <c r="AP42" s="9" t="s">
        <v>139</v>
      </c>
      <c r="AQ42" s="3">
        <v>3813</v>
      </c>
      <c r="AR42" s="9" t="s">
        <v>139</v>
      </c>
      <c r="AS42" s="3">
        <v>23486</v>
      </c>
      <c r="AT42" s="4" t="s">
        <v>140</v>
      </c>
      <c r="AU42" s="4" t="s">
        <v>140</v>
      </c>
      <c r="AV42" s="4" t="s">
        <v>140</v>
      </c>
      <c r="AW42" s="4" t="s">
        <v>141</v>
      </c>
      <c r="AX42" s="4" t="s">
        <v>140</v>
      </c>
      <c r="AY42" s="4" t="s">
        <v>140</v>
      </c>
      <c r="AZ42" s="4" t="s">
        <v>141</v>
      </c>
      <c r="BA42" s="4" t="s">
        <v>141</v>
      </c>
    </row>
    <row r="43" spans="1:53">
      <c r="A43" s="9" t="s">
        <v>60</v>
      </c>
      <c r="B43" s="9" t="s">
        <v>107</v>
      </c>
      <c r="C43" s="3">
        <v>11147</v>
      </c>
      <c r="D43" s="3">
        <v>1909</v>
      </c>
      <c r="E43" s="26">
        <v>115</v>
      </c>
      <c r="F43" s="11">
        <v>52</v>
      </c>
      <c r="G43" s="4">
        <v>0</v>
      </c>
      <c r="H43" s="4">
        <v>0</v>
      </c>
      <c r="I43" s="3">
        <v>13988</v>
      </c>
      <c r="J43" s="9" t="s">
        <v>138</v>
      </c>
      <c r="K43" s="3">
        <v>2176</v>
      </c>
      <c r="L43" s="9" t="s">
        <v>139</v>
      </c>
      <c r="M43" s="3">
        <v>0</v>
      </c>
      <c r="N43" s="3">
        <v>143</v>
      </c>
      <c r="O43" s="3">
        <v>1477</v>
      </c>
      <c r="P43" s="3">
        <v>14</v>
      </c>
      <c r="Q43" s="3">
        <v>158</v>
      </c>
      <c r="R43" s="3">
        <v>9</v>
      </c>
      <c r="S43" s="3">
        <v>424</v>
      </c>
      <c r="T43" s="3">
        <v>166</v>
      </c>
      <c r="U43" s="3">
        <v>2059</v>
      </c>
      <c r="V43" s="3">
        <v>49</v>
      </c>
      <c r="W43" s="3">
        <v>507</v>
      </c>
      <c r="X43" s="3">
        <v>43</v>
      </c>
      <c r="Y43" s="3">
        <v>428</v>
      </c>
      <c r="Z43" s="3">
        <v>8</v>
      </c>
      <c r="AA43" s="3">
        <v>81</v>
      </c>
      <c r="AB43" s="3">
        <v>50</v>
      </c>
      <c r="AC43" s="3">
        <v>464</v>
      </c>
      <c r="AD43" s="3">
        <v>8</v>
      </c>
      <c r="AE43" s="3">
        <v>85</v>
      </c>
      <c r="AF43" s="3">
        <v>6</v>
      </c>
      <c r="AG43" s="3">
        <v>63</v>
      </c>
      <c r="AH43" s="3">
        <v>2</v>
      </c>
      <c r="AI43" s="3">
        <v>431</v>
      </c>
      <c r="AJ43" s="3">
        <v>1</v>
      </c>
      <c r="AK43" s="3">
        <v>163</v>
      </c>
      <c r="AL43" s="3">
        <v>2</v>
      </c>
      <c r="AM43" s="3">
        <v>20</v>
      </c>
      <c r="AN43" s="3">
        <v>6</v>
      </c>
      <c r="AO43" s="3">
        <v>1788</v>
      </c>
      <c r="AP43" s="9" t="s">
        <v>139</v>
      </c>
      <c r="AQ43" s="3">
        <v>3401</v>
      </c>
      <c r="AR43" s="9" t="s">
        <v>139</v>
      </c>
      <c r="AS43" s="3">
        <v>14570</v>
      </c>
      <c r="AT43" s="4" t="s">
        <v>140</v>
      </c>
      <c r="AU43" s="4" t="s">
        <v>140</v>
      </c>
      <c r="AV43" s="4" t="s">
        <v>140</v>
      </c>
      <c r="AW43" s="4" t="s">
        <v>141</v>
      </c>
      <c r="AX43" s="4" t="s">
        <v>140</v>
      </c>
      <c r="AY43" s="4" t="s">
        <v>140</v>
      </c>
      <c r="AZ43" s="4" t="s">
        <v>141</v>
      </c>
      <c r="BA43" s="4" t="s">
        <v>141</v>
      </c>
    </row>
    <row r="44" spans="1:53">
      <c r="A44" s="9" t="s">
        <v>81</v>
      </c>
      <c r="B44" s="9" t="s">
        <v>123</v>
      </c>
      <c r="C44" s="3">
        <v>9631</v>
      </c>
      <c r="D44" s="3">
        <v>267</v>
      </c>
      <c r="E44" s="26">
        <v>0</v>
      </c>
      <c r="F44" s="11">
        <v>52</v>
      </c>
      <c r="G44" s="4">
        <v>0</v>
      </c>
      <c r="H44" s="4">
        <v>0</v>
      </c>
      <c r="I44" s="3">
        <v>3937</v>
      </c>
      <c r="J44" s="9" t="s">
        <v>139</v>
      </c>
      <c r="K44" s="3">
        <v>704</v>
      </c>
      <c r="L44" s="9" t="s">
        <v>139</v>
      </c>
      <c r="M44" s="3">
        <v>55</v>
      </c>
      <c r="N44" s="3">
        <v>11</v>
      </c>
      <c r="O44" s="3">
        <v>168</v>
      </c>
      <c r="P44" s="3">
        <v>6</v>
      </c>
      <c r="Q44" s="3">
        <v>18</v>
      </c>
      <c r="R44" s="3">
        <v>6</v>
      </c>
      <c r="S44" s="3">
        <v>27</v>
      </c>
      <c r="T44" s="3">
        <v>23</v>
      </c>
      <c r="U44" s="3">
        <v>213</v>
      </c>
      <c r="V44" s="3">
        <v>3</v>
      </c>
      <c r="W44" s="3">
        <v>37</v>
      </c>
      <c r="X44" s="3">
        <v>4</v>
      </c>
      <c r="Y44" s="3">
        <v>93</v>
      </c>
      <c r="Z44" s="3">
        <v>0</v>
      </c>
      <c r="AA44" s="3">
        <v>0</v>
      </c>
      <c r="AB44" s="3">
        <v>10</v>
      </c>
      <c r="AC44" s="3">
        <v>65</v>
      </c>
      <c r="AD44" s="3">
        <v>6</v>
      </c>
      <c r="AE44" s="3">
        <v>18</v>
      </c>
      <c r="AF44" s="3">
        <v>0</v>
      </c>
      <c r="AG44" s="3">
        <v>0</v>
      </c>
      <c r="AH44" s="3">
        <v>0</v>
      </c>
      <c r="AI44" s="3">
        <v>0</v>
      </c>
      <c r="AJ44" s="3">
        <v>2</v>
      </c>
      <c r="AK44" s="3">
        <v>104</v>
      </c>
      <c r="AL44" s="3">
        <v>0</v>
      </c>
      <c r="AM44" s="3">
        <v>0</v>
      </c>
      <c r="AN44" s="3">
        <v>10</v>
      </c>
      <c r="AO44" s="3">
        <v>317</v>
      </c>
      <c r="AP44" s="9" t="s">
        <v>139</v>
      </c>
      <c r="AQ44" s="3">
        <v>1967</v>
      </c>
      <c r="AR44" s="9" t="s">
        <v>139</v>
      </c>
      <c r="AS44" s="3">
        <v>1124</v>
      </c>
      <c r="AT44" s="4" t="s">
        <v>140</v>
      </c>
      <c r="AU44" s="4" t="s">
        <v>140</v>
      </c>
      <c r="AV44" s="4" t="s">
        <v>140</v>
      </c>
      <c r="AW44" s="4" t="s">
        <v>140</v>
      </c>
      <c r="AX44" s="4" t="s">
        <v>140</v>
      </c>
      <c r="AY44" s="4" t="s">
        <v>141</v>
      </c>
      <c r="AZ44" s="4" t="s">
        <v>141</v>
      </c>
      <c r="BA44" s="4" t="s">
        <v>141</v>
      </c>
    </row>
    <row r="45" spans="1:53">
      <c r="A45" s="9" t="s">
        <v>88</v>
      </c>
      <c r="B45" s="9" t="s">
        <v>123</v>
      </c>
      <c r="C45" s="3">
        <v>73192</v>
      </c>
      <c r="D45" s="3">
        <v>22317</v>
      </c>
      <c r="E45" s="26">
        <v>40</v>
      </c>
      <c r="F45" s="11">
        <v>52</v>
      </c>
      <c r="G45" s="27">
        <v>19</v>
      </c>
      <c r="H45" s="4">
        <v>0</v>
      </c>
      <c r="I45" s="3">
        <v>180213</v>
      </c>
      <c r="J45" s="9" t="s">
        <v>139</v>
      </c>
      <c r="K45" s="3">
        <v>25086</v>
      </c>
      <c r="L45" s="9" t="s">
        <v>139</v>
      </c>
      <c r="M45" s="3">
        <v>62</v>
      </c>
      <c r="N45" s="3">
        <v>439</v>
      </c>
      <c r="O45" s="3">
        <v>7862</v>
      </c>
      <c r="P45" s="3">
        <v>45</v>
      </c>
      <c r="Q45" s="3">
        <v>4076</v>
      </c>
      <c r="R45" s="3">
        <v>19</v>
      </c>
      <c r="S45" s="3">
        <v>721</v>
      </c>
      <c r="T45" s="3">
        <v>503</v>
      </c>
      <c r="U45" s="3">
        <v>12659</v>
      </c>
      <c r="V45" s="3">
        <v>102</v>
      </c>
      <c r="W45" s="3">
        <v>3251</v>
      </c>
      <c r="X45" s="3">
        <v>50</v>
      </c>
      <c r="Y45" s="3">
        <v>3277</v>
      </c>
      <c r="Z45" s="3">
        <v>63</v>
      </c>
      <c r="AA45" s="3">
        <v>918</v>
      </c>
      <c r="AB45" s="3">
        <v>249</v>
      </c>
      <c r="AC45" s="3">
        <v>3041</v>
      </c>
      <c r="AD45" s="3">
        <v>0</v>
      </c>
      <c r="AE45" s="3">
        <v>0</v>
      </c>
      <c r="AF45" s="3">
        <v>29</v>
      </c>
      <c r="AG45" s="3">
        <v>1393</v>
      </c>
      <c r="AH45" s="3">
        <v>10</v>
      </c>
      <c r="AI45" s="3">
        <v>779</v>
      </c>
      <c r="AJ45" s="3">
        <v>49</v>
      </c>
      <c r="AK45" s="3">
        <v>2074</v>
      </c>
      <c r="AL45" s="3">
        <v>109</v>
      </c>
      <c r="AM45" s="3">
        <v>8218</v>
      </c>
      <c r="AN45" s="3">
        <v>22</v>
      </c>
      <c r="AO45" s="3">
        <v>17512</v>
      </c>
      <c r="AP45" s="9" t="s">
        <v>139</v>
      </c>
      <c r="AQ45" s="3">
        <v>37137</v>
      </c>
      <c r="AR45" s="9" t="s">
        <v>139</v>
      </c>
      <c r="AS45" s="3">
        <v>258633</v>
      </c>
      <c r="AT45" s="4" t="s">
        <v>141</v>
      </c>
      <c r="AU45" s="4" t="s">
        <v>141</v>
      </c>
      <c r="AV45" s="4" t="s">
        <v>140</v>
      </c>
      <c r="AW45" s="4" t="s">
        <v>141</v>
      </c>
      <c r="AX45" s="4" t="s">
        <v>141</v>
      </c>
      <c r="AY45" s="4" t="s">
        <v>141</v>
      </c>
      <c r="AZ45" s="4" t="s">
        <v>140</v>
      </c>
      <c r="BA45" s="4" t="s">
        <v>141</v>
      </c>
    </row>
    <row r="46" spans="1:53">
      <c r="A46" s="9" t="s">
        <v>71</v>
      </c>
      <c r="B46" s="9" t="s">
        <v>115</v>
      </c>
      <c r="C46" s="3">
        <v>6528</v>
      </c>
      <c r="D46" s="3">
        <v>1401</v>
      </c>
      <c r="E46" s="26">
        <v>0</v>
      </c>
      <c r="F46" s="11">
        <v>52</v>
      </c>
      <c r="G46" s="4">
        <v>0</v>
      </c>
      <c r="H46" s="4">
        <v>0</v>
      </c>
      <c r="I46" s="3">
        <v>14844</v>
      </c>
      <c r="J46" s="9" t="s">
        <v>139</v>
      </c>
      <c r="K46" s="3">
        <v>345</v>
      </c>
      <c r="L46" s="9" t="s">
        <v>138</v>
      </c>
      <c r="M46" s="3">
        <v>16</v>
      </c>
      <c r="N46" s="3">
        <v>243</v>
      </c>
      <c r="O46" s="3">
        <v>2703</v>
      </c>
      <c r="P46" s="3">
        <v>0</v>
      </c>
      <c r="Q46" s="3">
        <v>0</v>
      </c>
      <c r="R46" s="3">
        <v>1</v>
      </c>
      <c r="S46" s="3">
        <v>10</v>
      </c>
      <c r="T46" s="3">
        <v>244</v>
      </c>
      <c r="U46" s="3">
        <v>2713</v>
      </c>
      <c r="V46" s="3">
        <v>4</v>
      </c>
      <c r="W46" s="3">
        <v>27</v>
      </c>
      <c r="X46" s="3">
        <v>32</v>
      </c>
      <c r="Y46" s="3">
        <v>250</v>
      </c>
      <c r="Z46" s="3">
        <v>16</v>
      </c>
      <c r="AA46" s="3">
        <v>43</v>
      </c>
      <c r="AB46" s="3">
        <v>82</v>
      </c>
      <c r="AC46" s="3">
        <v>514</v>
      </c>
      <c r="AD46" s="3">
        <v>80</v>
      </c>
      <c r="AE46" s="3">
        <v>937</v>
      </c>
      <c r="AF46" s="3">
        <v>29</v>
      </c>
      <c r="AG46" s="3">
        <v>823</v>
      </c>
      <c r="AH46" s="3">
        <v>1</v>
      </c>
      <c r="AI46" s="3">
        <v>119</v>
      </c>
      <c r="AJ46" s="3">
        <v>0</v>
      </c>
      <c r="AK46" s="3">
        <v>0</v>
      </c>
      <c r="AL46" s="3">
        <v>63</v>
      </c>
      <c r="AM46" s="3">
        <v>950</v>
      </c>
      <c r="AN46" s="3">
        <v>7</v>
      </c>
      <c r="AO46" s="3">
        <v>500</v>
      </c>
      <c r="AP46" s="9" t="s">
        <v>138</v>
      </c>
      <c r="AQ46" s="3">
        <v>3855</v>
      </c>
      <c r="AR46" s="9" t="s">
        <v>139</v>
      </c>
      <c r="AS46" s="3">
        <v>5432</v>
      </c>
      <c r="AT46" s="4" t="s">
        <v>140</v>
      </c>
      <c r="AU46" s="4" t="s">
        <v>140</v>
      </c>
      <c r="AV46" s="4" t="s">
        <v>140</v>
      </c>
      <c r="AW46" s="4" t="s">
        <v>141</v>
      </c>
      <c r="AX46" s="4" t="s">
        <v>140</v>
      </c>
      <c r="AY46" s="4" t="s">
        <v>141</v>
      </c>
      <c r="AZ46" s="4" t="s">
        <v>140</v>
      </c>
      <c r="BA46" s="4" t="s">
        <v>141</v>
      </c>
    </row>
    <row r="47" spans="1:53">
      <c r="A47" s="9" t="s">
        <v>89</v>
      </c>
      <c r="B47" s="9" t="s">
        <v>129</v>
      </c>
      <c r="C47" s="3">
        <v>31012</v>
      </c>
      <c r="D47" s="3">
        <v>5956</v>
      </c>
      <c r="E47" s="26">
        <v>0</v>
      </c>
      <c r="F47" s="11">
        <v>52</v>
      </c>
      <c r="G47" s="4">
        <v>0</v>
      </c>
      <c r="H47" s="4">
        <v>0</v>
      </c>
      <c r="I47" s="3">
        <v>52685</v>
      </c>
      <c r="J47" s="9" t="s">
        <v>139</v>
      </c>
      <c r="K47" s="3">
        <v>5034</v>
      </c>
      <c r="L47" s="9" t="s">
        <v>139</v>
      </c>
      <c r="M47" s="3">
        <v>26</v>
      </c>
      <c r="N47" s="3">
        <v>649</v>
      </c>
      <c r="O47" s="3">
        <v>6912</v>
      </c>
      <c r="P47" s="3">
        <v>1</v>
      </c>
      <c r="Q47" s="3">
        <v>500</v>
      </c>
      <c r="R47" s="3">
        <v>102</v>
      </c>
      <c r="S47" s="3">
        <v>892</v>
      </c>
      <c r="T47" s="3">
        <v>752</v>
      </c>
      <c r="U47" s="3">
        <v>8304</v>
      </c>
      <c r="V47" s="3">
        <v>90</v>
      </c>
      <c r="W47" s="3">
        <v>1149</v>
      </c>
      <c r="X47" s="3">
        <v>73</v>
      </c>
      <c r="Y47" s="3">
        <v>1118</v>
      </c>
      <c r="Z47" s="3">
        <v>57</v>
      </c>
      <c r="AA47" s="3">
        <v>723</v>
      </c>
      <c r="AB47" s="3">
        <v>428</v>
      </c>
      <c r="AC47" s="3">
        <v>2888</v>
      </c>
      <c r="AD47" s="3">
        <v>48</v>
      </c>
      <c r="AE47" s="3">
        <v>258</v>
      </c>
      <c r="AF47" s="3">
        <v>56</v>
      </c>
      <c r="AG47" s="3">
        <v>2168</v>
      </c>
      <c r="AH47" s="3">
        <v>0</v>
      </c>
      <c r="AI47" s="3">
        <v>0</v>
      </c>
      <c r="AJ47" s="3">
        <v>21</v>
      </c>
      <c r="AK47" s="3">
        <v>264</v>
      </c>
      <c r="AL47" s="3">
        <v>1</v>
      </c>
      <c r="AM47" s="3">
        <v>36</v>
      </c>
      <c r="AN47" s="3">
        <v>28</v>
      </c>
      <c r="AO47" s="3">
        <v>7075</v>
      </c>
      <c r="AP47" s="9" t="s">
        <v>139</v>
      </c>
      <c r="AQ47" s="3">
        <v>9930</v>
      </c>
      <c r="AR47" s="9" t="s">
        <v>139</v>
      </c>
      <c r="AS47" s="3">
        <v>20639</v>
      </c>
      <c r="AT47" s="4" t="s">
        <v>140</v>
      </c>
      <c r="AU47" s="4" t="s">
        <v>140</v>
      </c>
      <c r="AV47" s="4" t="s">
        <v>140</v>
      </c>
      <c r="AW47" s="4" t="s">
        <v>141</v>
      </c>
      <c r="AX47" s="4" t="s">
        <v>140</v>
      </c>
      <c r="AY47" s="4" t="s">
        <v>141</v>
      </c>
      <c r="AZ47" s="4" t="s">
        <v>140</v>
      </c>
      <c r="BA47" s="4" t="s">
        <v>140</v>
      </c>
    </row>
    <row r="48" spans="1:53">
      <c r="A48" s="9" t="s">
        <v>90</v>
      </c>
      <c r="B48" s="9" t="s">
        <v>130</v>
      </c>
      <c r="C48" s="3">
        <v>23359</v>
      </c>
      <c r="D48" s="3">
        <v>11795</v>
      </c>
      <c r="E48" s="26">
        <v>25</v>
      </c>
      <c r="F48" s="11">
        <v>52</v>
      </c>
      <c r="G48" s="4">
        <v>0</v>
      </c>
      <c r="H48" s="4">
        <v>0</v>
      </c>
      <c r="I48" s="3">
        <v>198161</v>
      </c>
      <c r="J48" s="9" t="s">
        <v>139</v>
      </c>
      <c r="K48" s="3">
        <v>17888</v>
      </c>
      <c r="L48" s="9" t="s">
        <v>139</v>
      </c>
      <c r="M48" s="3">
        <v>0</v>
      </c>
      <c r="N48" s="3">
        <v>442</v>
      </c>
      <c r="O48" s="3">
        <v>34966</v>
      </c>
      <c r="P48" s="3">
        <v>0</v>
      </c>
      <c r="Q48" s="3">
        <v>0</v>
      </c>
      <c r="R48" s="3">
        <v>147</v>
      </c>
      <c r="S48" s="3">
        <v>943</v>
      </c>
      <c r="T48" s="3">
        <v>589</v>
      </c>
      <c r="U48" s="3">
        <v>35909</v>
      </c>
      <c r="V48" s="3">
        <v>48</v>
      </c>
      <c r="W48" s="3">
        <v>862</v>
      </c>
      <c r="X48" s="3">
        <v>30</v>
      </c>
      <c r="Y48" s="3">
        <v>316</v>
      </c>
      <c r="Z48" s="3">
        <v>56</v>
      </c>
      <c r="AA48" s="3">
        <v>208</v>
      </c>
      <c r="AB48" s="3">
        <v>199</v>
      </c>
      <c r="AC48" s="3">
        <v>2665</v>
      </c>
      <c r="AD48" s="3">
        <v>52</v>
      </c>
      <c r="AE48" s="3">
        <v>324</v>
      </c>
      <c r="AF48" s="3">
        <v>25</v>
      </c>
      <c r="AG48" s="3">
        <v>11692</v>
      </c>
      <c r="AH48" s="3">
        <v>179</v>
      </c>
      <c r="AI48" s="3">
        <v>19842</v>
      </c>
      <c r="AJ48" s="3">
        <v>41</v>
      </c>
      <c r="AK48" s="3">
        <v>512</v>
      </c>
      <c r="AL48" s="3">
        <v>54</v>
      </c>
      <c r="AM48" s="3">
        <v>1608</v>
      </c>
      <c r="AN48" s="3">
        <v>29</v>
      </c>
      <c r="AO48" s="3">
        <v>8926</v>
      </c>
      <c r="AP48" s="9" t="s">
        <v>139</v>
      </c>
      <c r="AQ48" s="3">
        <v>54078</v>
      </c>
      <c r="AR48" s="9" t="s">
        <v>139</v>
      </c>
      <c r="AS48" s="3">
        <v>217094</v>
      </c>
      <c r="AT48" s="4" t="s">
        <v>140</v>
      </c>
      <c r="AU48" s="4" t="s">
        <v>140</v>
      </c>
      <c r="AV48" s="4" t="s">
        <v>140</v>
      </c>
      <c r="AW48" s="4" t="s">
        <v>140</v>
      </c>
      <c r="AX48" s="4" t="s">
        <v>140</v>
      </c>
      <c r="AY48" s="4" t="s">
        <v>140</v>
      </c>
      <c r="AZ48" s="4" t="s">
        <v>141</v>
      </c>
      <c r="BA48" s="4" t="s">
        <v>140</v>
      </c>
    </row>
    <row r="49" spans="1:53">
      <c r="A49" s="9" t="s">
        <v>92</v>
      </c>
      <c r="B49" s="9" t="s">
        <v>131</v>
      </c>
      <c r="C49" s="3">
        <v>43240</v>
      </c>
      <c r="D49" s="3">
        <v>10546</v>
      </c>
      <c r="E49" s="26">
        <v>25</v>
      </c>
      <c r="F49" s="11">
        <v>52</v>
      </c>
      <c r="G49" s="4">
        <v>0</v>
      </c>
      <c r="H49" s="4">
        <v>0</v>
      </c>
      <c r="I49" s="3">
        <v>71292</v>
      </c>
      <c r="J49" s="9" t="s">
        <v>139</v>
      </c>
      <c r="K49" s="3">
        <v>3219</v>
      </c>
      <c r="L49" s="9" t="s">
        <v>138</v>
      </c>
      <c r="M49" s="3">
        <v>0</v>
      </c>
      <c r="N49" s="3">
        <v>238</v>
      </c>
      <c r="O49" s="3">
        <v>1915</v>
      </c>
      <c r="P49" s="3">
        <v>0</v>
      </c>
      <c r="Q49" s="3">
        <v>0</v>
      </c>
      <c r="R49" s="3">
        <v>26</v>
      </c>
      <c r="S49" s="3">
        <v>115</v>
      </c>
      <c r="T49" s="3">
        <v>264</v>
      </c>
      <c r="U49" s="3">
        <v>2030</v>
      </c>
      <c r="V49" s="3">
        <v>69</v>
      </c>
      <c r="W49" s="3">
        <v>394</v>
      </c>
      <c r="X49" s="3">
        <v>65</v>
      </c>
      <c r="Y49" s="3">
        <v>717</v>
      </c>
      <c r="Z49" s="3">
        <v>94</v>
      </c>
      <c r="AA49" s="3">
        <v>750</v>
      </c>
      <c r="AB49" s="3">
        <v>36</v>
      </c>
      <c r="AC49" s="3">
        <v>169</v>
      </c>
      <c r="AD49" s="3">
        <v>0</v>
      </c>
      <c r="AE49" s="3">
        <v>0</v>
      </c>
      <c r="AF49" s="3">
        <v>0</v>
      </c>
      <c r="AG49" s="3">
        <v>0</v>
      </c>
      <c r="AH49" s="3">
        <v>0</v>
      </c>
      <c r="AI49" s="3">
        <v>0</v>
      </c>
      <c r="AJ49" s="3">
        <v>79</v>
      </c>
      <c r="AK49" s="3">
        <v>10872</v>
      </c>
      <c r="AL49" s="3">
        <v>150</v>
      </c>
      <c r="AM49" s="3">
        <v>1268</v>
      </c>
      <c r="AN49" s="3">
        <v>20</v>
      </c>
      <c r="AO49" s="3">
        <v>11907</v>
      </c>
      <c r="AP49" s="9" t="s">
        <v>139</v>
      </c>
      <c r="AQ49" s="3">
        <v>12200</v>
      </c>
      <c r="AR49" s="93" t="s">
        <v>139</v>
      </c>
      <c r="AS49" s="3">
        <v>43363</v>
      </c>
      <c r="AT49" s="4" t="s">
        <v>140</v>
      </c>
      <c r="AU49" s="4" t="s">
        <v>140</v>
      </c>
      <c r="AV49" s="4" t="s">
        <v>140</v>
      </c>
      <c r="AW49" s="4" t="s">
        <v>140</v>
      </c>
      <c r="AX49" s="4" t="s">
        <v>140</v>
      </c>
      <c r="AY49" s="4" t="s">
        <v>141</v>
      </c>
      <c r="AZ49" s="4" t="s">
        <v>140</v>
      </c>
      <c r="BA49" s="4" t="s">
        <v>141</v>
      </c>
    </row>
  </sheetData>
  <sortState xmlns:xlrd2="http://schemas.microsoft.com/office/spreadsheetml/2017/richdata2" ref="A2:BA49">
    <sortCondition ref="B2:B4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1" ma:contentTypeDescription="Create a new document." ma:contentTypeScope="" ma:versionID="de7d39dffc2c929477a2764d6d7ce02b">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9e05a7a44b6cc91b484a659e5d2e0349"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EBD8DB-9A07-4190-B154-1A8526954C8C}">
  <ds:schemaRefs>
    <ds:schemaRef ds:uri="http://purl.org/dc/elements/1.1/"/>
    <ds:schemaRef ds:uri="http://schemas.microsoft.com/office/2006/metadata/properties"/>
    <ds:schemaRef ds:uri="0ee27866-b6d5-4252-8d64-3ae05954dad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94e957f-80ce-4eda-9e02-31455ab5eee7"/>
    <ds:schemaRef ds:uri="http://www.w3.org/XML/1998/namespace"/>
    <ds:schemaRef ds:uri="http://purl.org/dc/dcmitype/"/>
  </ds:schemaRefs>
</ds:datastoreItem>
</file>

<file path=customXml/itemProps2.xml><?xml version="1.0" encoding="utf-8"?>
<ds:datastoreItem xmlns:ds="http://schemas.openxmlformats.org/officeDocument/2006/customXml" ds:itemID="{38038C3F-362C-4E3C-A308-221625D98496}">
  <ds:schemaRefs>
    <ds:schemaRef ds:uri="http://schemas.microsoft.com/sharepoint/v3/contenttype/forms"/>
  </ds:schemaRefs>
</ds:datastoreItem>
</file>

<file path=customXml/itemProps3.xml><?xml version="1.0" encoding="utf-8"?>
<ds:datastoreItem xmlns:ds="http://schemas.openxmlformats.org/officeDocument/2006/customXml" ds:itemID="{508DB54C-595C-41F3-B905-B5CDC2A4E2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Access</vt:lpstr>
      <vt:lpstr>Technology</vt:lpstr>
      <vt:lpstr>Other Programming Activities</vt:lpstr>
      <vt:lpstr>Synchronous Programs</vt:lpstr>
      <vt:lpstr>Synch Program Attendance</vt:lpstr>
      <vt:lpstr>Programs x Audience - Chart</vt:lpstr>
      <vt:lpstr>All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Marrocco, David (OLIS)</dc:creator>
  <cp:lastModifiedBy>Metzger, Kelly (OLIS)</cp:lastModifiedBy>
  <dcterms:created xsi:type="dcterms:W3CDTF">2023-01-24T20:16:43Z</dcterms:created>
  <dcterms:modified xsi:type="dcterms:W3CDTF">2023-02-16T15:46:14Z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