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2-CompStats/Published/"/>
    </mc:Choice>
  </mc:AlternateContent>
  <xr:revisionPtr revIDLastSave="1647" documentId="8_{D54A046F-6C0A-4FA8-B485-D398645022C6}" xr6:coauthVersionLast="47" xr6:coauthVersionMax="47" xr10:uidLastSave="{1A916EA5-D3C3-40C9-8ACD-5BBE1C40DD09}"/>
  <bookViews>
    <workbookView xWindow="28680" yWindow="-120" windowWidth="29040" windowHeight="15840" xr2:uid="{B58E28D3-DEAF-48EA-8534-425C2F4187CA}"/>
  </bookViews>
  <sheets>
    <sheet name="Intro" sheetId="13" r:id="rId1"/>
    <sheet name="Operating Rev" sheetId="2" r:id="rId2"/>
    <sheet name="Municipal Breakdown" sheetId="14" r:id="rId3"/>
    <sheet name="% Rev to % Pop" sheetId="16" r:id="rId4"/>
    <sheet name="Operating Expend" sheetId="4" r:id="rId5"/>
    <sheet name="Staff Expend" sheetId="6" r:id="rId6"/>
    <sheet name="Collection Expend" sheetId="9" r:id="rId7"/>
    <sheet name="Other Operating Expend" sheetId="10" r:id="rId8"/>
    <sheet name="Capital Rev &amp; Expend" sheetId="11" r:id="rId9"/>
    <sheet name="All Data" sheetId="1" r:id="rId10"/>
  </sheets>
  <definedNames>
    <definedName name="_xlnm._FilterDatabase" localSheetId="8" hidden="1">'Capital Rev &amp; Expend'!$A$2:$R$2</definedName>
    <definedName name="_xlnm._FilterDatabase" localSheetId="6" hidden="1">'Collection Expend'!$A$2:$O$2</definedName>
    <definedName name="_xlnm._FilterDatabase" localSheetId="4" hidden="1">'Operating Expend'!$A$2:$O$2</definedName>
    <definedName name="_xlnm._FilterDatabase" localSheetId="1" hidden="1">'Operating Rev'!$A$2:$Q$2</definedName>
    <definedName name="_xlnm._FilterDatabase" localSheetId="7" hidden="1">'Other Operating Expend'!$A$2:$R$2</definedName>
    <definedName name="_xlnm._FilterDatabase" localSheetId="5" hidden="1">'Staff Expend'!$A$2:$L$2</definedName>
    <definedName name="Slicer_Municipality">#N/A</definedName>
  </definedNames>
  <calcPr calcId="191029"/>
  <pivotCaches>
    <pivotCache cacheId="0" r:id="rId11"/>
  </pivotCaches>
  <extLst>
    <ext xmlns:x14="http://schemas.microsoft.com/office/spreadsheetml/2009/9/main" uri="{BBE1A952-AA13-448e-AADC-164F8A28A991}">
      <x14:slicerCaches>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4" l="1"/>
  <c r="F4" i="14"/>
  <c r="F5" i="14"/>
  <c r="F6" i="14"/>
  <c r="F7" i="14"/>
  <c r="F8" i="14"/>
  <c r="F9" i="14"/>
  <c r="F10" i="14"/>
  <c r="F11" i="14"/>
  <c r="F12" i="14"/>
  <c r="F13" i="14"/>
  <c r="F14" i="14"/>
  <c r="F15" i="14"/>
  <c r="F16" i="14"/>
  <c r="F17" i="14"/>
  <c r="F18" i="14"/>
  <c r="F2" i="14"/>
  <c r="M32" i="11" l="1"/>
  <c r="M30" i="11"/>
  <c r="M25" i="11"/>
  <c r="M5" i="11"/>
  <c r="K30" i="11"/>
  <c r="I30" i="11"/>
  <c r="I5" i="11"/>
  <c r="G5" i="11"/>
  <c r="P37" i="11"/>
  <c r="O37" i="11"/>
  <c r="M37" i="11"/>
  <c r="K37" i="11"/>
  <c r="I37" i="11"/>
  <c r="G37" i="11"/>
  <c r="E37" i="11"/>
  <c r="D37" i="11"/>
  <c r="P33" i="11"/>
  <c r="O33" i="11"/>
  <c r="E33" i="11"/>
  <c r="D33" i="11"/>
  <c r="P32" i="11"/>
  <c r="O32" i="11"/>
  <c r="E32" i="11"/>
  <c r="D32" i="11"/>
  <c r="P30" i="11"/>
  <c r="O30" i="11"/>
  <c r="E30" i="11"/>
  <c r="D30" i="11"/>
  <c r="P25" i="11"/>
  <c r="O25" i="11"/>
  <c r="E25" i="11"/>
  <c r="D25" i="11"/>
  <c r="P16" i="11"/>
  <c r="O16" i="11"/>
  <c r="M16" i="11"/>
  <c r="K16" i="11"/>
  <c r="I16" i="11"/>
  <c r="G16" i="11"/>
  <c r="E16" i="11"/>
  <c r="D16" i="11"/>
  <c r="P15" i="11"/>
  <c r="O15" i="11"/>
  <c r="M15" i="11"/>
  <c r="K15" i="11"/>
  <c r="I15" i="11"/>
  <c r="G15" i="11"/>
  <c r="E15" i="11"/>
  <c r="D15" i="11"/>
  <c r="P5" i="11"/>
  <c r="O5" i="11"/>
  <c r="E5" i="11"/>
  <c r="D5" i="11"/>
  <c r="E37" i="10"/>
  <c r="D37" i="10"/>
  <c r="E33" i="10"/>
  <c r="D33" i="10"/>
  <c r="E32" i="10"/>
  <c r="D32" i="10"/>
  <c r="E30" i="10"/>
  <c r="D30" i="10"/>
  <c r="E25" i="10"/>
  <c r="D25" i="10"/>
  <c r="E16" i="10"/>
  <c r="D16" i="10"/>
  <c r="E15" i="10"/>
  <c r="D15" i="10"/>
  <c r="I37" i="10"/>
  <c r="H37" i="10"/>
  <c r="I33" i="10"/>
  <c r="H33" i="10"/>
  <c r="H32" i="10"/>
  <c r="I32" i="10"/>
  <c r="H30" i="10"/>
  <c r="I30" i="10"/>
  <c r="H25" i="10"/>
  <c r="I25" i="10"/>
  <c r="H16" i="10"/>
  <c r="I16" i="10"/>
  <c r="H15" i="10"/>
  <c r="I15" i="10"/>
  <c r="K15" i="10"/>
  <c r="L15" i="10"/>
  <c r="K16" i="10"/>
  <c r="L16" i="10"/>
  <c r="K25" i="10"/>
  <c r="L25" i="10"/>
  <c r="L30" i="10"/>
  <c r="K30" i="10"/>
  <c r="L32" i="10"/>
  <c r="K32" i="10"/>
  <c r="K33" i="10"/>
  <c r="L33" i="10"/>
  <c r="K37" i="10"/>
  <c r="L37" i="10"/>
  <c r="O37" i="10"/>
  <c r="N37" i="10"/>
  <c r="O33" i="10"/>
  <c r="N33" i="10"/>
  <c r="O32" i="10"/>
  <c r="N32" i="10"/>
  <c r="N30" i="10"/>
  <c r="O30" i="10"/>
  <c r="N25" i="10"/>
  <c r="O25" i="10"/>
  <c r="N16" i="10"/>
  <c r="O16" i="10"/>
  <c r="N15" i="10"/>
  <c r="O15" i="10"/>
  <c r="Q37" i="10"/>
  <c r="R37" i="10"/>
  <c r="Q33" i="10"/>
  <c r="R33" i="10"/>
  <c r="R32" i="10"/>
  <c r="Q32" i="10"/>
  <c r="Q30" i="10"/>
  <c r="R30" i="10"/>
  <c r="R25" i="10"/>
  <c r="Q25" i="10"/>
  <c r="Q16" i="10"/>
  <c r="R16" i="10"/>
  <c r="Q15" i="10"/>
  <c r="R15" i="10"/>
  <c r="R5" i="10"/>
  <c r="Q5" i="10"/>
  <c r="O5" i="10"/>
  <c r="N5" i="10"/>
  <c r="L5" i="10"/>
  <c r="K5" i="10"/>
  <c r="I5" i="10"/>
  <c r="H5" i="10"/>
  <c r="E5" i="10"/>
  <c r="D5" i="10"/>
  <c r="B45" i="6"/>
  <c r="B44" i="6"/>
  <c r="O37" i="9"/>
  <c r="N37" i="9"/>
  <c r="L37" i="9"/>
  <c r="K37" i="9"/>
  <c r="I37" i="9"/>
  <c r="H37" i="9"/>
  <c r="E37" i="9"/>
  <c r="D37" i="9"/>
  <c r="O33" i="9"/>
  <c r="N33" i="9"/>
  <c r="L33" i="9"/>
  <c r="K33" i="9"/>
  <c r="I33" i="9"/>
  <c r="H33" i="9"/>
  <c r="E33" i="9"/>
  <c r="D33" i="9"/>
  <c r="O32" i="9"/>
  <c r="N32" i="9"/>
  <c r="L32" i="9"/>
  <c r="K32" i="9"/>
  <c r="I32" i="9"/>
  <c r="H32" i="9"/>
  <c r="E32" i="9"/>
  <c r="D32" i="9"/>
  <c r="O30" i="9"/>
  <c r="N30" i="9"/>
  <c r="L30" i="9"/>
  <c r="K30" i="9"/>
  <c r="I30" i="9"/>
  <c r="H30" i="9"/>
  <c r="E30" i="9"/>
  <c r="D30" i="9"/>
  <c r="O25" i="9"/>
  <c r="N25" i="9"/>
  <c r="L25" i="9"/>
  <c r="K25" i="9"/>
  <c r="I25" i="9"/>
  <c r="H25" i="9"/>
  <c r="E25" i="9"/>
  <c r="D25" i="9"/>
  <c r="O5" i="9"/>
  <c r="N5" i="9"/>
  <c r="L5" i="9"/>
  <c r="K5" i="9"/>
  <c r="I5" i="9"/>
  <c r="H5" i="9"/>
  <c r="E5" i="9"/>
  <c r="D5" i="9"/>
  <c r="L37" i="6"/>
  <c r="K37" i="6"/>
  <c r="I37" i="6"/>
  <c r="H37" i="6"/>
  <c r="F37" i="6"/>
  <c r="E37" i="6"/>
  <c r="L33" i="6"/>
  <c r="K33" i="6"/>
  <c r="I33" i="6"/>
  <c r="H33" i="6"/>
  <c r="F33" i="6"/>
  <c r="E33" i="6"/>
  <c r="L32" i="6"/>
  <c r="K32" i="6"/>
  <c r="I32" i="6"/>
  <c r="H32" i="6"/>
  <c r="F32" i="6"/>
  <c r="E32" i="6"/>
  <c r="L30" i="6"/>
  <c r="K30" i="6"/>
  <c r="I30" i="6"/>
  <c r="H30" i="6"/>
  <c r="F30" i="6"/>
  <c r="E30" i="6"/>
  <c r="L25" i="6"/>
  <c r="K25" i="6"/>
  <c r="I25" i="6"/>
  <c r="H25" i="6"/>
  <c r="F25" i="6"/>
  <c r="E25" i="6"/>
  <c r="L16" i="6"/>
  <c r="K16" i="6"/>
  <c r="I16" i="6"/>
  <c r="H16" i="6"/>
  <c r="F16" i="6"/>
  <c r="E16" i="6"/>
  <c r="L15" i="6"/>
  <c r="K15" i="6"/>
  <c r="I15" i="6"/>
  <c r="H15" i="6"/>
  <c r="F15" i="6"/>
  <c r="E15" i="6"/>
  <c r="L5" i="6"/>
  <c r="K5" i="6"/>
  <c r="I5" i="6"/>
  <c r="H5" i="6"/>
  <c r="F5" i="6"/>
  <c r="E5" i="6"/>
  <c r="O37" i="4"/>
  <c r="N37" i="4"/>
  <c r="L37" i="4"/>
  <c r="K37" i="4"/>
  <c r="I37" i="4"/>
  <c r="H37" i="4"/>
  <c r="E37" i="4"/>
  <c r="D37" i="4"/>
  <c r="O33" i="4"/>
  <c r="N33" i="4"/>
  <c r="L33" i="4"/>
  <c r="K33" i="4"/>
  <c r="I33" i="4"/>
  <c r="H33" i="4"/>
  <c r="E33" i="4"/>
  <c r="D33" i="4"/>
  <c r="O32" i="4"/>
  <c r="N32" i="4"/>
  <c r="L32" i="4"/>
  <c r="K32" i="4"/>
  <c r="I32" i="4"/>
  <c r="H32" i="4"/>
  <c r="E32" i="4"/>
  <c r="D32" i="4"/>
  <c r="O30" i="4"/>
  <c r="N30" i="4"/>
  <c r="L30" i="4"/>
  <c r="K30" i="4"/>
  <c r="I30" i="4"/>
  <c r="H30" i="4"/>
  <c r="E30" i="4"/>
  <c r="D30" i="4"/>
  <c r="O25" i="4"/>
  <c r="N25" i="4"/>
  <c r="L25" i="4"/>
  <c r="K25" i="4"/>
  <c r="I25" i="4"/>
  <c r="H25" i="4"/>
  <c r="E25" i="4"/>
  <c r="D25" i="4"/>
  <c r="O16" i="4"/>
  <c r="N16" i="4"/>
  <c r="L16" i="4"/>
  <c r="K16" i="4"/>
  <c r="I16" i="4"/>
  <c r="H16" i="4"/>
  <c r="E16" i="4"/>
  <c r="D16" i="4"/>
  <c r="O15" i="4"/>
  <c r="N15" i="4"/>
  <c r="L15" i="4"/>
  <c r="K15" i="4"/>
  <c r="I15" i="4"/>
  <c r="H15" i="4"/>
  <c r="E15" i="4"/>
  <c r="D15" i="4"/>
  <c r="O5" i="4"/>
  <c r="N5" i="4"/>
  <c r="L5" i="4"/>
  <c r="K5" i="4"/>
  <c r="I5" i="4"/>
  <c r="H5" i="4"/>
  <c r="E5" i="4"/>
  <c r="D5" i="4"/>
  <c r="F4" i="2" l="1"/>
  <c r="F5" i="2"/>
  <c r="F6" i="2"/>
  <c r="F7" i="2"/>
  <c r="F8" i="2"/>
  <c r="F9" i="2"/>
  <c r="F10" i="2"/>
  <c r="F11" i="2"/>
  <c r="F12" i="2"/>
  <c r="F13" i="2"/>
  <c r="F44" i="2" s="1"/>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3" i="2"/>
  <c r="E4" i="2"/>
  <c r="E5" i="2"/>
  <c r="E6" i="2"/>
  <c r="E7" i="2"/>
  <c r="E8" i="2"/>
  <c r="E9" i="2"/>
  <c r="E10" i="2"/>
  <c r="E11" i="2"/>
  <c r="E12" i="2"/>
  <c r="E13" i="2"/>
  <c r="E45" i="2" s="1"/>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3" i="2"/>
  <c r="H37" i="2"/>
  <c r="J37" i="2"/>
  <c r="L37" i="2"/>
  <c r="N37" i="2"/>
  <c r="Q37" i="2"/>
  <c r="K44" i="2"/>
  <c r="H33" i="2"/>
  <c r="J33" i="2"/>
  <c r="L33" i="2"/>
  <c r="N33" i="2"/>
  <c r="Q33" i="2"/>
  <c r="H32" i="2"/>
  <c r="J32" i="2"/>
  <c r="L32" i="2"/>
  <c r="N32" i="2"/>
  <c r="Q32" i="2"/>
  <c r="Q30" i="2"/>
  <c r="N30" i="2"/>
  <c r="L30" i="2"/>
  <c r="J30" i="2"/>
  <c r="H30" i="2"/>
  <c r="Q25" i="2"/>
  <c r="N25" i="2"/>
  <c r="L25" i="2"/>
  <c r="J25" i="2"/>
  <c r="H25" i="2"/>
  <c r="H16" i="2"/>
  <c r="J16" i="2"/>
  <c r="L16" i="2"/>
  <c r="N16" i="2"/>
  <c r="Q16" i="2"/>
  <c r="Q15" i="2"/>
  <c r="N15" i="2"/>
  <c r="L15" i="2"/>
  <c r="J15" i="2"/>
  <c r="H15" i="2"/>
  <c r="Q5" i="2"/>
  <c r="N5" i="2"/>
  <c r="L5" i="2"/>
  <c r="J5" i="2"/>
  <c r="H5" i="2"/>
  <c r="K45" i="2"/>
  <c r="E44" i="2" l="1"/>
  <c r="F45" i="2"/>
  <c r="K43" i="2"/>
  <c r="C43" i="2" l="1"/>
  <c r="D43" i="2"/>
  <c r="G43" i="2"/>
  <c r="I43" i="2"/>
  <c r="M43" i="2"/>
  <c r="O43" i="2"/>
  <c r="C44" i="2"/>
  <c r="D44" i="2"/>
  <c r="G44" i="2"/>
  <c r="I44" i="2"/>
  <c r="M44" i="2"/>
  <c r="O44" i="2"/>
  <c r="C45" i="2"/>
  <c r="D45" i="2"/>
  <c r="G45" i="2"/>
  <c r="I45" i="2"/>
  <c r="M45" i="2"/>
  <c r="O45" i="2"/>
  <c r="B45" i="2"/>
  <c r="B44" i="2"/>
  <c r="B43" i="2"/>
  <c r="P3" i="2"/>
  <c r="P20" i="2"/>
  <c r="Q20" i="2" s="1"/>
  <c r="P31" i="2"/>
  <c r="Q31" i="2" s="1"/>
  <c r="P8" i="2"/>
  <c r="Q8" i="2" s="1"/>
  <c r="P9" i="2"/>
  <c r="Q9" i="2" s="1"/>
  <c r="P7" i="2"/>
  <c r="Q7" i="2" s="1"/>
  <c r="P10" i="2"/>
  <c r="Q10" i="2" s="1"/>
  <c r="P11" i="2"/>
  <c r="Q11" i="2" s="1"/>
  <c r="P12" i="2"/>
  <c r="Q12" i="2" s="1"/>
  <c r="P13" i="2"/>
  <c r="Q13" i="2" s="1"/>
  <c r="P36" i="2"/>
  <c r="Q36" i="2" s="1"/>
  <c r="P23" i="2"/>
  <c r="Q23" i="2" s="1"/>
  <c r="P17" i="2"/>
  <c r="Q17" i="2" s="1"/>
  <c r="P14" i="2"/>
  <c r="Q14" i="2" s="1"/>
  <c r="P19" i="2"/>
  <c r="Q19" i="2" s="1"/>
  <c r="P38" i="2"/>
  <c r="Q38" i="2" s="1"/>
  <c r="P18" i="2"/>
  <c r="Q18" i="2" s="1"/>
  <c r="P22" i="2"/>
  <c r="Q22" i="2" s="1"/>
  <c r="P26" i="2"/>
  <c r="Q26" i="2" s="1"/>
  <c r="P21" i="2"/>
  <c r="Q21" i="2" s="1"/>
  <c r="P24" i="2"/>
  <c r="Q24" i="2" s="1"/>
  <c r="P27" i="2"/>
  <c r="Q27" i="2" s="1"/>
  <c r="P28" i="2"/>
  <c r="Q28" i="2" s="1"/>
  <c r="P29" i="2"/>
  <c r="Q29" i="2" s="1"/>
  <c r="P4" i="2"/>
  <c r="Q4" i="2" s="1"/>
  <c r="P34" i="2"/>
  <c r="Q34" i="2" s="1"/>
  <c r="P35" i="2"/>
  <c r="Q35" i="2" s="1"/>
  <c r="P39" i="2"/>
  <c r="Q39" i="2" s="1"/>
  <c r="P40" i="2"/>
  <c r="Q40" i="2" s="1"/>
  <c r="P41" i="2"/>
  <c r="Q41" i="2" s="1"/>
  <c r="P6" i="2"/>
  <c r="Q6" i="2" s="1"/>
  <c r="Q43" i="11"/>
  <c r="R43" i="11"/>
  <c r="F43" i="11"/>
  <c r="H43" i="11"/>
  <c r="J43" i="11"/>
  <c r="L43" i="11"/>
  <c r="C43" i="11"/>
  <c r="N43" i="11"/>
  <c r="Q44" i="11"/>
  <c r="R44" i="11"/>
  <c r="F44" i="11"/>
  <c r="H44" i="11"/>
  <c r="J44" i="11"/>
  <c r="L44" i="11"/>
  <c r="C44" i="11"/>
  <c r="N44" i="11"/>
  <c r="Q45" i="11"/>
  <c r="R45" i="11"/>
  <c r="F45" i="11"/>
  <c r="H45" i="11"/>
  <c r="J45" i="11"/>
  <c r="L45" i="11"/>
  <c r="C45" i="11"/>
  <c r="N45" i="11"/>
  <c r="P3" i="11"/>
  <c r="P20" i="11"/>
  <c r="P31" i="11"/>
  <c r="P8" i="11"/>
  <c r="P9" i="11"/>
  <c r="P7" i="11"/>
  <c r="P10" i="11"/>
  <c r="P11" i="11"/>
  <c r="P12" i="11"/>
  <c r="P13" i="11"/>
  <c r="P36" i="11"/>
  <c r="P23" i="11"/>
  <c r="P17" i="11"/>
  <c r="P14" i="11"/>
  <c r="P19" i="11"/>
  <c r="P38" i="11"/>
  <c r="P18" i="11"/>
  <c r="P22" i="11"/>
  <c r="P26" i="11"/>
  <c r="P21" i="11"/>
  <c r="P24" i="11"/>
  <c r="P27" i="11"/>
  <c r="P28" i="11"/>
  <c r="P29" i="11"/>
  <c r="P4" i="11"/>
  <c r="P34" i="11"/>
  <c r="P35" i="11"/>
  <c r="P39" i="11"/>
  <c r="P40" i="11"/>
  <c r="P41" i="11"/>
  <c r="P6" i="11"/>
  <c r="O3" i="11"/>
  <c r="O20" i="11"/>
  <c r="O31" i="11"/>
  <c r="O8" i="11"/>
  <c r="O9" i="11"/>
  <c r="O7" i="11"/>
  <c r="O10" i="11"/>
  <c r="O11" i="11"/>
  <c r="O12" i="11"/>
  <c r="O13" i="11"/>
  <c r="O36" i="11"/>
  <c r="O23" i="11"/>
  <c r="O17" i="11"/>
  <c r="O14" i="11"/>
  <c r="O19" i="11"/>
  <c r="O38" i="11"/>
  <c r="O18" i="11"/>
  <c r="O22" i="11"/>
  <c r="O26" i="11"/>
  <c r="O21" i="11"/>
  <c r="O24" i="11"/>
  <c r="O27" i="11"/>
  <c r="O28" i="11"/>
  <c r="O29" i="11"/>
  <c r="O4" i="11"/>
  <c r="O34" i="11"/>
  <c r="O35" i="11"/>
  <c r="O39" i="11"/>
  <c r="O40" i="11"/>
  <c r="O41" i="11"/>
  <c r="O6" i="11"/>
  <c r="E3" i="11"/>
  <c r="E20" i="11"/>
  <c r="E31" i="11"/>
  <c r="E8" i="11"/>
  <c r="E9" i="11"/>
  <c r="E7" i="11"/>
  <c r="E10" i="11"/>
  <c r="E11" i="11"/>
  <c r="E12" i="11"/>
  <c r="E13" i="11"/>
  <c r="E36" i="11"/>
  <c r="E23" i="11"/>
  <c r="E17" i="11"/>
  <c r="E14" i="11"/>
  <c r="E19" i="11"/>
  <c r="E38" i="11"/>
  <c r="E18" i="11"/>
  <c r="E22" i="11"/>
  <c r="E26" i="11"/>
  <c r="E21" i="11"/>
  <c r="E24" i="11"/>
  <c r="E27" i="11"/>
  <c r="E28" i="11"/>
  <c r="E29" i="11"/>
  <c r="E4" i="11"/>
  <c r="E34" i="11"/>
  <c r="E35" i="11"/>
  <c r="E39" i="11"/>
  <c r="E40" i="11"/>
  <c r="E41" i="11"/>
  <c r="E6" i="11"/>
  <c r="D3" i="11"/>
  <c r="D20" i="11"/>
  <c r="D31" i="11"/>
  <c r="D8" i="11"/>
  <c r="D9" i="11"/>
  <c r="D7" i="11"/>
  <c r="D10" i="11"/>
  <c r="D11" i="11"/>
  <c r="D12" i="11"/>
  <c r="D13" i="11"/>
  <c r="D36" i="11"/>
  <c r="D23" i="11"/>
  <c r="D17" i="11"/>
  <c r="D14" i="11"/>
  <c r="D19" i="11"/>
  <c r="D38" i="11"/>
  <c r="D18" i="11"/>
  <c r="D22" i="11"/>
  <c r="D26" i="11"/>
  <c r="D21" i="11"/>
  <c r="D24" i="11"/>
  <c r="D27" i="11"/>
  <c r="D28" i="11"/>
  <c r="D29" i="11"/>
  <c r="D4" i="11"/>
  <c r="D34" i="11"/>
  <c r="D35" i="11"/>
  <c r="D39" i="11"/>
  <c r="D40" i="11"/>
  <c r="D41" i="11"/>
  <c r="D6" i="11"/>
  <c r="M3" i="11"/>
  <c r="M9" i="11"/>
  <c r="M7" i="11"/>
  <c r="M10" i="11"/>
  <c r="M11" i="11"/>
  <c r="M36" i="11"/>
  <c r="M23" i="11"/>
  <c r="M17" i="11"/>
  <c r="M14" i="11"/>
  <c r="M19" i="11"/>
  <c r="M38" i="11"/>
  <c r="M26" i="11"/>
  <c r="M28" i="11"/>
  <c r="M34" i="11"/>
  <c r="K3" i="11"/>
  <c r="K9" i="11"/>
  <c r="K7" i="11"/>
  <c r="K10" i="11"/>
  <c r="K11" i="11"/>
  <c r="K36" i="11"/>
  <c r="K23" i="11"/>
  <c r="K17" i="11"/>
  <c r="K14" i="11"/>
  <c r="K19" i="11"/>
  <c r="K38" i="11"/>
  <c r="K26" i="11"/>
  <c r="K28" i="11"/>
  <c r="K34" i="11"/>
  <c r="I3" i="11"/>
  <c r="I9" i="11"/>
  <c r="I7" i="11"/>
  <c r="I10" i="11"/>
  <c r="I11" i="11"/>
  <c r="I36" i="11"/>
  <c r="I23" i="11"/>
  <c r="I17" i="11"/>
  <c r="I14" i="11"/>
  <c r="I19" i="11"/>
  <c r="I38" i="11"/>
  <c r="I26" i="11"/>
  <c r="I28" i="11"/>
  <c r="I34" i="11"/>
  <c r="G3" i="11"/>
  <c r="G9" i="11"/>
  <c r="G7" i="11"/>
  <c r="G10" i="11"/>
  <c r="G11" i="11"/>
  <c r="G36" i="11"/>
  <c r="G23" i="11"/>
  <c r="G17" i="11"/>
  <c r="G14" i="11"/>
  <c r="G19" i="11"/>
  <c r="G38" i="11"/>
  <c r="G26" i="11"/>
  <c r="G28" i="11"/>
  <c r="G34" i="11"/>
  <c r="C43" i="10"/>
  <c r="F43" i="10"/>
  <c r="G43" i="10"/>
  <c r="J43" i="10"/>
  <c r="M43" i="10"/>
  <c r="C44" i="10"/>
  <c r="F44" i="10"/>
  <c r="G44" i="10"/>
  <c r="J44" i="10"/>
  <c r="M44" i="10"/>
  <c r="C45" i="10"/>
  <c r="F45" i="10"/>
  <c r="G45" i="10"/>
  <c r="J45" i="10"/>
  <c r="M45" i="10"/>
  <c r="Q20" i="10"/>
  <c r="Q31" i="10"/>
  <c r="Q8" i="10"/>
  <c r="Q9" i="10"/>
  <c r="Q7" i="10"/>
  <c r="R10" i="10"/>
  <c r="R11" i="10"/>
  <c r="R12" i="10"/>
  <c r="Q13" i="10"/>
  <c r="Q36" i="10"/>
  <c r="R23" i="10"/>
  <c r="Q17" i="10"/>
  <c r="Q14" i="10"/>
  <c r="Q19" i="10"/>
  <c r="Q38" i="10"/>
  <c r="R18" i="10"/>
  <c r="Q18" i="10"/>
  <c r="R22" i="10"/>
  <c r="Q26" i="10"/>
  <c r="Q21" i="10"/>
  <c r="Q24" i="10"/>
  <c r="Q27" i="10"/>
  <c r="R28" i="10"/>
  <c r="Q29" i="10"/>
  <c r="Q4" i="10"/>
  <c r="Q34" i="10"/>
  <c r="R35" i="10"/>
  <c r="Q39" i="10"/>
  <c r="Q40" i="10"/>
  <c r="Q41" i="10"/>
  <c r="R6" i="10"/>
  <c r="N3" i="10"/>
  <c r="O3" i="10"/>
  <c r="N20" i="10"/>
  <c r="O20" i="10"/>
  <c r="N31" i="10"/>
  <c r="O31" i="10"/>
  <c r="N8" i="10"/>
  <c r="O8" i="10"/>
  <c r="N9" i="10"/>
  <c r="O9" i="10"/>
  <c r="N7" i="10"/>
  <c r="O7" i="10"/>
  <c r="N10" i="10"/>
  <c r="O10" i="10"/>
  <c r="N11" i="10"/>
  <c r="O11" i="10"/>
  <c r="N12" i="10"/>
  <c r="O12" i="10"/>
  <c r="N13" i="10"/>
  <c r="O13" i="10"/>
  <c r="N36" i="10"/>
  <c r="O36" i="10"/>
  <c r="N23" i="10"/>
  <c r="O23" i="10"/>
  <c r="N17" i="10"/>
  <c r="O17" i="10"/>
  <c r="N14" i="10"/>
  <c r="O14" i="10"/>
  <c r="N19" i="10"/>
  <c r="O19" i="10"/>
  <c r="N38" i="10"/>
  <c r="O38" i="10"/>
  <c r="N18" i="10"/>
  <c r="O18" i="10"/>
  <c r="N22" i="10"/>
  <c r="O22" i="10"/>
  <c r="N26" i="10"/>
  <c r="O26" i="10"/>
  <c r="N21" i="10"/>
  <c r="O21" i="10"/>
  <c r="N24" i="10"/>
  <c r="O24" i="10"/>
  <c r="N27" i="10"/>
  <c r="O27" i="10"/>
  <c r="N28" i="10"/>
  <c r="O28" i="10"/>
  <c r="N29" i="10"/>
  <c r="O29" i="10"/>
  <c r="N4" i="10"/>
  <c r="O4" i="10"/>
  <c r="N34" i="10"/>
  <c r="O34" i="10"/>
  <c r="N35" i="10"/>
  <c r="O35" i="10"/>
  <c r="N39" i="10"/>
  <c r="O39" i="10"/>
  <c r="N40" i="10"/>
  <c r="O40" i="10"/>
  <c r="N41" i="10"/>
  <c r="O41" i="10"/>
  <c r="O6" i="10"/>
  <c r="N6" i="10"/>
  <c r="K3" i="10"/>
  <c r="L3" i="10"/>
  <c r="K20" i="10"/>
  <c r="L20" i="10"/>
  <c r="K31" i="10"/>
  <c r="L31" i="10"/>
  <c r="K8" i="10"/>
  <c r="L8" i="10"/>
  <c r="K9" i="10"/>
  <c r="L9" i="10"/>
  <c r="K7" i="10"/>
  <c r="L7" i="10"/>
  <c r="K10" i="10"/>
  <c r="L10" i="10"/>
  <c r="K11" i="10"/>
  <c r="L11" i="10"/>
  <c r="K12" i="10"/>
  <c r="L12" i="10"/>
  <c r="K13" i="10"/>
  <c r="L13" i="10"/>
  <c r="K36" i="10"/>
  <c r="L36" i="10"/>
  <c r="K23" i="10"/>
  <c r="L23" i="10"/>
  <c r="K17" i="10"/>
  <c r="L17" i="10"/>
  <c r="K14" i="10"/>
  <c r="L14" i="10"/>
  <c r="K19" i="10"/>
  <c r="L19" i="10"/>
  <c r="K38" i="10"/>
  <c r="L38" i="10"/>
  <c r="K18" i="10"/>
  <c r="L18" i="10"/>
  <c r="K22" i="10"/>
  <c r="L22" i="10"/>
  <c r="K26" i="10"/>
  <c r="L26" i="10"/>
  <c r="K21" i="10"/>
  <c r="L21" i="10"/>
  <c r="K24" i="10"/>
  <c r="L24" i="10"/>
  <c r="K27" i="10"/>
  <c r="L27" i="10"/>
  <c r="K28" i="10"/>
  <c r="L28" i="10"/>
  <c r="K29" i="10"/>
  <c r="L29" i="10"/>
  <c r="K4" i="10"/>
  <c r="L4" i="10"/>
  <c r="K34" i="10"/>
  <c r="L34" i="10"/>
  <c r="K35" i="10"/>
  <c r="L35" i="10"/>
  <c r="K39" i="10"/>
  <c r="L39" i="10"/>
  <c r="K40" i="10"/>
  <c r="L40" i="10"/>
  <c r="K41" i="10"/>
  <c r="L41" i="10"/>
  <c r="L6" i="10"/>
  <c r="K6" i="10"/>
  <c r="I3" i="10"/>
  <c r="I20" i="10"/>
  <c r="I31" i="10"/>
  <c r="I8" i="10"/>
  <c r="I9" i="10"/>
  <c r="I7" i="10"/>
  <c r="I10" i="10"/>
  <c r="I11" i="10"/>
  <c r="I12" i="10"/>
  <c r="I13" i="10"/>
  <c r="I36" i="10"/>
  <c r="I23" i="10"/>
  <c r="I17" i="10"/>
  <c r="I14" i="10"/>
  <c r="I19" i="10"/>
  <c r="I38" i="10"/>
  <c r="I18" i="10"/>
  <c r="I22" i="10"/>
  <c r="I26" i="10"/>
  <c r="I21" i="10"/>
  <c r="I24" i="10"/>
  <c r="I27" i="10"/>
  <c r="I28" i="10"/>
  <c r="I29" i="10"/>
  <c r="I4" i="10"/>
  <c r="I34" i="10"/>
  <c r="I35" i="10"/>
  <c r="I39" i="10"/>
  <c r="I40" i="10"/>
  <c r="I41" i="10"/>
  <c r="I6" i="10"/>
  <c r="H3" i="10"/>
  <c r="H20" i="10"/>
  <c r="H31" i="10"/>
  <c r="H8" i="10"/>
  <c r="H9" i="10"/>
  <c r="H7" i="10"/>
  <c r="H10" i="10"/>
  <c r="H11" i="10"/>
  <c r="H12" i="10"/>
  <c r="H13" i="10"/>
  <c r="H36" i="10"/>
  <c r="H23" i="10"/>
  <c r="H17" i="10"/>
  <c r="H14" i="10"/>
  <c r="H19" i="10"/>
  <c r="H38" i="10"/>
  <c r="H18" i="10"/>
  <c r="H22" i="10"/>
  <c r="H26" i="10"/>
  <c r="H21" i="10"/>
  <c r="H24" i="10"/>
  <c r="H27" i="10"/>
  <c r="H28" i="10"/>
  <c r="H29" i="10"/>
  <c r="H4" i="10"/>
  <c r="H34" i="10"/>
  <c r="H35" i="10"/>
  <c r="H39" i="10"/>
  <c r="H40" i="10"/>
  <c r="H41" i="10"/>
  <c r="H6" i="10"/>
  <c r="D3" i="10"/>
  <c r="E3" i="10"/>
  <c r="D20" i="10"/>
  <c r="E20" i="10"/>
  <c r="D31" i="10"/>
  <c r="E31" i="10"/>
  <c r="D8" i="10"/>
  <c r="E8" i="10"/>
  <c r="D9" i="10"/>
  <c r="E9" i="10"/>
  <c r="D7" i="10"/>
  <c r="E7" i="10"/>
  <c r="D10" i="10"/>
  <c r="E10" i="10"/>
  <c r="D11" i="10"/>
  <c r="E11" i="10"/>
  <c r="D12" i="10"/>
  <c r="E12" i="10"/>
  <c r="D13" i="10"/>
  <c r="E13" i="10"/>
  <c r="D36" i="10"/>
  <c r="E36" i="10"/>
  <c r="D23" i="10"/>
  <c r="E23" i="10"/>
  <c r="D17" i="10"/>
  <c r="E17" i="10"/>
  <c r="D14" i="10"/>
  <c r="E14" i="10"/>
  <c r="D19" i="10"/>
  <c r="E19" i="10"/>
  <c r="D38" i="10"/>
  <c r="E38" i="10"/>
  <c r="D18" i="10"/>
  <c r="E18" i="10"/>
  <c r="D22" i="10"/>
  <c r="E22" i="10"/>
  <c r="D26" i="10"/>
  <c r="E26" i="10"/>
  <c r="D21" i="10"/>
  <c r="E21" i="10"/>
  <c r="D24" i="10"/>
  <c r="E24" i="10"/>
  <c r="D27" i="10"/>
  <c r="E27" i="10"/>
  <c r="D28" i="10"/>
  <c r="E28" i="10"/>
  <c r="D29" i="10"/>
  <c r="E29" i="10"/>
  <c r="D4" i="10"/>
  <c r="E4" i="10"/>
  <c r="D34" i="10"/>
  <c r="E34" i="10"/>
  <c r="D35" i="10"/>
  <c r="E35" i="10"/>
  <c r="D39" i="10"/>
  <c r="E39" i="10"/>
  <c r="D40" i="10"/>
  <c r="E40" i="10"/>
  <c r="D41" i="10"/>
  <c r="E41" i="10"/>
  <c r="E6" i="10"/>
  <c r="D6" i="10"/>
  <c r="B45" i="11"/>
  <c r="B44" i="11"/>
  <c r="B43" i="11"/>
  <c r="L43" i="2" l="1"/>
  <c r="E43" i="2"/>
  <c r="F43" i="2"/>
  <c r="G43" i="11"/>
  <c r="R7" i="10"/>
  <c r="Q28" i="10"/>
  <c r="N43" i="10"/>
  <c r="Q6" i="10"/>
  <c r="R26" i="10"/>
  <c r="K43" i="10"/>
  <c r="R41" i="10"/>
  <c r="H45" i="10"/>
  <c r="Q22" i="10"/>
  <c r="E44" i="10"/>
  <c r="L45" i="10"/>
  <c r="O45" i="10"/>
  <c r="R17" i="10"/>
  <c r="Q10" i="10"/>
  <c r="R20" i="10"/>
  <c r="K45" i="10"/>
  <c r="N45" i="10"/>
  <c r="D44" i="10"/>
  <c r="H44" i="10"/>
  <c r="I44" i="10"/>
  <c r="Q23" i="10"/>
  <c r="P44" i="10"/>
  <c r="N43" i="2"/>
  <c r="J43" i="2"/>
  <c r="H43" i="2"/>
  <c r="P45" i="2"/>
  <c r="Q3" i="2"/>
  <c r="P44" i="2"/>
  <c r="P43" i="2"/>
  <c r="Q43" i="2" s="1"/>
  <c r="R3" i="10"/>
  <c r="P45" i="10"/>
  <c r="E45" i="10"/>
  <c r="O44" i="10"/>
  <c r="P43" i="10"/>
  <c r="Q35" i="10"/>
  <c r="R14" i="10"/>
  <c r="Q11" i="10"/>
  <c r="Q3" i="10"/>
  <c r="I45" i="10"/>
  <c r="D45" i="10"/>
  <c r="N44" i="10"/>
  <c r="R34" i="10"/>
  <c r="L44" i="10"/>
  <c r="D43" i="10"/>
  <c r="R27" i="10"/>
  <c r="R38" i="10"/>
  <c r="K44" i="10"/>
  <c r="H43" i="10"/>
  <c r="R4" i="10"/>
  <c r="R19" i="10"/>
  <c r="Q12" i="10"/>
  <c r="P43" i="11"/>
  <c r="M43" i="11"/>
  <c r="D43" i="11"/>
  <c r="G44" i="11"/>
  <c r="I44" i="11"/>
  <c r="K45" i="11"/>
  <c r="M44" i="11"/>
  <c r="D44" i="11"/>
  <c r="E44" i="11"/>
  <c r="O45" i="11"/>
  <c r="P44" i="11"/>
  <c r="K43" i="11"/>
  <c r="I43" i="11"/>
  <c r="E45" i="11"/>
  <c r="O44" i="11"/>
  <c r="E43" i="11"/>
  <c r="D45" i="11"/>
  <c r="I45" i="11"/>
  <c r="K44" i="11"/>
  <c r="O43" i="11"/>
  <c r="M45" i="11"/>
  <c r="G45" i="11"/>
  <c r="P45" i="11"/>
  <c r="R40" i="10"/>
  <c r="R29" i="10"/>
  <c r="R21" i="10"/>
  <c r="R13" i="10"/>
  <c r="R8" i="10"/>
  <c r="R39" i="10"/>
  <c r="R31" i="10"/>
  <c r="R24" i="10"/>
  <c r="R36" i="10"/>
  <c r="R9" i="10"/>
  <c r="B45" i="10"/>
  <c r="B44" i="10"/>
  <c r="B43" i="10"/>
  <c r="I43" i="10" s="1"/>
  <c r="C43" i="9"/>
  <c r="F43" i="9"/>
  <c r="G43" i="9"/>
  <c r="J43" i="9"/>
  <c r="M43" i="9"/>
  <c r="C44" i="9"/>
  <c r="F44" i="9"/>
  <c r="G44" i="9"/>
  <c r="J44" i="9"/>
  <c r="M44" i="9"/>
  <c r="C45" i="9"/>
  <c r="F45" i="9"/>
  <c r="G45" i="9"/>
  <c r="J45" i="9"/>
  <c r="M45" i="9"/>
  <c r="N3" i="9"/>
  <c r="O3" i="9"/>
  <c r="N20" i="9"/>
  <c r="O20" i="9"/>
  <c r="N31" i="9"/>
  <c r="O31" i="9"/>
  <c r="N8" i="9"/>
  <c r="O8" i="9"/>
  <c r="N9" i="9"/>
  <c r="O9" i="9"/>
  <c r="N7" i="9"/>
  <c r="O7" i="9"/>
  <c r="N10" i="9"/>
  <c r="O10" i="9"/>
  <c r="N11" i="9"/>
  <c r="O11" i="9"/>
  <c r="N12" i="9"/>
  <c r="O12" i="9"/>
  <c r="N13" i="9"/>
  <c r="O13" i="9"/>
  <c r="N36" i="9"/>
  <c r="O36" i="9"/>
  <c r="N23" i="9"/>
  <c r="O23" i="9"/>
  <c r="N17" i="9"/>
  <c r="O17" i="9"/>
  <c r="N14" i="9"/>
  <c r="O14" i="9"/>
  <c r="N19" i="9"/>
  <c r="O19" i="9"/>
  <c r="N38" i="9"/>
  <c r="O38" i="9"/>
  <c r="N18" i="9"/>
  <c r="O18" i="9"/>
  <c r="N22" i="9"/>
  <c r="O22" i="9"/>
  <c r="N26" i="9"/>
  <c r="O26" i="9"/>
  <c r="N21" i="9"/>
  <c r="O21" i="9"/>
  <c r="N24" i="9"/>
  <c r="O24" i="9"/>
  <c r="N27" i="9"/>
  <c r="O27" i="9"/>
  <c r="N28" i="9"/>
  <c r="O28" i="9"/>
  <c r="N29" i="9"/>
  <c r="O29" i="9"/>
  <c r="N4" i="9"/>
  <c r="O4" i="9"/>
  <c r="N34" i="9"/>
  <c r="O34" i="9"/>
  <c r="N35" i="9"/>
  <c r="O35" i="9"/>
  <c r="N39" i="9"/>
  <c r="O39" i="9"/>
  <c r="N40" i="9"/>
  <c r="O40" i="9"/>
  <c r="N41" i="9"/>
  <c r="O41" i="9"/>
  <c r="O6" i="9"/>
  <c r="N6" i="9"/>
  <c r="K3" i="9"/>
  <c r="L3" i="9"/>
  <c r="K20" i="9"/>
  <c r="L20" i="9"/>
  <c r="K31" i="9"/>
  <c r="L31" i="9"/>
  <c r="K8" i="9"/>
  <c r="L8" i="9"/>
  <c r="K9" i="9"/>
  <c r="L9" i="9"/>
  <c r="K7" i="9"/>
  <c r="L7" i="9"/>
  <c r="K10" i="9"/>
  <c r="L10" i="9"/>
  <c r="K11" i="9"/>
  <c r="L11" i="9"/>
  <c r="K12" i="9"/>
  <c r="L12" i="9"/>
  <c r="K13" i="9"/>
  <c r="L13" i="9"/>
  <c r="K36" i="9"/>
  <c r="L36" i="9"/>
  <c r="K23" i="9"/>
  <c r="L23" i="9"/>
  <c r="K17" i="9"/>
  <c r="L17" i="9"/>
  <c r="K14" i="9"/>
  <c r="L14" i="9"/>
  <c r="K19" i="9"/>
  <c r="L19" i="9"/>
  <c r="K38" i="9"/>
  <c r="L38" i="9"/>
  <c r="K18" i="9"/>
  <c r="L18" i="9"/>
  <c r="K22" i="9"/>
  <c r="L22" i="9"/>
  <c r="K26" i="9"/>
  <c r="L26" i="9"/>
  <c r="K21" i="9"/>
  <c r="L21" i="9"/>
  <c r="K24" i="9"/>
  <c r="L24" i="9"/>
  <c r="K27" i="9"/>
  <c r="L27" i="9"/>
  <c r="K28" i="9"/>
  <c r="L28" i="9"/>
  <c r="K29" i="9"/>
  <c r="L29" i="9"/>
  <c r="K4" i="9"/>
  <c r="L4" i="9"/>
  <c r="K34" i="9"/>
  <c r="L34" i="9"/>
  <c r="K35" i="9"/>
  <c r="L35" i="9"/>
  <c r="K39" i="9"/>
  <c r="L39" i="9"/>
  <c r="K40" i="9"/>
  <c r="L40" i="9"/>
  <c r="K41" i="9"/>
  <c r="L41" i="9"/>
  <c r="L6" i="9"/>
  <c r="K6" i="9"/>
  <c r="H3" i="9"/>
  <c r="I3" i="9"/>
  <c r="H20" i="9"/>
  <c r="I20" i="9"/>
  <c r="H31" i="9"/>
  <c r="I31" i="9"/>
  <c r="H8" i="9"/>
  <c r="I8" i="9"/>
  <c r="H9" i="9"/>
  <c r="I9" i="9"/>
  <c r="H7" i="9"/>
  <c r="I7" i="9"/>
  <c r="H10" i="9"/>
  <c r="I10" i="9"/>
  <c r="H11" i="9"/>
  <c r="I11" i="9"/>
  <c r="H12" i="9"/>
  <c r="I12" i="9"/>
  <c r="H13" i="9"/>
  <c r="I13" i="9"/>
  <c r="H36" i="9"/>
  <c r="I36" i="9"/>
  <c r="H23" i="9"/>
  <c r="I23" i="9"/>
  <c r="H17" i="9"/>
  <c r="I17" i="9"/>
  <c r="H14" i="9"/>
  <c r="I14" i="9"/>
  <c r="H19" i="9"/>
  <c r="I19" i="9"/>
  <c r="H38" i="9"/>
  <c r="I38" i="9"/>
  <c r="H18" i="9"/>
  <c r="I18" i="9"/>
  <c r="H22" i="9"/>
  <c r="I22" i="9"/>
  <c r="H26" i="9"/>
  <c r="I26" i="9"/>
  <c r="H21" i="9"/>
  <c r="I21" i="9"/>
  <c r="H24" i="9"/>
  <c r="I24" i="9"/>
  <c r="H27" i="9"/>
  <c r="I27" i="9"/>
  <c r="H28" i="9"/>
  <c r="I28" i="9"/>
  <c r="H29" i="9"/>
  <c r="I29" i="9"/>
  <c r="H4" i="9"/>
  <c r="I4" i="9"/>
  <c r="H34" i="9"/>
  <c r="I34" i="9"/>
  <c r="H35" i="9"/>
  <c r="I35" i="9"/>
  <c r="H39" i="9"/>
  <c r="I39" i="9"/>
  <c r="H40" i="9"/>
  <c r="I40" i="9"/>
  <c r="H41" i="9"/>
  <c r="I41" i="9"/>
  <c r="I6" i="9"/>
  <c r="H6" i="9"/>
  <c r="D3" i="9"/>
  <c r="E3" i="9"/>
  <c r="D20" i="9"/>
  <c r="E20" i="9"/>
  <c r="D31" i="9"/>
  <c r="E31" i="9"/>
  <c r="D8" i="9"/>
  <c r="E8" i="9"/>
  <c r="D9" i="9"/>
  <c r="E9" i="9"/>
  <c r="D7" i="9"/>
  <c r="E7" i="9"/>
  <c r="D10" i="9"/>
  <c r="E10" i="9"/>
  <c r="D11" i="9"/>
  <c r="E11" i="9"/>
  <c r="D12" i="9"/>
  <c r="E12" i="9"/>
  <c r="D13" i="9"/>
  <c r="E13" i="9"/>
  <c r="D36" i="9"/>
  <c r="E36" i="9"/>
  <c r="D23" i="9"/>
  <c r="E23" i="9"/>
  <c r="D17" i="9"/>
  <c r="E17" i="9"/>
  <c r="D14" i="9"/>
  <c r="E14" i="9"/>
  <c r="D19" i="9"/>
  <c r="E19" i="9"/>
  <c r="D38" i="9"/>
  <c r="E38" i="9"/>
  <c r="D18" i="9"/>
  <c r="E18" i="9"/>
  <c r="D22" i="9"/>
  <c r="E22" i="9"/>
  <c r="D26" i="9"/>
  <c r="E26" i="9"/>
  <c r="D21" i="9"/>
  <c r="E21" i="9"/>
  <c r="D24" i="9"/>
  <c r="E24" i="9"/>
  <c r="D27" i="9"/>
  <c r="E27" i="9"/>
  <c r="D28" i="9"/>
  <c r="E28" i="9"/>
  <c r="D29" i="9"/>
  <c r="E29" i="9"/>
  <c r="D4" i="9"/>
  <c r="E4" i="9"/>
  <c r="D34" i="9"/>
  <c r="E34" i="9"/>
  <c r="D35" i="9"/>
  <c r="E35" i="9"/>
  <c r="D39" i="9"/>
  <c r="E39" i="9"/>
  <c r="D40" i="9"/>
  <c r="E40" i="9"/>
  <c r="D41" i="9"/>
  <c r="E41" i="9"/>
  <c r="E6" i="9"/>
  <c r="D6" i="9"/>
  <c r="B45" i="9"/>
  <c r="B44" i="9"/>
  <c r="B43" i="9"/>
  <c r="E43" i="6"/>
  <c r="D43" i="6"/>
  <c r="F43" i="6" s="1"/>
  <c r="C43" i="6"/>
  <c r="G43" i="6"/>
  <c r="I43" i="6" s="1"/>
  <c r="J43" i="6"/>
  <c r="D44" i="6"/>
  <c r="C44" i="6"/>
  <c r="G44" i="6"/>
  <c r="J44" i="6"/>
  <c r="D45" i="6"/>
  <c r="C45" i="6"/>
  <c r="G45" i="6"/>
  <c r="J45" i="6"/>
  <c r="K3" i="6"/>
  <c r="L3" i="6"/>
  <c r="K20" i="6"/>
  <c r="L20" i="6"/>
  <c r="K31" i="6"/>
  <c r="L31" i="6"/>
  <c r="K8" i="6"/>
  <c r="L8" i="6"/>
  <c r="K9" i="6"/>
  <c r="L9" i="6"/>
  <c r="K7" i="6"/>
  <c r="L7" i="6"/>
  <c r="K10" i="6"/>
  <c r="L10" i="6"/>
  <c r="K11" i="6"/>
  <c r="L11" i="6"/>
  <c r="K12" i="6"/>
  <c r="L12" i="6"/>
  <c r="K13" i="6"/>
  <c r="L13" i="6"/>
  <c r="K36" i="6"/>
  <c r="L36" i="6"/>
  <c r="K23" i="6"/>
  <c r="L23" i="6"/>
  <c r="K17" i="6"/>
  <c r="L17" i="6"/>
  <c r="K14" i="6"/>
  <c r="L14" i="6"/>
  <c r="K19" i="6"/>
  <c r="L19" i="6"/>
  <c r="K38" i="6"/>
  <c r="L38" i="6"/>
  <c r="K18" i="6"/>
  <c r="L18" i="6"/>
  <c r="K22" i="6"/>
  <c r="L22" i="6"/>
  <c r="K26" i="6"/>
  <c r="L26" i="6"/>
  <c r="K21" i="6"/>
  <c r="L21" i="6"/>
  <c r="K24" i="6"/>
  <c r="L24" i="6"/>
  <c r="K27" i="6"/>
  <c r="L27" i="6"/>
  <c r="K28" i="6"/>
  <c r="L28" i="6"/>
  <c r="K29" i="6"/>
  <c r="L29" i="6"/>
  <c r="K4" i="6"/>
  <c r="L4" i="6"/>
  <c r="K34" i="6"/>
  <c r="L34" i="6"/>
  <c r="K35" i="6"/>
  <c r="L35" i="6"/>
  <c r="K39" i="6"/>
  <c r="L39" i="6"/>
  <c r="K40" i="6"/>
  <c r="L40" i="6"/>
  <c r="K41" i="6"/>
  <c r="L41" i="6"/>
  <c r="L6" i="6"/>
  <c r="K6" i="6"/>
  <c r="H3" i="6"/>
  <c r="I3" i="6"/>
  <c r="H20" i="6"/>
  <c r="I20" i="6"/>
  <c r="H31" i="6"/>
  <c r="I31" i="6"/>
  <c r="H8" i="6"/>
  <c r="I8" i="6"/>
  <c r="H9" i="6"/>
  <c r="I9" i="6"/>
  <c r="H7" i="6"/>
  <c r="I7" i="6"/>
  <c r="H10" i="6"/>
  <c r="I10" i="6"/>
  <c r="H11" i="6"/>
  <c r="I11" i="6"/>
  <c r="H12" i="6"/>
  <c r="I12" i="6"/>
  <c r="H13" i="6"/>
  <c r="I13" i="6"/>
  <c r="H36" i="6"/>
  <c r="I36" i="6"/>
  <c r="H23" i="6"/>
  <c r="I23" i="6"/>
  <c r="H17" i="6"/>
  <c r="I17" i="6"/>
  <c r="H14" i="6"/>
  <c r="I14" i="6"/>
  <c r="H19" i="6"/>
  <c r="I19" i="6"/>
  <c r="H38" i="6"/>
  <c r="I38" i="6"/>
  <c r="H18" i="6"/>
  <c r="I18" i="6"/>
  <c r="H22" i="6"/>
  <c r="I22" i="6"/>
  <c r="H26" i="6"/>
  <c r="I26" i="6"/>
  <c r="H21" i="6"/>
  <c r="I21" i="6"/>
  <c r="H24" i="6"/>
  <c r="I24" i="6"/>
  <c r="H27" i="6"/>
  <c r="I27" i="6"/>
  <c r="H28" i="6"/>
  <c r="I28" i="6"/>
  <c r="H29" i="6"/>
  <c r="I29" i="6"/>
  <c r="H4" i="6"/>
  <c r="I4" i="6"/>
  <c r="H34" i="6"/>
  <c r="I34" i="6"/>
  <c r="H35" i="6"/>
  <c r="I35" i="6"/>
  <c r="H39" i="6"/>
  <c r="I39" i="6"/>
  <c r="H40" i="6"/>
  <c r="I40" i="6"/>
  <c r="H41" i="6"/>
  <c r="I41" i="6"/>
  <c r="I6" i="6"/>
  <c r="H6" i="6"/>
  <c r="E3" i="6"/>
  <c r="F3" i="6"/>
  <c r="E20" i="6"/>
  <c r="F20" i="6"/>
  <c r="E31" i="6"/>
  <c r="F31" i="6"/>
  <c r="E8" i="6"/>
  <c r="F8" i="6"/>
  <c r="E9" i="6"/>
  <c r="F9" i="6"/>
  <c r="E7" i="6"/>
  <c r="F7" i="6"/>
  <c r="E10" i="6"/>
  <c r="F10" i="6"/>
  <c r="E11" i="6"/>
  <c r="F11" i="6"/>
  <c r="E12" i="6"/>
  <c r="F12" i="6"/>
  <c r="E13" i="6"/>
  <c r="F13" i="6"/>
  <c r="E36" i="6"/>
  <c r="F36" i="6"/>
  <c r="E23" i="6"/>
  <c r="F23" i="6"/>
  <c r="E17" i="6"/>
  <c r="F17" i="6"/>
  <c r="E14" i="6"/>
  <c r="F14" i="6"/>
  <c r="E19" i="6"/>
  <c r="F19" i="6"/>
  <c r="E38" i="6"/>
  <c r="F38" i="6"/>
  <c r="E18" i="6"/>
  <c r="F18" i="6"/>
  <c r="E22" i="6"/>
  <c r="F22" i="6"/>
  <c r="E26" i="6"/>
  <c r="F26" i="6"/>
  <c r="E21" i="6"/>
  <c r="F21" i="6"/>
  <c r="E24" i="6"/>
  <c r="F24" i="6"/>
  <c r="E27" i="6"/>
  <c r="F27" i="6"/>
  <c r="E28" i="6"/>
  <c r="F28" i="6"/>
  <c r="E29" i="6"/>
  <c r="F29" i="6"/>
  <c r="E4" i="6"/>
  <c r="F4" i="6"/>
  <c r="E34" i="6"/>
  <c r="F34" i="6"/>
  <c r="E35" i="6"/>
  <c r="F35" i="6"/>
  <c r="E39" i="6"/>
  <c r="F39" i="6"/>
  <c r="E40" i="6"/>
  <c r="F40" i="6"/>
  <c r="E41" i="6"/>
  <c r="F41" i="6"/>
  <c r="F6" i="6"/>
  <c r="E6" i="6"/>
  <c r="C43" i="4"/>
  <c r="F43" i="4"/>
  <c r="G43" i="4"/>
  <c r="J43" i="4"/>
  <c r="M43" i="4"/>
  <c r="C44" i="4"/>
  <c r="F44" i="4"/>
  <c r="G44" i="4"/>
  <c r="J44" i="4"/>
  <c r="M44" i="4"/>
  <c r="C45" i="4"/>
  <c r="F45" i="4"/>
  <c r="G45" i="4"/>
  <c r="J45" i="4"/>
  <c r="M45" i="4"/>
  <c r="B45" i="4"/>
  <c r="B44" i="4"/>
  <c r="B43" i="4"/>
  <c r="N3" i="4"/>
  <c r="O3" i="4"/>
  <c r="N20" i="4"/>
  <c r="O20" i="4"/>
  <c r="N31" i="4"/>
  <c r="O31" i="4"/>
  <c r="N8" i="4"/>
  <c r="O8" i="4"/>
  <c r="N9" i="4"/>
  <c r="O9" i="4"/>
  <c r="N7" i="4"/>
  <c r="O7" i="4"/>
  <c r="N10" i="4"/>
  <c r="O10" i="4"/>
  <c r="N11" i="4"/>
  <c r="O11" i="4"/>
  <c r="N12" i="4"/>
  <c r="O12" i="4"/>
  <c r="N13" i="4"/>
  <c r="O13" i="4"/>
  <c r="N36" i="4"/>
  <c r="O36" i="4"/>
  <c r="N23" i="4"/>
  <c r="O23" i="4"/>
  <c r="N17" i="4"/>
  <c r="O17" i="4"/>
  <c r="N14" i="4"/>
  <c r="O14" i="4"/>
  <c r="N19" i="4"/>
  <c r="O19" i="4"/>
  <c r="N38" i="4"/>
  <c r="O38" i="4"/>
  <c r="N18" i="4"/>
  <c r="O18" i="4"/>
  <c r="N22" i="4"/>
  <c r="O22" i="4"/>
  <c r="N26" i="4"/>
  <c r="O26" i="4"/>
  <c r="N21" i="4"/>
  <c r="O21" i="4"/>
  <c r="N24" i="4"/>
  <c r="O24" i="4"/>
  <c r="N27" i="4"/>
  <c r="O27" i="4"/>
  <c r="N28" i="4"/>
  <c r="O28" i="4"/>
  <c r="N29" i="4"/>
  <c r="O29" i="4"/>
  <c r="N4" i="4"/>
  <c r="O4" i="4"/>
  <c r="N34" i="4"/>
  <c r="O34" i="4"/>
  <c r="N35" i="4"/>
  <c r="O35" i="4"/>
  <c r="N39" i="4"/>
  <c r="O39" i="4"/>
  <c r="N40" i="4"/>
  <c r="O40" i="4"/>
  <c r="N41" i="4"/>
  <c r="O41" i="4"/>
  <c r="O6" i="4"/>
  <c r="N6" i="4"/>
  <c r="K3" i="4"/>
  <c r="L3" i="4"/>
  <c r="K20" i="4"/>
  <c r="L20" i="4"/>
  <c r="K31" i="4"/>
  <c r="L31" i="4"/>
  <c r="K8" i="4"/>
  <c r="L8" i="4"/>
  <c r="K9" i="4"/>
  <c r="L9" i="4"/>
  <c r="K7" i="4"/>
  <c r="L7" i="4"/>
  <c r="K10" i="4"/>
  <c r="L10" i="4"/>
  <c r="K11" i="4"/>
  <c r="L11" i="4"/>
  <c r="K12" i="4"/>
  <c r="L12" i="4"/>
  <c r="K13" i="4"/>
  <c r="L13" i="4"/>
  <c r="K36" i="4"/>
  <c r="L36" i="4"/>
  <c r="K23" i="4"/>
  <c r="L23" i="4"/>
  <c r="K17" i="4"/>
  <c r="L17" i="4"/>
  <c r="K14" i="4"/>
  <c r="L14" i="4"/>
  <c r="K19" i="4"/>
  <c r="L19" i="4"/>
  <c r="K38" i="4"/>
  <c r="L38" i="4"/>
  <c r="K18" i="4"/>
  <c r="L18" i="4"/>
  <c r="K22" i="4"/>
  <c r="L22" i="4"/>
  <c r="K26" i="4"/>
  <c r="L26" i="4"/>
  <c r="K21" i="4"/>
  <c r="L21" i="4"/>
  <c r="K24" i="4"/>
  <c r="L24" i="4"/>
  <c r="K27" i="4"/>
  <c r="L27" i="4"/>
  <c r="K28" i="4"/>
  <c r="L28" i="4"/>
  <c r="K29" i="4"/>
  <c r="L29" i="4"/>
  <c r="K4" i="4"/>
  <c r="L4" i="4"/>
  <c r="K34" i="4"/>
  <c r="L34" i="4"/>
  <c r="K35" i="4"/>
  <c r="L35" i="4"/>
  <c r="K39" i="4"/>
  <c r="L39" i="4"/>
  <c r="K40" i="4"/>
  <c r="L40" i="4"/>
  <c r="K41" i="4"/>
  <c r="L41" i="4"/>
  <c r="L6" i="4"/>
  <c r="K6" i="4"/>
  <c r="H3" i="4"/>
  <c r="I3" i="4"/>
  <c r="H20" i="4"/>
  <c r="I20" i="4"/>
  <c r="H31" i="4"/>
  <c r="I31" i="4"/>
  <c r="H8" i="4"/>
  <c r="I8" i="4"/>
  <c r="H9" i="4"/>
  <c r="I9" i="4"/>
  <c r="H7" i="4"/>
  <c r="I7" i="4"/>
  <c r="H10" i="4"/>
  <c r="I10" i="4"/>
  <c r="H11" i="4"/>
  <c r="I11" i="4"/>
  <c r="H12" i="4"/>
  <c r="I12" i="4"/>
  <c r="H13" i="4"/>
  <c r="I13" i="4"/>
  <c r="H36" i="4"/>
  <c r="I36" i="4"/>
  <c r="H23" i="4"/>
  <c r="I23" i="4"/>
  <c r="H17" i="4"/>
  <c r="I17" i="4"/>
  <c r="H14" i="4"/>
  <c r="I14" i="4"/>
  <c r="H19" i="4"/>
  <c r="I19" i="4"/>
  <c r="H38" i="4"/>
  <c r="I38" i="4"/>
  <c r="H18" i="4"/>
  <c r="I18" i="4"/>
  <c r="H22" i="4"/>
  <c r="I22" i="4"/>
  <c r="H26" i="4"/>
  <c r="I26" i="4"/>
  <c r="H21" i="4"/>
  <c r="I21" i="4"/>
  <c r="H24" i="4"/>
  <c r="I24" i="4"/>
  <c r="H27" i="4"/>
  <c r="I27" i="4"/>
  <c r="H28" i="4"/>
  <c r="I28" i="4"/>
  <c r="H29" i="4"/>
  <c r="I29" i="4"/>
  <c r="H4" i="4"/>
  <c r="I4" i="4"/>
  <c r="H34" i="4"/>
  <c r="I34" i="4"/>
  <c r="H35" i="4"/>
  <c r="I35" i="4"/>
  <c r="H39" i="4"/>
  <c r="I39" i="4"/>
  <c r="H40" i="4"/>
  <c r="I40" i="4"/>
  <c r="H41" i="4"/>
  <c r="I41" i="4"/>
  <c r="I6" i="4"/>
  <c r="H6" i="4"/>
  <c r="E3" i="4"/>
  <c r="E20" i="4"/>
  <c r="E31" i="4"/>
  <c r="E8" i="4"/>
  <c r="E9" i="4"/>
  <c r="E7" i="4"/>
  <c r="E10" i="4"/>
  <c r="E11" i="4"/>
  <c r="E12" i="4"/>
  <c r="E13" i="4"/>
  <c r="E36" i="4"/>
  <c r="E23" i="4"/>
  <c r="E17" i="4"/>
  <c r="E14" i="4"/>
  <c r="E19" i="4"/>
  <c r="E38" i="4"/>
  <c r="E18" i="4"/>
  <c r="E22" i="4"/>
  <c r="E26" i="4"/>
  <c r="E21" i="4"/>
  <c r="E24" i="4"/>
  <c r="E27" i="4"/>
  <c r="E28" i="4"/>
  <c r="E29" i="4"/>
  <c r="E4" i="4"/>
  <c r="E34" i="4"/>
  <c r="E35" i="4"/>
  <c r="E39" i="4"/>
  <c r="E40" i="4"/>
  <c r="E41" i="4"/>
  <c r="E6" i="4"/>
  <c r="D3" i="4"/>
  <c r="D20" i="4"/>
  <c r="D31" i="4"/>
  <c r="D8" i="4"/>
  <c r="D9" i="4"/>
  <c r="D7" i="4"/>
  <c r="D10" i="4"/>
  <c r="D11" i="4"/>
  <c r="D12" i="4"/>
  <c r="D13" i="4"/>
  <c r="D36" i="4"/>
  <c r="D23" i="4"/>
  <c r="D17" i="4"/>
  <c r="D14" i="4"/>
  <c r="D19" i="4"/>
  <c r="D38" i="4"/>
  <c r="D18" i="4"/>
  <c r="D22" i="4"/>
  <c r="D26" i="4"/>
  <c r="D21" i="4"/>
  <c r="D24" i="4"/>
  <c r="D27" i="4"/>
  <c r="D28" i="4"/>
  <c r="D29" i="4"/>
  <c r="D4" i="4"/>
  <c r="D34" i="4"/>
  <c r="D35" i="4"/>
  <c r="D39" i="4"/>
  <c r="D40" i="4"/>
  <c r="D41" i="4"/>
  <c r="D6" i="4"/>
  <c r="N3" i="2"/>
  <c r="N20" i="2"/>
  <c r="N31" i="2"/>
  <c r="N8" i="2"/>
  <c r="N9" i="2"/>
  <c r="N7" i="2"/>
  <c r="N10" i="2"/>
  <c r="N11" i="2"/>
  <c r="N12" i="2"/>
  <c r="N13" i="2"/>
  <c r="N36" i="2"/>
  <c r="N23" i="2"/>
  <c r="N17" i="2"/>
  <c r="N14" i="2"/>
  <c r="N19" i="2"/>
  <c r="N38" i="2"/>
  <c r="N18" i="2"/>
  <c r="N22" i="2"/>
  <c r="N26" i="2"/>
  <c r="N21" i="2"/>
  <c r="N24" i="2"/>
  <c r="N27" i="2"/>
  <c r="N28" i="2"/>
  <c r="N29" i="2"/>
  <c r="N4" i="2"/>
  <c r="N34" i="2"/>
  <c r="N35" i="2"/>
  <c r="N39" i="2"/>
  <c r="N40" i="2"/>
  <c r="N41" i="2"/>
  <c r="N6" i="2"/>
  <c r="L17" i="2"/>
  <c r="L3" i="2"/>
  <c r="L20" i="2"/>
  <c r="L31" i="2"/>
  <c r="L8" i="2"/>
  <c r="L9" i="2"/>
  <c r="L7" i="2"/>
  <c r="L10" i="2"/>
  <c r="L11" i="2"/>
  <c r="L12" i="2"/>
  <c r="L13" i="2"/>
  <c r="L36" i="2"/>
  <c r="L23" i="2"/>
  <c r="L14" i="2"/>
  <c r="L19" i="2"/>
  <c r="L38" i="2"/>
  <c r="L18" i="2"/>
  <c r="L22" i="2"/>
  <c r="L26" i="2"/>
  <c r="L21" i="2"/>
  <c r="L24" i="2"/>
  <c r="L27" i="2"/>
  <c r="L28" i="2"/>
  <c r="L29" i="2"/>
  <c r="L4" i="2"/>
  <c r="L34" i="2"/>
  <c r="L35" i="2"/>
  <c r="L39" i="2"/>
  <c r="L40" i="2"/>
  <c r="L41" i="2"/>
  <c r="L6" i="2"/>
  <c r="J3" i="2"/>
  <c r="J20" i="2"/>
  <c r="J31" i="2"/>
  <c r="J8" i="2"/>
  <c r="J9" i="2"/>
  <c r="J7" i="2"/>
  <c r="J10" i="2"/>
  <c r="J11" i="2"/>
  <c r="J12" i="2"/>
  <c r="J13" i="2"/>
  <c r="J36" i="2"/>
  <c r="J23" i="2"/>
  <c r="J17" i="2"/>
  <c r="J14" i="2"/>
  <c r="J19" i="2"/>
  <c r="J38" i="2"/>
  <c r="J18" i="2"/>
  <c r="J22" i="2"/>
  <c r="J26" i="2"/>
  <c r="J21" i="2"/>
  <c r="J24" i="2"/>
  <c r="J27" i="2"/>
  <c r="J28" i="2"/>
  <c r="J29" i="2"/>
  <c r="J4" i="2"/>
  <c r="J34" i="2"/>
  <c r="J35" i="2"/>
  <c r="J39" i="2"/>
  <c r="J40" i="2"/>
  <c r="J41" i="2"/>
  <c r="J6" i="2"/>
  <c r="H3" i="2"/>
  <c r="H20" i="2"/>
  <c r="H31" i="2"/>
  <c r="H8" i="2"/>
  <c r="H9" i="2"/>
  <c r="H7" i="2"/>
  <c r="H10" i="2"/>
  <c r="H11" i="2"/>
  <c r="H12" i="2"/>
  <c r="H13" i="2"/>
  <c r="H36" i="2"/>
  <c r="H23" i="2"/>
  <c r="H17" i="2"/>
  <c r="H14" i="2"/>
  <c r="H19" i="2"/>
  <c r="H38" i="2"/>
  <c r="H18" i="2"/>
  <c r="H22" i="2"/>
  <c r="H26" i="2"/>
  <c r="H21" i="2"/>
  <c r="H24" i="2"/>
  <c r="H27" i="2"/>
  <c r="H28" i="2"/>
  <c r="H29" i="2"/>
  <c r="H4" i="2"/>
  <c r="H34" i="2"/>
  <c r="H35" i="2"/>
  <c r="H39" i="2"/>
  <c r="H40" i="2"/>
  <c r="H41" i="2"/>
  <c r="H6" i="2"/>
  <c r="M2" i="1"/>
  <c r="M19" i="1"/>
  <c r="M30" i="1"/>
  <c r="M7" i="1"/>
  <c r="M8" i="1"/>
  <c r="M6" i="1"/>
  <c r="M9" i="1"/>
  <c r="M10" i="1"/>
  <c r="M11" i="1"/>
  <c r="M12" i="1"/>
  <c r="M35" i="1"/>
  <c r="M22" i="1"/>
  <c r="M16" i="1"/>
  <c r="M13" i="1"/>
  <c r="M18" i="1"/>
  <c r="M37" i="1"/>
  <c r="M17" i="1"/>
  <c r="M21" i="1"/>
  <c r="M25" i="1"/>
  <c r="M20" i="1"/>
  <c r="M23" i="1"/>
  <c r="M26" i="1"/>
  <c r="M27" i="1"/>
  <c r="M28" i="1"/>
  <c r="M3" i="1"/>
  <c r="M33" i="1"/>
  <c r="M34" i="1"/>
  <c r="M38" i="1"/>
  <c r="M39" i="1"/>
  <c r="M40" i="1"/>
  <c r="M5" i="1"/>
  <c r="E44" i="9" l="1"/>
  <c r="I45" i="9"/>
  <c r="L44" i="9"/>
  <c r="D45" i="9"/>
  <c r="N43" i="9"/>
  <c r="L43" i="9"/>
  <c r="E43" i="9"/>
  <c r="O45" i="9"/>
  <c r="E45" i="9"/>
  <c r="H45" i="9"/>
  <c r="K44" i="9"/>
  <c r="N45" i="9"/>
  <c r="I43" i="9"/>
  <c r="F45" i="6"/>
  <c r="E45" i="6"/>
  <c r="I45" i="6"/>
  <c r="H44" i="6"/>
  <c r="L44" i="6"/>
  <c r="K44" i="6"/>
  <c r="F44" i="6"/>
  <c r="E44" i="6"/>
  <c r="H45" i="6"/>
  <c r="D43" i="4"/>
  <c r="L43" i="4"/>
  <c r="I45" i="4"/>
  <c r="L44" i="4"/>
  <c r="O44" i="4"/>
  <c r="E45" i="4"/>
  <c r="H45" i="4"/>
  <c r="K45" i="4"/>
  <c r="N44" i="4"/>
  <c r="O43" i="4"/>
  <c r="D45" i="4"/>
  <c r="E44" i="4"/>
  <c r="I44" i="4"/>
  <c r="I43" i="4"/>
  <c r="L45" i="4"/>
  <c r="N44" i="2"/>
  <c r="N45" i="2"/>
  <c r="H44" i="2"/>
  <c r="H45" i="2"/>
  <c r="J44" i="2"/>
  <c r="J45" i="2"/>
  <c r="L45" i="2"/>
  <c r="L44" i="2"/>
  <c r="Q45" i="2"/>
  <c r="Q44" i="2"/>
  <c r="O45" i="4"/>
  <c r="D44" i="4"/>
  <c r="H43" i="4"/>
  <c r="N45" i="4"/>
  <c r="K44" i="4"/>
  <c r="K43" i="4"/>
  <c r="H44" i="4"/>
  <c r="E43" i="4"/>
  <c r="N43" i="4"/>
  <c r="I44" i="6"/>
  <c r="L45" i="6"/>
  <c r="K45" i="6"/>
  <c r="H43" i="6"/>
  <c r="K43" i="6"/>
  <c r="L43" i="6"/>
  <c r="K45" i="9"/>
  <c r="H43" i="9"/>
  <c r="O43" i="9"/>
  <c r="I44" i="9"/>
  <c r="O44" i="9"/>
  <c r="H44" i="9"/>
  <c r="N44" i="9"/>
  <c r="K43" i="9"/>
  <c r="D43" i="9"/>
  <c r="R43" i="10"/>
  <c r="Q43" i="10"/>
  <c r="Q45" i="10"/>
  <c r="Q44" i="10"/>
  <c r="R45" i="10"/>
  <c r="R44" i="10"/>
  <c r="O43" i="10"/>
  <c r="L43" i="10"/>
  <c r="E43" i="10"/>
  <c r="D44" i="9" l="1"/>
  <c r="L45" i="9"/>
</calcChain>
</file>

<file path=xl/sharedStrings.xml><?xml version="1.0" encoding="utf-8"?>
<sst xmlns="http://schemas.openxmlformats.org/spreadsheetml/2006/main" count="560" uniqueCount="238">
  <si>
    <t>1.9 City</t>
  </si>
  <si>
    <t>9.1 Local Government Revenue</t>
  </si>
  <si>
    <t>9.2a State Aid to Libraries</t>
  </si>
  <si>
    <t>9.2b Other State Funding</t>
  </si>
  <si>
    <t>State Government Revenue</t>
  </si>
  <si>
    <t>9.3a LSTA Funding: LORI Grants</t>
  </si>
  <si>
    <t>9.3b LSTA Funding: Other</t>
  </si>
  <si>
    <t>9.3c Stimulus Funding administered by OLIS: CARES</t>
  </si>
  <si>
    <t>9.3d Stimulus Funding: Paycheck Protection Program</t>
  </si>
  <si>
    <t>9.3e Stimulus Funding: non-library</t>
  </si>
  <si>
    <t>9.3f Other Federal Funding</t>
  </si>
  <si>
    <t>9.3g Federal Government Revenue</t>
  </si>
  <si>
    <t>9.4 Non-Government Grant Revenue - Operating</t>
  </si>
  <si>
    <t>9.5a Other Operating Revenue</t>
  </si>
  <si>
    <t>Other Operating Revenue - PLS</t>
  </si>
  <si>
    <t>9.6 Total Operating Revenue</t>
  </si>
  <si>
    <t>9.7 Local Government Capital Revenue</t>
  </si>
  <si>
    <t>9.8 State Government Capital Revenue</t>
  </si>
  <si>
    <t>9.9 Federal Government Capital Revenue</t>
  </si>
  <si>
    <t>9.10 Non-Government Grant Revenue - Capital</t>
  </si>
  <si>
    <t>9.11a Other Capital Revenue</t>
  </si>
  <si>
    <t>Other Capital Revenue - PLS</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</si>
  <si>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</si>
  <si>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</si>
  <si>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</si>
  <si>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</si>
  <si>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</si>
  <si>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</si>
  <si>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</si>
  <si>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</si>
  <si>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</si>
  <si>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9.19a OSL Database Fee</t>
  </si>
  <si>
    <t>9.19b Other Electronic Resources Expenditures</t>
  </si>
  <si>
    <t>9.20a Other Materials Expenditures</t>
  </si>
  <si>
    <t>9.21 Total Collection Expenditures</t>
  </si>
  <si>
    <t>9.22a Youth Programming Expenditures</t>
  </si>
  <si>
    <t>9.22b Adult Programming Expenditures</t>
  </si>
  <si>
    <t>9.22c Other Programming Expenditures</t>
  </si>
  <si>
    <t>Total Programming Expenditures</t>
  </si>
  <si>
    <t>9.23 Building Operations Expenditures</t>
  </si>
  <si>
    <t>9.24 Technology Expenditures</t>
  </si>
  <si>
    <t>9.25 OSL Basic Fee</t>
  </si>
  <si>
    <t>9.26a Other Operating Expenditures</t>
  </si>
  <si>
    <t>9.27 Total Other Operating Expenditures</t>
  </si>
  <si>
    <t>9.28 Total Operating Expenditures</t>
  </si>
  <si>
    <t>9.29 Total Capital Expenditures</t>
  </si>
  <si>
    <t>9.30 Total Expenditures</t>
  </si>
  <si>
    <t>Ashaway Free Library</t>
  </si>
  <si>
    <t>Davisville Free Library</t>
  </si>
  <si>
    <t>East Smithfield Public Library</t>
  </si>
  <si>
    <t>Glocester Manton Free Public Library</t>
  </si>
  <si>
    <t>Greenville Public Library</t>
  </si>
  <si>
    <t>Harmony Library</t>
  </si>
  <si>
    <t>Hope Library</t>
  </si>
  <si>
    <t>Jesse M. Smith Memorial Library</t>
  </si>
  <si>
    <t>Langworthy Public Library</t>
  </si>
  <si>
    <t>North Kingstown Free Library</t>
  </si>
  <si>
    <t>North Scituate Public Library</t>
  </si>
  <si>
    <t>Pascoag Free Public Library</t>
  </si>
  <si>
    <t>Pontiac Free Library</t>
  </si>
  <si>
    <t>Providence Community Library</t>
  </si>
  <si>
    <t>Providence Public Library</t>
  </si>
  <si>
    <t>Warwick Public Library</t>
  </si>
  <si>
    <t>Willett Free Library</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</si>
  <si>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</si>
  <si>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</si>
  <si>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</si>
  <si>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</si>
  <si>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</si>
  <si>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</si>
  <si>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</si>
  <si>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</si>
  <si>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</si>
  <si>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</si>
  <si>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</si>
  <si>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</si>
  <si>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</si>
  <si>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</si>
  <si>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</si>
  <si>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</si>
  <si>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</si>
  <si>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</si>
  <si>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</si>
  <si>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</si>
  <si>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</si>
  <si>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</si>
  <si>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</si>
  <si>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</si>
  <si>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</si>
  <si>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</si>
  <si>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</si>
  <si>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</si>
  <si>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</si>
  <si>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</si>
  <si>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</si>
  <si>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</si>
  <si>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</si>
  <si>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</si>
  <si>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</si>
  <si>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</si>
  <si>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</si>
  <si>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</si>
  <si>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</si>
  <si>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City</t>
  </si>
  <si>
    <t>Total Revenue</t>
  </si>
  <si>
    <t>Total Operating Revenue</t>
  </si>
  <si>
    <t>Local</t>
  </si>
  <si>
    <t>State</t>
  </si>
  <si>
    <t>Federal</t>
  </si>
  <si>
    <t>Other Revenue</t>
  </si>
  <si>
    <t>Local Government Revenue</t>
  </si>
  <si>
    <t>Local % of Total Operating Revenue</t>
  </si>
  <si>
    <t>Total State Government Revenue</t>
  </si>
  <si>
    <t>State % of Total Operating Revenue</t>
  </si>
  <si>
    <t>Total Federal Government Revenue</t>
  </si>
  <si>
    <t>Federal % of Total Operating Revenue</t>
  </si>
  <si>
    <t>Non-Government Grant Revenue - Operating</t>
  </si>
  <si>
    <t>Non-Gov Grant % of Total Operating Revenue</t>
  </si>
  <si>
    <t>Other Operating Revenue</t>
  </si>
  <si>
    <t>Total Other % of Total Operating Revenue</t>
  </si>
  <si>
    <t>Total</t>
  </si>
  <si>
    <t>Average</t>
  </si>
  <si>
    <t>Median</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</si>
  <si>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</si>
  <si>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</si>
  <si>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</si>
  <si>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</si>
  <si>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</si>
  <si>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</si>
  <si>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</si>
  <si>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</si>
  <si>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</si>
  <si>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</si>
  <si>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</si>
  <si>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</si>
  <si>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</si>
  <si>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</si>
  <si>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</si>
  <si>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</si>
  <si>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</si>
  <si>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</si>
  <si>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</si>
  <si>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</si>
  <si>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</si>
  <si>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</si>
  <si>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</si>
  <si>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</si>
  <si>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</si>
  <si>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 xml:space="preserve">Print </t>
  </si>
  <si>
    <t>Collection % of Total Operating Expenditures</t>
  </si>
  <si>
    <t>Print Materials Expenditures</t>
  </si>
  <si>
    <t>Print % of Collection Expenditures</t>
  </si>
  <si>
    <t>Print Expenditures per capita</t>
  </si>
  <si>
    <t>Total Electronic % of Collection Expenditures</t>
  </si>
  <si>
    <t>Total Electronic Collection Expenditures per capita</t>
  </si>
  <si>
    <t>Other Materials Expenditures</t>
  </si>
  <si>
    <t>Other % of Collection Expenditures</t>
  </si>
  <si>
    <t>Other Materials Expenditures per capita</t>
  </si>
  <si>
    <t>Programming</t>
  </si>
  <si>
    <t>Building</t>
  </si>
  <si>
    <t xml:space="preserve">Technology </t>
  </si>
  <si>
    <t>Varied Operating Expenditures</t>
  </si>
  <si>
    <t>Other % of Total Other Operating Expenditures</t>
  </si>
  <si>
    <t>Total Other Operating Expenditures per capita</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</si>
  <si>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</si>
  <si>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</si>
  <si>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</si>
  <si>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</si>
  <si>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</si>
  <si>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</si>
  <si>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</si>
  <si>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</si>
  <si>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Varied % of Total Other Operating Expenditures</t>
  </si>
  <si>
    <t>Varied Operating Expenditures per capita</t>
  </si>
  <si>
    <t>Grand Totals</t>
  </si>
  <si>
    <t>Other Capital Revenue</t>
  </si>
  <si>
    <t>Total Capital Revenue</t>
  </si>
  <si>
    <t>Expenditures</t>
  </si>
  <si>
    <t>Local Government Capital Revenue</t>
  </si>
  <si>
    <t>Local % of Capital Revenue</t>
  </si>
  <si>
    <t>State Government Capital Revenue</t>
  </si>
  <si>
    <t>State % of Capital Revenue</t>
  </si>
  <si>
    <t>Federal Government Capital Revenue</t>
  </si>
  <si>
    <t>Federal % of Capital Revenue</t>
  </si>
  <si>
    <t>Total Other Capital Revenue</t>
  </si>
  <si>
    <t>Other % of Capital Revenue</t>
  </si>
  <si>
    <t>Capital % of Total Revenue</t>
  </si>
  <si>
    <t>Capital Revenue per capita</t>
  </si>
  <si>
    <t>Total Capital Expenditures</t>
  </si>
  <si>
    <t>Capital % of Total Expenditures</t>
  </si>
  <si>
    <t>Capital Expenditures per capita</t>
  </si>
  <si>
    <t>1.24 Population of Library Service Area</t>
  </si>
  <si>
    <t>LSA Population</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</si>
  <si>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</si>
  <si>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</si>
  <si>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</si>
  <si>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</si>
  <si>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</si>
  <si>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</si>
  <si>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</si>
  <si>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</si>
  <si>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Operating Expend</t>
  </si>
  <si>
    <t>Operating expenditures broken down by category</t>
  </si>
  <si>
    <t>Staff Expend</t>
  </si>
  <si>
    <t>Collection Expend</t>
  </si>
  <si>
    <t>Collection expenditures broken down by format</t>
  </si>
  <si>
    <t>Other Operating Expend</t>
  </si>
  <si>
    <t>Capital Rev &amp; Expend</t>
  </si>
  <si>
    <t>Capital revenue and expenditures, with breakdowns</t>
  </si>
  <si>
    <t>All Data</t>
  </si>
  <si>
    <t>All financial data, as reported</t>
  </si>
  <si>
    <t>Release date: February 2023</t>
  </si>
  <si>
    <t xml:space="preserve">These data tables are part of a statistical report based on data collected in the 2022 Rhode Island Public Library Annual Survey. The full report is located on the Office of Library and Information Services website at https://www.olis.ri.gov/stats/pls/index.php. </t>
  </si>
  <si>
    <t>Data collected through the Annual Survey covers FY2022 (July 1, 2021 - June 30, 2022). The deadline for the report submission was September 16, 2022.</t>
  </si>
  <si>
    <r>
      <t xml:space="preserve">The spreadsheets included in this file provide the total public library revenue and expenditures for Rhode Island’s 39 municipalities. It should be noted that Rhode Island has 48 library systems operating within those municipalities. The following municipalities have more than one independent library system: 
</t>
    </r>
    <r>
      <rPr>
        <b/>
        <sz val="10"/>
        <rFont val="Arial"/>
        <family val="2"/>
      </rPr>
      <t>Burillville</t>
    </r>
    <r>
      <rPr>
        <sz val="10"/>
        <rFont val="Arial"/>
        <family val="2"/>
      </rPr>
      <t xml:space="preserve">
- Jesse M. Smith Memorial Library 
- Pascoag Free Public Library
</t>
    </r>
    <r>
      <rPr>
        <b/>
        <sz val="10"/>
        <rFont val="Arial"/>
        <family val="2"/>
      </rPr>
      <t>Glocester</t>
    </r>
    <r>
      <rPr>
        <sz val="10"/>
        <rFont val="Arial"/>
        <family val="2"/>
      </rPr>
      <t xml:space="preserve">
- Glocester Manton Free Public Library
- Harmony Library
</t>
    </r>
    <r>
      <rPr>
        <b/>
        <sz val="10"/>
        <rFont val="Arial"/>
        <family val="2"/>
      </rPr>
      <t>Hopkinton</t>
    </r>
    <r>
      <rPr>
        <sz val="10"/>
        <rFont val="Arial"/>
        <family val="2"/>
      </rPr>
      <t xml:space="preserve">
- Ashaway Free Library
- Langworthy Free Library
</t>
    </r>
    <r>
      <rPr>
        <b/>
        <sz val="10"/>
        <rFont val="Arial"/>
        <family val="2"/>
      </rPr>
      <t>North Kingstown</t>
    </r>
    <r>
      <rPr>
        <sz val="10"/>
        <rFont val="Arial"/>
        <family val="2"/>
      </rPr>
      <t xml:space="preserve">
- Davisville Free Library 
- North Kingstown Free Library 
- Willett Free Library
</t>
    </r>
    <r>
      <rPr>
        <b/>
        <sz val="10"/>
        <rFont val="Arial"/>
        <family val="2"/>
      </rPr>
      <t>Providence</t>
    </r>
    <r>
      <rPr>
        <sz val="10"/>
        <rFont val="Arial"/>
        <family val="2"/>
      </rPr>
      <t xml:space="preserve">
- Providence Community Library
- Providence Public Library
</t>
    </r>
    <r>
      <rPr>
        <b/>
        <sz val="10"/>
        <rFont val="Arial"/>
        <family val="2"/>
      </rPr>
      <t>Scituate</t>
    </r>
    <r>
      <rPr>
        <sz val="10"/>
        <rFont val="Arial"/>
        <family val="2"/>
      </rPr>
      <t xml:space="preserve">
- Hope Library 
- North Scituate Public Library
</t>
    </r>
    <r>
      <rPr>
        <b/>
        <sz val="10"/>
        <rFont val="Arial"/>
        <family val="2"/>
      </rPr>
      <t>Smithfield</t>
    </r>
    <r>
      <rPr>
        <sz val="10"/>
        <rFont val="Arial"/>
        <family val="2"/>
      </rPr>
      <t xml:space="preserve">
- East Smithfield Public Library
- Greenville Public Library
</t>
    </r>
    <r>
      <rPr>
        <b/>
        <sz val="10"/>
        <rFont val="Arial"/>
        <family val="2"/>
      </rPr>
      <t>Warwick</t>
    </r>
    <r>
      <rPr>
        <sz val="10"/>
        <rFont val="Arial"/>
        <family val="2"/>
      </rPr>
      <t xml:space="preserve">
- Pontiac Free Library
- Warwick Public Library</t>
    </r>
  </si>
  <si>
    <t>Municipal Breakdown</t>
  </si>
  <si>
    <t>Local government funding for multi-library municipalities</t>
  </si>
  <si>
    <t>% Rev to % Pop</t>
  </si>
  <si>
    <t>Comparison chart for multi-library municipalities</t>
  </si>
  <si>
    <t>Staffing expenditures broken down by category</t>
  </si>
  <si>
    <t>Other Operating expenditures broken down by category</t>
  </si>
  <si>
    <t>2022 Rhode Island Public Library Statistical Report:
Income and Expenditures by Municipality</t>
  </si>
  <si>
    <t>For the municipalities above, the revenue and expenditures for all library systems operating in that municipality have been added together to provide the totals for that municipality.  To see the revenue and expenditures by library system please see the report Income and Expenditures by Library System FY2022 on the OLIS website.</t>
  </si>
  <si>
    <t>Operating Revenue per capita</t>
  </si>
  <si>
    <t>Operating % of Total Revenue</t>
  </si>
  <si>
    <t>Total Other Operating Revenue (M+O)</t>
  </si>
  <si>
    <t>Municipality</t>
  </si>
  <si>
    <t>Electronic</t>
  </si>
  <si>
    <t>Total Electronic Collection Expenditures</t>
  </si>
  <si>
    <t>Other</t>
  </si>
  <si>
    <t>Total Varied Operating Expenditures</t>
  </si>
  <si>
    <t>Library</t>
  </si>
  <si>
    <t>Legal Service Area Population</t>
  </si>
  <si>
    <t>LSA Pop % of Municipal Pop</t>
  </si>
  <si>
    <t>Library % of Local Government Revenue</t>
  </si>
  <si>
    <t>Total Local Government Revenue</t>
  </si>
  <si>
    <t>% of Municipal Population</t>
  </si>
  <si>
    <t>% of Local Government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</si>
</sst>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14">
    <font>
      <sz val="11"/>
      <color theme="1"/>
      <name val="Calibri"/>
      <family val="2"/>
      <scheme val="minor"/>
    </font>
    <font>
      <sz val="10"/>
      <color theme="1"/>
      <name val="Arial Nova"/>
      <family val="2"/>
    </font>
    <font>
      <sz val="10"/>
      <color theme="1"/>
      <name val="Arial Nova"/>
      <family val="2"/>
    </font>
    <font>
      <sz val="11"/>
      <color theme="1"/>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sz val="10"/>
      <name val="Arial"/>
      <family val="2"/>
    </font>
    <font>
      <b/>
      <sz val="11"/>
      <name val="Calibri"/>
      <family val="2"/>
      <scheme val="minor"/>
    </font>
    <font>
      <b/>
      <sz val="10"/>
      <name val="Arial"/>
      <family val="2"/>
    </font>
    <font>
      <u/>
      <sz val="10"/>
      <color theme="10"/>
      <name val="Arial"/>
      <family val="2"/>
    </font>
    <font>
      <sz val="10"/>
      <name val="Arial"/>
    </font>
    <font>
      <b/>
      <sz val="10"/>
      <color rgb="FFFFFFFF"/>
      <name val="Arial Nova"/>
      <family val="2"/>
    </font>
  </fonts>
  <fills count="16">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rgb="FF2F75B5"/>
        <bgColor rgb="FF000000"/>
      </patternFill>
    </fill>
    <fill>
      <patternFill patternType="solid">
        <fgColor rgb="FFFFD966"/>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8" fillId="0" borderId="0"/>
    <xf numFmtId="0" fontId="11" fillId="0" borderId="0" applyNumberFormat="0" applyFill="0" applyBorder="0" applyAlignment="0" applyProtection="0"/>
    <xf numFmtId="0" fontId="11" fillId="0" borderId="0" applyNumberFormat="0" applyFill="0" applyBorder="0" applyAlignment="0" applyProtection="0"/>
    <xf numFmtId="0" fontId="12" fillId="0" borderId="0"/>
    <xf numFmtId="9" fontId="8" fillId="0" borderId="0" applyFont="0" applyFill="0" applyBorder="0" applyAlignment="0" applyProtection="0"/>
    <xf numFmtId="44" fontId="8" fillId="0" borderId="0" applyFont="0" applyFill="0" applyBorder="0" applyAlignment="0" applyProtection="0"/>
    <xf numFmtId="3" fontId="8" fillId="0" borderId="0" applyFont="0" applyFill="0" applyBorder="0" applyAlignment="0" applyProtection="0"/>
  </cellStyleXfs>
  <cellXfs count="169">
    <xf numFmtId="0" fontId="0" fillId="0" borderId="0" xfId="0"/>
    <xf numFmtId="0" fontId="2" fillId="0" borderId="0" xfId="0" applyFont="1"/>
    <xf numFmtId="3" fontId="2" fillId="0" borderId="5" xfId="1" applyNumberFormat="1" applyFont="1" applyBorder="1" applyAlignment="1">
      <alignment horizontal="center"/>
    </xf>
    <xf numFmtId="164" fontId="2" fillId="0" borderId="0" xfId="0" applyNumberFormat="1" applyFont="1"/>
    <xf numFmtId="0" fontId="2" fillId="0" borderId="0" xfId="0" applyFont="1" applyAlignment="1">
      <alignment horizontal="center"/>
    </xf>
    <xf numFmtId="0" fontId="6" fillId="0" borderId="1" xfId="0" applyFont="1" applyBorder="1"/>
    <xf numFmtId="3" fontId="6" fillId="0" borderId="1" xfId="0" applyNumberFormat="1" applyFont="1" applyBorder="1" applyAlignment="1">
      <alignment horizontal="center"/>
    </xf>
    <xf numFmtId="164" fontId="6" fillId="0" borderId="1" xfId="2" applyNumberFormat="1" applyFont="1" applyBorder="1" applyAlignment="1">
      <alignment horizontal="center"/>
    </xf>
    <xf numFmtId="9" fontId="6" fillId="0" borderId="1" xfId="3" applyFont="1" applyBorder="1" applyAlignment="1">
      <alignment horizontal="center"/>
    </xf>
    <xf numFmtId="3" fontId="2" fillId="0" borderId="0" xfId="1" applyNumberFormat="1" applyFont="1" applyAlignment="1">
      <alignment horizontal="center"/>
    </xf>
    <xf numFmtId="164" fontId="5" fillId="0" borderId="1" xfId="0" applyNumberFormat="1" applyFont="1" applyBorder="1"/>
    <xf numFmtId="44" fontId="6" fillId="0" borderId="1" xfId="2" applyFont="1" applyBorder="1" applyAlignment="1">
      <alignment horizontal="center"/>
    </xf>
    <xf numFmtId="9" fontId="5" fillId="0" borderId="1" xfId="3" applyFont="1" applyBorder="1" applyAlignment="1">
      <alignment horizontal="center"/>
    </xf>
    <xf numFmtId="164" fontId="6" fillId="11" borderId="1" xfId="2" applyNumberFormat="1" applyFont="1" applyFill="1" applyBorder="1" applyAlignment="1">
      <alignment horizontal="center" vertical="center" wrapText="1"/>
    </xf>
    <xf numFmtId="164" fontId="4" fillId="3" borderId="8" xfId="2" applyNumberFormat="1" applyFont="1" applyFill="1" applyBorder="1" applyAlignment="1">
      <alignment horizontal="center" vertical="center" wrapText="1"/>
    </xf>
    <xf numFmtId="164" fontId="4" fillId="4" borderId="1" xfId="2" applyNumberFormat="1" applyFont="1" applyFill="1" applyBorder="1" applyAlignment="1">
      <alignment horizontal="center" vertical="center" wrapText="1"/>
    </xf>
    <xf numFmtId="164" fontId="6" fillId="8" borderId="1" xfId="2" applyNumberFormat="1" applyFont="1" applyFill="1" applyBorder="1" applyAlignment="1">
      <alignment horizontal="center" vertical="center" wrapText="1"/>
    </xf>
    <xf numFmtId="164" fontId="6" fillId="8" borderId="8"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6" fillId="6" borderId="1" xfId="2" applyNumberFormat="1" applyFont="1" applyFill="1" applyBorder="1" applyAlignment="1">
      <alignment horizontal="center" vertical="center" wrapText="1"/>
    </xf>
    <xf numFmtId="164" fontId="6" fillId="10" borderId="1" xfId="2" applyNumberFormat="1" applyFont="1" applyFill="1" applyBorder="1" applyAlignment="1">
      <alignment horizontal="center" vertical="center" wrapText="1"/>
    </xf>
    <xf numFmtId="164" fontId="6" fillId="10" borderId="8" xfId="2"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2" fillId="0" borderId="0" xfId="2" applyNumberFormat="1" applyFont="1"/>
    <xf numFmtId="0" fontId="4" fillId="2" borderId="1" xfId="0" applyFont="1" applyFill="1" applyBorder="1" applyAlignment="1">
      <alignment horizontal="center" vertical="center"/>
    </xf>
    <xf numFmtId="164" fontId="2" fillId="0" borderId="0" xfId="2" applyNumberFormat="1" applyFont="1" applyAlignment="1">
      <alignment horizontal="center"/>
    </xf>
    <xf numFmtId="164" fontId="2" fillId="0" borderId="0" xfId="2" applyNumberFormat="1" applyFont="1" applyFill="1" applyAlignment="1">
      <alignment horizontal="center"/>
    </xf>
    <xf numFmtId="164" fontId="2" fillId="0" borderId="0" xfId="0" applyNumberFormat="1" applyFont="1" applyFill="1"/>
    <xf numFmtId="164" fontId="2" fillId="0" borderId="0" xfId="2" applyNumberFormat="1" applyFont="1" applyFill="1"/>
    <xf numFmtId="2" fontId="2" fillId="0" borderId="0" xfId="1" applyNumberFormat="1" applyFont="1" applyAlignment="1">
      <alignment horizontal="center"/>
    </xf>
    <xf numFmtId="164" fontId="4" fillId="3" borderId="1" xfId="2" applyNumberFormat="1" applyFont="1" applyFill="1" applyBorder="1" applyAlignment="1">
      <alignment horizontal="center" vertical="center" wrapText="1"/>
    </xf>
    <xf numFmtId="164" fontId="6" fillId="9" borderId="1" xfId="2" applyNumberFormat="1" applyFont="1" applyFill="1" applyBorder="1" applyAlignment="1">
      <alignment horizontal="center" vertical="center" wrapText="1"/>
    </xf>
    <xf numFmtId="164" fontId="6" fillId="9" borderId="8" xfId="2" applyNumberFormat="1" applyFont="1" applyFill="1" applyBorder="1" applyAlignment="1">
      <alignment horizontal="center" vertical="center" wrapText="1"/>
    </xf>
    <xf numFmtId="164" fontId="2" fillId="0" borderId="4" xfId="0" applyNumberFormat="1" applyFont="1" applyBorder="1"/>
    <xf numFmtId="9" fontId="6" fillId="0" borderId="1" xfId="3" applyNumberFormat="1" applyFont="1" applyBorder="1" applyAlignment="1">
      <alignment horizontal="center"/>
    </xf>
    <xf numFmtId="0" fontId="2" fillId="0" borderId="0" xfId="0" applyFont="1" applyBorder="1"/>
    <xf numFmtId="164" fontId="2" fillId="0" borderId="0" xfId="0" applyNumberFormat="1" applyFont="1" applyBorder="1"/>
    <xf numFmtId="9" fontId="2" fillId="0" borderId="0" xfId="3" applyFont="1" applyBorder="1" applyAlignment="1">
      <alignment horizontal="center"/>
    </xf>
    <xf numFmtId="9" fontId="2" fillId="0" borderId="0" xfId="3" applyNumberFormat="1" applyFont="1" applyBorder="1" applyAlignment="1">
      <alignment horizontal="center"/>
    </xf>
    <xf numFmtId="9" fontId="2" fillId="0" borderId="5" xfId="3" applyNumberFormat="1" applyFont="1" applyBorder="1" applyAlignment="1">
      <alignment horizontal="center"/>
    </xf>
    <xf numFmtId="165" fontId="2" fillId="0" borderId="5" xfId="3" applyNumberFormat="1" applyFont="1" applyBorder="1" applyAlignment="1">
      <alignment horizontal="center"/>
    </xf>
    <xf numFmtId="165" fontId="2" fillId="0" borderId="0" xfId="3" applyNumberFormat="1" applyFont="1" applyBorder="1" applyAlignment="1">
      <alignment horizontal="center"/>
    </xf>
    <xf numFmtId="9" fontId="2" fillId="0" borderId="5" xfId="3" applyFont="1" applyBorder="1" applyAlignment="1">
      <alignment horizontal="center"/>
    </xf>
    <xf numFmtId="0" fontId="2" fillId="11" borderId="4" xfId="0" applyFont="1" applyFill="1" applyBorder="1"/>
    <xf numFmtId="0" fontId="2" fillId="11" borderId="0" xfId="0" applyFont="1" applyFill="1" applyBorder="1"/>
    <xf numFmtId="0" fontId="2" fillId="11" borderId="0" xfId="0" applyFont="1" applyFill="1" applyBorder="1" applyAlignment="1">
      <alignment horizontal="center"/>
    </xf>
    <xf numFmtId="0" fontId="2" fillId="11" borderId="5" xfId="0" applyFont="1" applyFill="1" applyBorder="1" applyAlignment="1">
      <alignment horizontal="center"/>
    </xf>
    <xf numFmtId="3" fontId="2" fillId="0" borderId="0" xfId="1" applyNumberFormat="1" applyFont="1" applyBorder="1" applyAlignment="1">
      <alignment horizontal="center"/>
    </xf>
    <xf numFmtId="44" fontId="2" fillId="0" borderId="0" xfId="0" applyNumberFormat="1" applyFont="1" applyBorder="1"/>
    <xf numFmtId="44" fontId="2" fillId="0" borderId="5" xfId="0" applyNumberFormat="1" applyFont="1" applyBorder="1"/>
    <xf numFmtId="9" fontId="2" fillId="11" borderId="0" xfId="3" applyFont="1" applyFill="1" applyBorder="1" applyAlignment="1">
      <alignment horizontal="center"/>
    </xf>
    <xf numFmtId="0" fontId="2" fillId="11" borderId="5" xfId="0" applyFont="1" applyFill="1" applyBorder="1"/>
    <xf numFmtId="164" fontId="2" fillId="0" borderId="5" xfId="0" applyNumberFormat="1" applyFont="1" applyBorder="1"/>
    <xf numFmtId="164" fontId="6" fillId="7" borderId="1" xfId="2"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164" fontId="6" fillId="12" borderId="1" xfId="2"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164" fontId="4" fillId="2" borderId="8" xfId="2" applyNumberFormat="1" applyFont="1" applyFill="1" applyBorder="1" applyAlignment="1">
      <alignment horizontal="center" vertical="center" wrapText="1"/>
    </xf>
    <xf numFmtId="164" fontId="6" fillId="12" borderId="8" xfId="2" applyNumberFormat="1" applyFont="1" applyFill="1" applyBorder="1" applyAlignment="1">
      <alignment horizontal="center" vertical="center" wrapText="1"/>
    </xf>
    <xf numFmtId="0" fontId="8" fillId="13" borderId="11" xfId="4" applyFill="1" applyBorder="1"/>
    <xf numFmtId="0" fontId="9" fillId="0" borderId="0" xfId="4" applyFont="1" applyAlignment="1">
      <alignment vertical="center"/>
    </xf>
    <xf numFmtId="0" fontId="8" fillId="0" borderId="0" xfId="4"/>
    <xf numFmtId="0" fontId="8" fillId="13" borderId="14" xfId="4" applyFill="1" applyBorder="1"/>
    <xf numFmtId="0" fontId="8" fillId="13" borderId="0" xfId="4" applyFill="1"/>
    <xf numFmtId="0" fontId="8" fillId="13" borderId="15" xfId="4" applyFill="1" applyBorder="1"/>
    <xf numFmtId="0" fontId="8" fillId="13" borderId="14" xfId="4" applyFill="1" applyBorder="1" applyAlignment="1">
      <alignment vertical="center"/>
    </xf>
    <xf numFmtId="0" fontId="8" fillId="0" borderId="0" xfId="4" applyAlignment="1">
      <alignment vertical="center"/>
    </xf>
    <xf numFmtId="0" fontId="8" fillId="13" borderId="0" xfId="4" applyFill="1" applyAlignment="1">
      <alignment horizontal="left" vertical="center" wrapText="1"/>
    </xf>
    <xf numFmtId="0" fontId="8" fillId="13" borderId="15" xfId="4" applyFill="1" applyBorder="1" applyAlignment="1">
      <alignment horizontal="left" vertical="center" wrapText="1"/>
    </xf>
    <xf numFmtId="0" fontId="8" fillId="13" borderId="0" xfId="4" applyFill="1" applyAlignment="1">
      <alignment vertical="center" wrapText="1"/>
    </xf>
    <xf numFmtId="0" fontId="8" fillId="13" borderId="15" xfId="4" applyFill="1" applyBorder="1" applyAlignment="1">
      <alignment vertical="center" wrapText="1"/>
    </xf>
    <xf numFmtId="0" fontId="8" fillId="13" borderId="0" xfId="4" applyFill="1" applyAlignment="1">
      <alignment wrapText="1"/>
    </xf>
    <xf numFmtId="0" fontId="8" fillId="13" borderId="15" xfId="4" applyFill="1" applyBorder="1" applyAlignment="1">
      <alignment wrapText="1"/>
    </xf>
    <xf numFmtId="0" fontId="10" fillId="13" borderId="0" xfId="4" applyFont="1" applyFill="1"/>
    <xf numFmtId="0" fontId="11" fillId="0" borderId="0" xfId="5" applyFill="1"/>
    <xf numFmtId="0" fontId="8" fillId="13" borderId="16" xfId="4" applyFill="1" applyBorder="1"/>
    <xf numFmtId="0" fontId="8" fillId="0" borderId="17" xfId="4" applyBorder="1"/>
    <xf numFmtId="0" fontId="8" fillId="13" borderId="17" xfId="4" applyFill="1" applyBorder="1"/>
    <xf numFmtId="0" fontId="8" fillId="13" borderId="18" xfId="4" applyFill="1" applyBorder="1"/>
    <xf numFmtId="0" fontId="11" fillId="0" borderId="0" xfId="6"/>
    <xf numFmtId="164" fontId="4" fillId="5" borderId="10" xfId="2" applyNumberFormat="1" applyFont="1" applyFill="1" applyBorder="1" applyAlignment="1">
      <alignment horizontal="center" vertical="center" wrapText="1"/>
    </xf>
    <xf numFmtId="164" fontId="6" fillId="9" borderId="10" xfId="2" applyNumberFormat="1" applyFont="1" applyFill="1" applyBorder="1" applyAlignment="1">
      <alignment horizontal="center" vertical="center" wrapText="1"/>
    </xf>
    <xf numFmtId="164" fontId="2" fillId="0" borderId="0" xfId="2" applyNumberFormat="1" applyFont="1" applyBorder="1" applyAlignment="1">
      <alignment horizontal="center"/>
    </xf>
    <xf numFmtId="164" fontId="6" fillId="9" borderId="3" xfId="2" applyNumberFormat="1" applyFont="1" applyFill="1" applyBorder="1" applyAlignment="1">
      <alignment horizontal="center" vertical="center" wrapText="1"/>
    </xf>
    <xf numFmtId="164" fontId="2" fillId="0" borderId="4" xfId="2" applyNumberFormat="1" applyFont="1" applyBorder="1" applyAlignment="1">
      <alignment horizontal="center"/>
    </xf>
    <xf numFmtId="0" fontId="4" fillId="7" borderId="8" xfId="0" applyFont="1" applyFill="1" applyBorder="1" applyAlignment="1">
      <alignment horizontal="center" vertical="center" wrapText="1"/>
    </xf>
    <xf numFmtId="0" fontId="6" fillId="8" borderId="8" xfId="0" applyFont="1" applyFill="1" applyBorder="1" applyAlignment="1">
      <alignment horizontal="center" vertical="center" wrapText="1"/>
    </xf>
    <xf numFmtId="164" fontId="6" fillId="11" borderId="8" xfId="2" applyNumberFormat="1" applyFont="1" applyFill="1" applyBorder="1" applyAlignment="1">
      <alignment horizontal="center" vertical="center" wrapText="1"/>
    </xf>
    <xf numFmtId="44" fontId="6" fillId="0" borderId="1" xfId="2" applyNumberFormat="1" applyFont="1" applyBorder="1" applyAlignment="1">
      <alignment horizontal="center"/>
    </xf>
    <xf numFmtId="0" fontId="2" fillId="0" borderId="4" xfId="0" applyFont="1" applyBorder="1"/>
    <xf numFmtId="164" fontId="6" fillId="7" borderId="9" xfId="2" applyNumberFormat="1" applyFont="1" applyFill="1" applyBorder="1" applyAlignment="1">
      <alignment horizontal="center" vertical="center" wrapText="1"/>
    </xf>
    <xf numFmtId="44" fontId="2" fillId="0" borderId="0" xfId="2" applyFont="1" applyBorder="1"/>
    <xf numFmtId="164" fontId="2" fillId="0" borderId="21" xfId="0" applyNumberFormat="1" applyFont="1" applyBorder="1"/>
    <xf numFmtId="10" fontId="2" fillId="0" borderId="0" xfId="3" applyNumberFormat="1" applyFont="1" applyBorder="1" applyAlignment="1">
      <alignment horizontal="center"/>
    </xf>
    <xf numFmtId="0" fontId="1" fillId="0" borderId="0" xfId="0" applyFont="1"/>
    <xf numFmtId="0" fontId="7" fillId="0" borderId="0" xfId="7" applyFont="1"/>
    <xf numFmtId="164" fontId="7" fillId="0" borderId="0" xfId="9" applyNumberFormat="1" applyFont="1" applyBorder="1"/>
    <xf numFmtId="0" fontId="13" fillId="14" borderId="2" xfId="7" applyFont="1" applyFill="1" applyBorder="1" applyAlignment="1">
      <alignment horizontal="center" vertical="center"/>
    </xf>
    <xf numFmtId="0" fontId="13" fillId="14" borderId="19" xfId="7" applyFont="1" applyFill="1" applyBorder="1" applyAlignment="1">
      <alignment horizontal="center" vertical="center" wrapText="1"/>
    </xf>
    <xf numFmtId="0" fontId="6" fillId="15" borderId="19" xfId="7" applyFont="1" applyFill="1" applyBorder="1" applyAlignment="1">
      <alignment horizontal="center" vertical="center" wrapText="1"/>
    </xf>
    <xf numFmtId="0" fontId="13" fillId="14" borderId="20" xfId="7" applyFont="1" applyFill="1" applyBorder="1" applyAlignment="1">
      <alignment horizontal="center" vertical="center" wrapText="1"/>
    </xf>
    <xf numFmtId="0" fontId="7" fillId="0" borderId="4" xfId="7" applyFont="1" applyBorder="1"/>
    <xf numFmtId="0" fontId="7" fillId="0" borderId="0" xfId="7" applyFont="1" applyBorder="1"/>
    <xf numFmtId="3" fontId="7" fillId="0" borderId="0" xfId="7" applyNumberFormat="1" applyFont="1" applyBorder="1" applyAlignment="1">
      <alignment horizontal="center"/>
    </xf>
    <xf numFmtId="9" fontId="7" fillId="0" borderId="0" xfId="8" applyFont="1" applyBorder="1" applyAlignment="1">
      <alignment horizontal="center"/>
    </xf>
    <xf numFmtId="164" fontId="7" fillId="0" borderId="5" xfId="7" applyNumberFormat="1" applyFont="1" applyBorder="1"/>
    <xf numFmtId="3" fontId="7" fillId="0" borderId="0" xfId="10" applyFont="1" applyBorder="1" applyAlignment="1">
      <alignment horizontal="center"/>
    </xf>
    <xf numFmtId="9" fontId="7" fillId="0" borderId="0" xfId="8" applyNumberFormat="1" applyFont="1" applyBorder="1" applyAlignment="1">
      <alignment horizontal="center"/>
    </xf>
    <xf numFmtId="0" fontId="7" fillId="0" borderId="3" xfId="7" applyFont="1" applyBorder="1"/>
    <xf numFmtId="0" fontId="7" fillId="0" borderId="22" xfId="7" applyFont="1" applyBorder="1"/>
    <xf numFmtId="3" fontId="7" fillId="0" borderId="22" xfId="10" applyFont="1" applyBorder="1" applyAlignment="1">
      <alignment horizontal="center"/>
    </xf>
    <xf numFmtId="9" fontId="7" fillId="0" borderId="22" xfId="8" applyFont="1" applyBorder="1" applyAlignment="1">
      <alignment horizontal="center"/>
    </xf>
    <xf numFmtId="164" fontId="7" fillId="0" borderId="22" xfId="9" applyNumberFormat="1" applyFont="1" applyBorder="1"/>
    <xf numFmtId="164" fontId="7" fillId="0" borderId="23" xfId="7" applyNumberFormat="1" applyFont="1" applyBorder="1"/>
    <xf numFmtId="0" fontId="1" fillId="0" borderId="9" xfId="0" pivotButton="1" applyFont="1" applyBorder="1"/>
    <xf numFmtId="0" fontId="1" fillId="0" borderId="19" xfId="0" applyFont="1" applyBorder="1"/>
    <xf numFmtId="0" fontId="1" fillId="0" borderId="20" xfId="0" applyFont="1" applyBorder="1"/>
    <xf numFmtId="0" fontId="1" fillId="0" borderId="21" xfId="0" applyFont="1" applyBorder="1" applyAlignment="1">
      <alignment horizontal="left"/>
    </xf>
    <xf numFmtId="9" fontId="1" fillId="0" borderId="0" xfId="0" applyNumberFormat="1" applyFont="1" applyBorder="1"/>
    <xf numFmtId="9" fontId="1" fillId="0" borderId="5" xfId="0" applyNumberFormat="1" applyFont="1" applyBorder="1"/>
    <xf numFmtId="0" fontId="1" fillId="0" borderId="21" xfId="0" applyFont="1" applyBorder="1" applyAlignment="1">
      <alignment horizontal="left" indent="1"/>
    </xf>
    <xf numFmtId="0" fontId="1" fillId="0" borderId="10" xfId="0" applyFont="1" applyBorder="1" applyAlignment="1">
      <alignment horizontal="left" indent="1"/>
    </xf>
    <xf numFmtId="9" fontId="1" fillId="0" borderId="22" xfId="0" applyNumberFormat="1" applyFont="1" applyBorder="1"/>
    <xf numFmtId="9" fontId="1" fillId="0" borderId="23" xfId="0" applyNumberFormat="1" applyFont="1" applyBorder="1"/>
    <xf numFmtId="0" fontId="8" fillId="13" borderId="0" xfId="4" applyFill="1" applyAlignment="1">
      <alignment vertical="center" wrapText="1"/>
    </xf>
    <xf numFmtId="0" fontId="8" fillId="13" borderId="15" xfId="4" applyFill="1" applyBorder="1" applyAlignment="1">
      <alignment vertical="center" wrapText="1"/>
    </xf>
    <xf numFmtId="0" fontId="8" fillId="13" borderId="0" xfId="4" applyFill="1" applyAlignment="1">
      <alignment horizontal="left" vertical="center" wrapText="1"/>
    </xf>
    <xf numFmtId="0" fontId="8" fillId="13" borderId="15" xfId="4" applyFill="1" applyBorder="1" applyAlignment="1">
      <alignment horizontal="left" vertical="center" wrapText="1"/>
    </xf>
    <xf numFmtId="0" fontId="9" fillId="13" borderId="12" xfId="4" applyFont="1" applyFill="1" applyBorder="1" applyAlignment="1">
      <alignment horizontal="center" vertical="center" wrapText="1"/>
    </xf>
    <xf numFmtId="0" fontId="9" fillId="13" borderId="13" xfId="4" applyFont="1" applyFill="1" applyBorder="1" applyAlignment="1">
      <alignment horizontal="center" vertical="center" wrapText="1"/>
    </xf>
    <xf numFmtId="164" fontId="4" fillId="3" borderId="6" xfId="2" applyNumberFormat="1" applyFont="1" applyFill="1" applyBorder="1" applyAlignment="1">
      <alignment horizontal="center"/>
    </xf>
    <xf numFmtId="164" fontId="4" fillId="3" borderId="7" xfId="2" applyNumberFormat="1" applyFont="1" applyFill="1" applyBorder="1" applyAlignment="1">
      <alignment horizontal="center"/>
    </xf>
    <xf numFmtId="164" fontId="6" fillId="6" borderId="1" xfId="2" applyNumberFormat="1" applyFont="1" applyFill="1" applyBorder="1" applyAlignment="1">
      <alignment horizontal="center"/>
    </xf>
    <xf numFmtId="164" fontId="4" fillId="2" borderId="1" xfId="2" applyNumberFormat="1" applyFont="1" applyFill="1" applyBorder="1" applyAlignment="1">
      <alignment horizontal="center"/>
    </xf>
    <xf numFmtId="164" fontId="4" fillId="5" borderId="2" xfId="2" applyNumberFormat="1" applyFont="1" applyFill="1" applyBorder="1" applyAlignment="1">
      <alignment horizontal="center" vertical="center" wrapText="1"/>
    </xf>
    <xf numFmtId="164" fontId="4" fillId="5" borderId="19" xfId="2" applyNumberFormat="1" applyFont="1" applyFill="1" applyBorder="1" applyAlignment="1">
      <alignment horizontal="center" vertical="center" wrapText="1"/>
    </xf>
    <xf numFmtId="164" fontId="4" fillId="5" borderId="20" xfId="2" applyNumberFormat="1"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4" fillId="4" borderId="1" xfId="2" applyNumberFormat="1" applyFont="1" applyFill="1" applyBorder="1" applyAlignment="1">
      <alignment horizontal="center"/>
    </xf>
    <xf numFmtId="0" fontId="4" fillId="2" borderId="3" xfId="0" applyFont="1" applyFill="1" applyBorder="1" applyAlignment="1">
      <alignment horizontal="center" vertical="center" wrapText="1"/>
    </xf>
    <xf numFmtId="164" fontId="4" fillId="3" borderId="1" xfId="2" applyNumberFormat="1" applyFont="1" applyFill="1" applyBorder="1" applyAlignment="1">
      <alignment horizontal="center"/>
    </xf>
    <xf numFmtId="164" fontId="4" fillId="5" borderId="1" xfId="2" applyNumberFormat="1" applyFont="1" applyFill="1" applyBorder="1" applyAlignment="1">
      <alignment horizontal="center"/>
    </xf>
    <xf numFmtId="164" fontId="4" fillId="5" borderId="8" xfId="2" applyNumberFormat="1" applyFont="1" applyFill="1" applyBorder="1" applyAlignment="1">
      <alignment horizontal="center"/>
    </xf>
    <xf numFmtId="164" fontId="4" fillId="5" borderId="6" xfId="2" applyNumberFormat="1" applyFont="1" applyFill="1" applyBorder="1" applyAlignment="1">
      <alignment horizontal="center"/>
    </xf>
    <xf numFmtId="164" fontId="4" fillId="5" borderId="7" xfId="2" applyNumberFormat="1" applyFont="1" applyFill="1" applyBorder="1" applyAlignment="1">
      <alignment horizontal="center"/>
    </xf>
    <xf numFmtId="164" fontId="4" fillId="2" borderId="9"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164" fontId="4" fillId="4" borderId="6" xfId="2" applyNumberFormat="1" applyFont="1" applyFill="1" applyBorder="1" applyAlignment="1">
      <alignment horizontal="center"/>
    </xf>
    <xf numFmtId="164" fontId="4" fillId="3" borderId="8" xfId="2" applyNumberFormat="1" applyFont="1" applyFill="1" applyBorder="1" applyAlignment="1">
      <alignment horizontal="center"/>
    </xf>
    <xf numFmtId="164" fontId="4" fillId="2" borderId="6" xfId="2" applyNumberFormat="1" applyFont="1" applyFill="1" applyBorder="1" applyAlignment="1">
      <alignment horizontal="center"/>
    </xf>
    <xf numFmtId="164" fontId="4" fillId="2" borderId="7" xfId="2" applyNumberFormat="1" applyFont="1" applyFill="1" applyBorder="1" applyAlignment="1">
      <alignment horizontal="center"/>
    </xf>
    <xf numFmtId="164" fontId="6" fillId="6" borderId="6" xfId="2" applyNumberFormat="1"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6" fillId="6" borderId="8" xfId="2" applyNumberFormat="1" applyFont="1" applyFill="1" applyBorder="1" applyAlignment="1">
      <alignment horizontal="center"/>
    </xf>
    <xf numFmtId="164" fontId="6" fillId="6" borderId="7" xfId="2" applyNumberFormat="1" applyFont="1" applyFill="1" applyBorder="1" applyAlignment="1">
      <alignment horizontal="center"/>
    </xf>
    <xf numFmtId="164" fontId="4" fillId="4" borderId="8" xfId="2" applyNumberFormat="1" applyFont="1" applyFill="1" applyBorder="1" applyAlignment="1">
      <alignment horizontal="center"/>
    </xf>
    <xf numFmtId="164" fontId="4" fillId="4" borderId="7" xfId="2" applyNumberFormat="1" applyFont="1" applyFill="1" applyBorder="1" applyAlignment="1">
      <alignment horizontal="center"/>
    </xf>
    <xf numFmtId="164" fontId="4" fillId="2" borderId="8" xfId="2" applyNumberFormat="1" applyFont="1" applyFill="1" applyBorder="1" applyAlignment="1">
      <alignment horizontal="center"/>
    </xf>
  </cellXfs>
  <cellStyles count="11">
    <cellStyle name="Comma" xfId="1" builtinId="3"/>
    <cellStyle name="Currency" xfId="2" builtinId="4"/>
    <cellStyle name="Currency 2" xfId="9" xr:uid="{058A5BF6-1DE3-4AD4-A132-A668A20A1C16}"/>
    <cellStyle name="Hyperlink 2" xfId="5" xr:uid="{48E50DF2-BC5C-4935-B437-B25522D99435}"/>
    <cellStyle name="Hyperlink 2 2" xfId="6" xr:uid="{159653C4-794D-44BA-82B0-471B90C7D3A5}"/>
    <cellStyle name="Normal" xfId="0" builtinId="0"/>
    <cellStyle name="Normal 2" xfId="4" xr:uid="{91460EFE-A40A-43CA-BD60-BEA15F00E067}"/>
    <cellStyle name="Normal 3" xfId="7" xr:uid="{2A6D830D-F6E8-42BF-A84F-E45A54C33349}"/>
    <cellStyle name="Percent" xfId="3" builtinId="5"/>
    <cellStyle name="Percent 2" xfId="8" xr:uid="{940D08A9-08A0-47E2-86CE-BE73816F6F43}"/>
    <cellStyle name="sInteger" xfId="10" xr:uid="{13EECF6D-8F93-41E7-8DBF-13BFAC04F097}"/>
  </cellStyles>
  <dxfs count="6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font>
        <name val="Arial Nova"/>
        <scheme val="none"/>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8C3E4"/>
      <color rgb="FF137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[financial22-muni-publish.xlsx]% Rev to % Pop!PivotTable9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latin typeface="Arial Nova" panose="020B0504020202020204" pitchFamily="34" charset="0"/>
              </a:rPr>
              <a:t>Comparison of library's percentage of total local government revenue to library's percentage of total municipal population.</a:t>
            </a:r>
            <a:endParaRPr lang="en-US" b="0">
              <a:effectLst/>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75000"/>
            </a:schemeClr>
          </a:solidFill>
          <a:ln>
            <a:noFill/>
          </a:ln>
          <a:effectLst/>
        </c:spPr>
      </c:pivotFmt>
      <c:pivotFmt>
        <c:idx val="3"/>
        <c:spPr>
          <a:solidFill>
            <a:schemeClr val="accent5">
              <a:lumMod val="75000"/>
            </a:schemeClr>
          </a:solidFill>
          <a:ln>
            <a:noFill/>
          </a:ln>
          <a:effectLst/>
        </c:spPr>
      </c:pivotFmt>
    </c:pivotFmts>
    <c:plotArea>
      <c:layout/>
      <c:barChart>
        <c:barDir val="bar"/>
        <c:grouping val="clustered"/>
        <c:varyColors val="0"/>
        <c:ser>
          <c:idx val="0"/>
          <c:order val="0"/>
          <c:tx>
            <c:strRef>
              <c:f>'% Rev to % Pop'!$B$3</c:f>
              <c:strCache>
                <c:ptCount val="1"/>
                <c:pt idx="0">
                  <c:v>% of Local Government Revenue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Pop'!$B$4:$B$28</c:f>
              <c:numCache>
                <c:formatCode>0%</c:formatCode>
                <c:ptCount val="17"/>
                <c:pt idx="0">
                  <c:v>0.9058036122363895</c:v>
                </c:pt>
                <c:pt idx="1">
                  <c:v>9.4196387763610542E-2</c:v>
                </c:pt>
                <c:pt idx="2">
                  <c:v>0.4545770150155562</c:v>
                </c:pt>
                <c:pt idx="3">
                  <c:v>0.54542298498444386</c:v>
                </c:pt>
                <c:pt idx="4">
                  <c:v>0.5</c:v>
                </c:pt>
                <c:pt idx="5">
                  <c:v>0.5</c:v>
                </c:pt>
                <c:pt idx="6">
                  <c:v>8.4060640615177696E-3</c:v>
                </c:pt>
                <c:pt idx="7">
                  <c:v>0.98428431501542335</c:v>
                </c:pt>
                <c:pt idx="8">
                  <c:v>7.3096209230589298E-3</c:v>
                </c:pt>
                <c:pt idx="9">
                  <c:v>0.91326560003950241</c:v>
                </c:pt>
                <c:pt idx="10">
                  <c:v>8.6734399960497546E-2</c:v>
                </c:pt>
                <c:pt idx="11">
                  <c:v>0.50360683713122434</c:v>
                </c:pt>
                <c:pt idx="12">
                  <c:v>0.49639316286877566</c:v>
                </c:pt>
                <c:pt idx="13">
                  <c:v>0.39131581146951117</c:v>
                </c:pt>
                <c:pt idx="14">
                  <c:v>0.60868418853048889</c:v>
                </c:pt>
                <c:pt idx="15">
                  <c:v>0</c:v>
                </c:pt>
                <c:pt idx="16">
                  <c:v>1</c:v>
                </c:pt>
              </c:numCache>
            </c:numRef>
          </c:val>
          <c:extLst>
            <c:ext xmlns:c16="http://schemas.microsoft.com/office/drawing/2014/chart" uri="{C3380CC4-5D6E-409C-BE32-E72D297353CC}">
              <c16:uniqueId val="{00000000-7C04-40B8-9597-B22D1364B36A}"/>
            </c:ext>
          </c:extLst>
        </c:ser>
        <c:ser>
          <c:idx val="1"/>
          <c:order val="1"/>
          <c:tx>
            <c:strRef>
              <c:f>'% Rev to % Pop'!$C$3</c:f>
              <c:strCache>
                <c:ptCount val="1"/>
                <c:pt idx="0">
                  <c:v>% of Municipal Population</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Pop'!$C$4:$C$28</c:f>
              <c:numCache>
                <c:formatCode>0%</c:formatCode>
                <c:ptCount val="17"/>
                <c:pt idx="0">
                  <c:v>0.76308949127367254</c:v>
                </c:pt>
                <c:pt idx="1">
                  <c:v>0.23691050872632752</c:v>
                </c:pt>
                <c:pt idx="2">
                  <c:v>0.45007018247443353</c:v>
                </c:pt>
                <c:pt idx="3">
                  <c:v>0.54992981752556647</c:v>
                </c:pt>
                <c:pt idx="4">
                  <c:v>0.44986901643248395</c:v>
                </c:pt>
                <c:pt idx="5">
                  <c:v>0.55013098356751611</c:v>
                </c:pt>
                <c:pt idx="6">
                  <c:v>0.21603202077022934</c:v>
                </c:pt>
                <c:pt idx="7">
                  <c:v>0.71473388143660754</c:v>
                </c:pt>
                <c:pt idx="8">
                  <c:v>6.9234097793163127E-2</c:v>
                </c:pt>
                <c:pt idx="9">
                  <c:v>0.68999759079053491</c:v>
                </c:pt>
                <c:pt idx="10">
                  <c:v>0.31000240920946504</c:v>
                </c:pt>
                <c:pt idx="11">
                  <c:v>0.40735747303543912</c:v>
                </c:pt>
                <c:pt idx="12">
                  <c:v>0.59264252696456088</c:v>
                </c:pt>
                <c:pt idx="13">
                  <c:v>0.42842933357446422</c:v>
                </c:pt>
                <c:pt idx="14">
                  <c:v>0.57157066642553578</c:v>
                </c:pt>
                <c:pt idx="15">
                  <c:v>0.11628412397522428</c:v>
                </c:pt>
                <c:pt idx="16">
                  <c:v>0.88371587602477575</c:v>
                </c:pt>
              </c:numCache>
            </c:numRef>
          </c:val>
          <c:extLst>
            <c:ext xmlns:c16="http://schemas.microsoft.com/office/drawing/2014/chart" uri="{C3380CC4-5D6E-409C-BE32-E72D297353CC}">
              <c16:uniqueId val="{00000001-7C04-40B8-9597-B22D1364B36A}"/>
            </c:ext>
          </c:extLst>
        </c:ser>
        <c:dLbls>
          <c:showLegendKey val="0"/>
          <c:showVal val="0"/>
          <c:showCatName val="0"/>
          <c:showSerName val="0"/>
          <c:showPercent val="0"/>
          <c:showBubbleSize val="0"/>
        </c:dLbls>
        <c:gapWidth val="50"/>
        <c:axId val="103177048"/>
        <c:axId val="103178360"/>
      </c:barChart>
      <c:catAx>
        <c:axId val="103177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03178360"/>
        <c:crosses val="autoZero"/>
        <c:auto val="1"/>
        <c:lblAlgn val="ctr"/>
        <c:lblOffset val="100"/>
        <c:noMultiLvlLbl val="0"/>
      </c:catAx>
      <c:valAx>
        <c:axId val="103178360"/>
        <c:scaling>
          <c:orientation val="minMax"/>
          <c:max val="1"/>
        </c:scaling>
        <c:delete val="1"/>
        <c:axPos val="b"/>
        <c:numFmt formatCode="0%" sourceLinked="1"/>
        <c:majorTickMark val="none"/>
        <c:minorTickMark val="none"/>
        <c:tickLblPos val="nextTo"/>
        <c:crossAx val="103177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274494</xdr:colOff>
      <xdr:row>16</xdr:row>
      <xdr:rowOff>973282</xdr:rowOff>
    </xdr:from>
    <xdr:to>
      <xdr:col>10</xdr:col>
      <xdr:colOff>412797</xdr:colOff>
      <xdr:row>21</xdr:row>
      <xdr:rowOff>128986</xdr:rowOff>
    </xdr:to>
    <xdr:pic>
      <xdr:nvPicPr>
        <xdr:cNvPr id="2" name="Picture 1">
          <a:extLst>
            <a:ext uri="{FF2B5EF4-FFF2-40B4-BE49-F238E27FC236}">
              <a16:creationId xmlns:a16="http://schemas.microsoft.com/office/drawing/2014/main" id="{FA8BBFEB-4A81-4E2B-AE5E-310BF095C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1794" y="989820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238125</xdr:colOff>
      <xdr:row>2</xdr:row>
      <xdr:rowOff>9525</xdr:rowOff>
    </xdr:from>
    <xdr:to>
      <xdr:col>6</xdr:col>
      <xdr:colOff>238125</xdr:colOff>
      <xdr:row>17</xdr:row>
      <xdr:rowOff>104775</xdr:rowOff>
    </xdr:to>
    <mc:AlternateContent xmlns:mc="http://schemas.openxmlformats.org/markup-compatibility/2006" xmlns:a14="http://schemas.microsoft.com/office/drawing/2010/main">
      <mc:Choice Requires="a14">
        <xdr:graphicFrame macro="">
          <xdr:nvGraphicFramePr>
            <xdr:cNvPr id="2" name="Municipality">
              <a:extLst>
                <a:ext uri="{FF2B5EF4-FFF2-40B4-BE49-F238E27FC236}">
                  <a16:creationId xmlns:a16="http://schemas.microsoft.com/office/drawing/2014/main" id="{1C7C1FCE-E324-5AFD-8290-F710728A086D}"/>
                </a:ext>
              </a:extLst>
            </xdr:cNvPr>
            <xdr:cNvGraphicFramePr/>
          </xdr:nvGraphicFramePr>
          <xdr:xfrm>
            <a:off x="0" y="0"/>
            <a:ext cx="0" cy="0"/>
          </xdr:xfrm>
          <a:graphic>
            <a:graphicData uri="http://schemas.microsoft.com/office/drawing/2010/slicer">
              <sle:slicer xmlns:sle="http://schemas.microsoft.com/office/drawing/2010/slicer" name="Municipality"/>
            </a:graphicData>
          </a:graphic>
        </xdr:graphicFrame>
      </mc:Choice>
      <mc:Fallback xmlns="">
        <xdr:sp macro="" textlink="">
          <xdr:nvSpPr>
            <xdr:cNvPr id="0" name=""/>
            <xdr:cNvSpPr>
              <a:spLocks noTextEdit="1"/>
            </xdr:cNvSpPr>
          </xdr:nvSpPr>
          <xdr:spPr>
            <a:xfrm>
              <a:off x="6419850" y="333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514350</xdr:colOff>
      <xdr:row>0</xdr:row>
      <xdr:rowOff>9525</xdr:rowOff>
    </xdr:from>
    <xdr:to>
      <xdr:col>21</xdr:col>
      <xdr:colOff>0</xdr:colOff>
      <xdr:row>44</xdr:row>
      <xdr:rowOff>142875</xdr:rowOff>
    </xdr:to>
    <xdr:graphicFrame macro="">
      <xdr:nvGraphicFramePr>
        <xdr:cNvPr id="3" name="Chart 2">
          <a:extLst>
            <a:ext uri="{FF2B5EF4-FFF2-40B4-BE49-F238E27FC236}">
              <a16:creationId xmlns:a16="http://schemas.microsoft.com/office/drawing/2014/main" id="{8A2EF388-8F0E-1777-F9DF-8980897D5B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zger, Kelly (OLIS)" refreshedDate="44974.602634490744" createdVersion="8" refreshedVersion="8" minRefreshableVersion="3" recordCount="17" xr:uid="{03E04637-E380-45CD-B7EA-C3FC2702A2F7}">
  <cacheSource type="worksheet">
    <worksheetSource ref="A1:G18" sheet="Municipal Breakdown"/>
  </cacheSource>
  <cacheFields count="7">
    <cacheField name="Library" numFmtId="0">
      <sharedItems count="17">
        <s v="Jesse M. Smith Memorial Library"/>
        <s v="Pascoag Free Public Library"/>
        <s v="Glocester Manton Free Public Library"/>
        <s v="Harmony Library"/>
        <s v="Ashaway Free Library"/>
        <s v="Langworthy Public Library"/>
        <s v="Davisville Free Library"/>
        <s v="North Kingstown Free Library"/>
        <s v="Willett Free Library"/>
        <s v="Providence Community Library"/>
        <s v="Providence Public Library"/>
        <s v="Hope Library"/>
        <s v="North Scituate Public Library"/>
        <s v="East Smithfield Public Library"/>
        <s v="Greenville Public Library"/>
        <s v="Pontiac Free Library"/>
        <s v="Warwick Public Library"/>
      </sharedItems>
    </cacheField>
    <cacheField name="Municipality" numFmtId="0">
      <sharedItems count="8">
        <s v="Burrillville"/>
        <s v="Glocester"/>
        <s v="Hopkinton"/>
        <s v="North Kingstown"/>
        <s v="Providence"/>
        <s v="Scituate"/>
        <s v="Smithfield"/>
        <s v="Warwick"/>
      </sharedItems>
    </cacheField>
    <cacheField name="Legal Service Area Population" numFmtId="3">
      <sharedItems containsSemiMixedTypes="0" containsString="0" containsNumber="1" containsInteger="1" minValue="1920" maxValue="131744"/>
    </cacheField>
    <cacheField name="LSA Pop % of Municipal Pop" numFmtId="9">
      <sharedItems containsSemiMixedTypes="0" containsString="0" containsNumber="1" minValue="6.9234097793163127E-2" maxValue="0.88371587602477575"/>
    </cacheField>
    <cacheField name="Local Government Revenue" numFmtId="164">
      <sharedItems containsSemiMixedTypes="0" containsString="0" containsNumber="1" containsInteger="1" minValue="0" maxValue="3995000"/>
    </cacheField>
    <cacheField name="Library % of Local Government Revenue" numFmtId="9">
      <sharedItems containsSemiMixedTypes="0" containsString="0" containsNumber="1" minValue="0" maxValue="1"/>
    </cacheField>
    <cacheField name="Total Local Government Revenue" numFmtId="164">
      <sharedItems containsSemiMixedTypes="0" containsString="0" containsNumber="1" containsInteger="1" minValue="136000" maxValue="4374412"/>
    </cacheField>
  </cacheFields>
  <extLst>
    <ext xmlns:x14="http://schemas.microsoft.com/office/spreadsheetml/2009/9/main" uri="{725AE2AE-9491-48be-B2B4-4EB974FC3084}">
      <x14:pivotCacheDefinition pivotCacheId="1257496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n v="12330"/>
    <n v="0.76308949127367254"/>
    <n v="812562"/>
    <n v="0.9058036122363895"/>
    <n v="897062"/>
  </r>
  <r>
    <x v="1"/>
    <x v="0"/>
    <n v="3828"/>
    <n v="0.23691050872632752"/>
    <n v="84500"/>
    <n v="9.4196387763610542E-2"/>
    <n v="897062"/>
  </r>
  <r>
    <x v="2"/>
    <x v="1"/>
    <n v="4489"/>
    <n v="0.45007018247443353"/>
    <n v="171531"/>
    <n v="0.4545770150155562"/>
    <n v="377342"/>
  </r>
  <r>
    <x v="3"/>
    <x v="1"/>
    <n v="5485"/>
    <n v="0.54992981752556647"/>
    <n v="205811"/>
    <n v="0.54542298498444386"/>
    <n v="377342"/>
  </r>
  <r>
    <x v="4"/>
    <x v="2"/>
    <n v="3778"/>
    <n v="0.44986901643248395"/>
    <n v="68000"/>
    <n v="0.5"/>
    <n v="136000"/>
  </r>
  <r>
    <x v="5"/>
    <x v="2"/>
    <n v="4620"/>
    <n v="0.55013098356751611"/>
    <n v="68000"/>
    <n v="0.5"/>
    <n v="136000"/>
  </r>
  <r>
    <x v="6"/>
    <x v="3"/>
    <n v="5991"/>
    <n v="0.21603202077022934"/>
    <n v="11500"/>
    <n v="8.4060640615177696E-3"/>
    <n v="1368060"/>
  </r>
  <r>
    <x v="7"/>
    <x v="3"/>
    <n v="19821"/>
    <n v="0.71473388143660754"/>
    <n v="1346560"/>
    <n v="0.98428431501542335"/>
    <n v="1368060"/>
  </r>
  <r>
    <x v="8"/>
    <x v="3"/>
    <n v="1920"/>
    <n v="6.9234097793163127E-2"/>
    <n v="10000"/>
    <n v="7.3096209230589298E-3"/>
    <n v="1368060"/>
  </r>
  <r>
    <x v="9"/>
    <x v="4"/>
    <n v="131744"/>
    <n v="0.68999759079053491"/>
    <n v="3995000"/>
    <n v="0.91326560003950241"/>
    <n v="4374412"/>
  </r>
  <r>
    <x v="10"/>
    <x v="4"/>
    <n v="59190"/>
    <n v="0.31000240920946504"/>
    <n v="379412"/>
    <n v="8.6734399960497546E-2"/>
    <n v="4374412"/>
  </r>
  <r>
    <x v="11"/>
    <x v="5"/>
    <n v="4230"/>
    <n v="0.40735747303543912"/>
    <n v="271502"/>
    <n v="0.50360683713122434"/>
    <n v="539115"/>
  </r>
  <r>
    <x v="12"/>
    <x v="5"/>
    <n v="6154"/>
    <n v="0.59264252696456088"/>
    <n v="267613"/>
    <n v="0.49639316286877566"/>
    <n v="539115"/>
  </r>
  <r>
    <x v="13"/>
    <x v="6"/>
    <n v="9476"/>
    <n v="0.42842933357446422"/>
    <n v="575849"/>
    <n v="0.39131581146951117"/>
    <n v="1471571"/>
  </r>
  <r>
    <x v="14"/>
    <x v="6"/>
    <n v="12642"/>
    <n v="0.57157066642553578"/>
    <n v="895722"/>
    <n v="0.60868418853048889"/>
    <n v="1471571"/>
  </r>
  <r>
    <x v="15"/>
    <x v="7"/>
    <n v="9631"/>
    <n v="0.11628412397522428"/>
    <n v="0"/>
    <n v="0"/>
    <n v="3578114"/>
  </r>
  <r>
    <x v="16"/>
    <x v="7"/>
    <n v="73192"/>
    <n v="0.88371587602477575"/>
    <n v="3578114"/>
    <n v="1"/>
    <n v="35781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86F7A8-41FE-46D5-8F41-EBE9C36DD0C2}" name="PivotTable9"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chartFormat="1" rowHeaderCaption="Municipality">
  <location ref="A3:C28" firstHeaderRow="0" firstDataRow="1" firstDataCol="1"/>
  <pivotFields count="7">
    <pivotField axis="axisRow" showAll="0">
      <items count="18">
        <item x="4"/>
        <item x="6"/>
        <item x="13"/>
        <item x="2"/>
        <item x="14"/>
        <item x="3"/>
        <item x="11"/>
        <item x="0"/>
        <item x="5"/>
        <item x="7"/>
        <item x="12"/>
        <item x="1"/>
        <item x="15"/>
        <item x="9"/>
        <item x="10"/>
        <item x="16"/>
        <item x="8"/>
        <item t="default"/>
      </items>
    </pivotField>
    <pivotField axis="axisRow" showAll="0">
      <items count="9">
        <item x="0"/>
        <item x="1"/>
        <item x="2"/>
        <item x="3"/>
        <item x="4"/>
        <item x="5"/>
        <item x="6"/>
        <item x="7"/>
        <item t="default"/>
      </items>
    </pivotField>
    <pivotField numFmtId="3" showAll="0"/>
    <pivotField dataField="1" numFmtId="9" showAll="0"/>
    <pivotField numFmtId="164" showAll="0"/>
    <pivotField dataField="1" numFmtId="9" showAll="0"/>
    <pivotField numFmtId="164" showAll="0"/>
  </pivotFields>
  <rowFields count="2">
    <field x="1"/>
    <field x="0"/>
  </rowFields>
  <rowItems count="25">
    <i>
      <x/>
    </i>
    <i r="1">
      <x v="7"/>
    </i>
    <i r="1">
      <x v="11"/>
    </i>
    <i>
      <x v="1"/>
    </i>
    <i r="1">
      <x v="3"/>
    </i>
    <i r="1">
      <x v="5"/>
    </i>
    <i>
      <x v="2"/>
    </i>
    <i r="1">
      <x/>
    </i>
    <i r="1">
      <x v="8"/>
    </i>
    <i>
      <x v="3"/>
    </i>
    <i r="1">
      <x v="1"/>
    </i>
    <i r="1">
      <x v="9"/>
    </i>
    <i r="1">
      <x v="16"/>
    </i>
    <i>
      <x v="4"/>
    </i>
    <i r="1">
      <x v="13"/>
    </i>
    <i r="1">
      <x v="14"/>
    </i>
    <i>
      <x v="5"/>
    </i>
    <i r="1">
      <x v="6"/>
    </i>
    <i r="1">
      <x v="10"/>
    </i>
    <i>
      <x v="6"/>
    </i>
    <i r="1">
      <x v="2"/>
    </i>
    <i r="1">
      <x v="4"/>
    </i>
    <i>
      <x v="7"/>
    </i>
    <i r="1">
      <x v="12"/>
    </i>
    <i r="1">
      <x v="15"/>
    </i>
  </rowItems>
  <colFields count="1">
    <field x="-2"/>
  </colFields>
  <colItems count="2">
    <i>
      <x/>
    </i>
    <i i="1">
      <x v="1"/>
    </i>
  </colItems>
  <dataFields count="2">
    <dataField name="% of Local Government Revenue" fld="5" baseField="1" baseItem="0" numFmtId="9"/>
    <dataField name="% of Municipal Population" fld="3" baseField="1" baseItem="0" numFmtId="9"/>
  </dataFields>
  <formats count="52">
    <format dxfId="56">
      <pivotArea field="1" type="button" dataOnly="0" labelOnly="1" outline="0" axis="axisRow" fieldPosition="0"/>
    </format>
    <format dxfId="55">
      <pivotArea dataOnly="0" labelOnly="1" fieldPosition="0">
        <references count="1">
          <reference field="1" count="0"/>
        </references>
      </pivotArea>
    </format>
    <format dxfId="54">
      <pivotArea dataOnly="0" labelOnly="1" grandRow="1" outline="0" fieldPosition="0"/>
    </format>
    <format dxfId="53">
      <pivotArea dataOnly="0" labelOnly="1" fieldPosition="0">
        <references count="2">
          <reference field="0" count="2">
            <x v="7"/>
            <x v="11"/>
          </reference>
          <reference field="1" count="1" selected="0">
            <x v="0"/>
          </reference>
        </references>
      </pivotArea>
    </format>
    <format dxfId="52">
      <pivotArea dataOnly="0" labelOnly="1" fieldPosition="0">
        <references count="2">
          <reference field="0" count="2">
            <x v="3"/>
            <x v="5"/>
          </reference>
          <reference field="1" count="1" selected="0">
            <x v="1"/>
          </reference>
        </references>
      </pivotArea>
    </format>
    <format dxfId="51">
      <pivotArea dataOnly="0" labelOnly="1" fieldPosition="0">
        <references count="2">
          <reference field="0" count="2">
            <x v="0"/>
            <x v="8"/>
          </reference>
          <reference field="1" count="1" selected="0">
            <x v="2"/>
          </reference>
        </references>
      </pivotArea>
    </format>
    <format dxfId="50">
      <pivotArea dataOnly="0" labelOnly="1" fieldPosition="0">
        <references count="2">
          <reference field="0" count="3">
            <x v="1"/>
            <x v="9"/>
            <x v="16"/>
          </reference>
          <reference field="1" count="1" selected="0">
            <x v="3"/>
          </reference>
        </references>
      </pivotArea>
    </format>
    <format dxfId="49">
      <pivotArea dataOnly="0" labelOnly="1" fieldPosition="0">
        <references count="2">
          <reference field="0" count="2">
            <x v="13"/>
            <x v="14"/>
          </reference>
          <reference field="1" count="1" selected="0">
            <x v="4"/>
          </reference>
        </references>
      </pivotArea>
    </format>
    <format dxfId="48">
      <pivotArea dataOnly="0" labelOnly="1" fieldPosition="0">
        <references count="2">
          <reference field="0" count="2">
            <x v="6"/>
            <x v="10"/>
          </reference>
          <reference field="1" count="1" selected="0">
            <x v="5"/>
          </reference>
        </references>
      </pivotArea>
    </format>
    <format dxfId="47">
      <pivotArea dataOnly="0" labelOnly="1" fieldPosition="0">
        <references count="2">
          <reference field="0" count="2">
            <x v="2"/>
            <x v="4"/>
          </reference>
          <reference field="1" count="1" selected="0">
            <x v="6"/>
          </reference>
        </references>
      </pivotArea>
    </format>
    <format dxfId="46">
      <pivotArea dataOnly="0" labelOnly="1" fieldPosition="0">
        <references count="2">
          <reference field="0" count="2">
            <x v="12"/>
            <x v="15"/>
          </reference>
          <reference field="1" count="1" selected="0">
            <x v="7"/>
          </reference>
        </references>
      </pivotArea>
    </format>
    <format dxfId="45">
      <pivotArea type="all" dataOnly="0" outline="0" fieldPosition="0"/>
    </format>
    <format dxfId="44">
      <pivotArea outline="0" collapsedLevelsAreSubtotals="1" fieldPosition="0"/>
    </format>
    <format dxfId="43">
      <pivotArea field="1" type="button" dataOnly="0" labelOnly="1" outline="0" axis="axisRow" fieldPosition="0"/>
    </format>
    <format dxfId="42">
      <pivotArea dataOnly="0" labelOnly="1" fieldPosition="0">
        <references count="1">
          <reference field="1" count="0"/>
        </references>
      </pivotArea>
    </format>
    <format dxfId="41">
      <pivotArea dataOnly="0" labelOnly="1" grandRow="1" outline="0" fieldPosition="0"/>
    </format>
    <format dxfId="40">
      <pivotArea dataOnly="0" labelOnly="1" fieldPosition="0">
        <references count="2">
          <reference field="0" count="2">
            <x v="7"/>
            <x v="11"/>
          </reference>
          <reference field="1" count="1" selected="0">
            <x v="0"/>
          </reference>
        </references>
      </pivotArea>
    </format>
    <format dxfId="39">
      <pivotArea dataOnly="0" labelOnly="1" fieldPosition="0">
        <references count="2">
          <reference field="0" count="2">
            <x v="3"/>
            <x v="5"/>
          </reference>
          <reference field="1" count="1" selected="0">
            <x v="1"/>
          </reference>
        </references>
      </pivotArea>
    </format>
    <format dxfId="38">
      <pivotArea dataOnly="0" labelOnly="1" fieldPosition="0">
        <references count="2">
          <reference field="0" count="2">
            <x v="0"/>
            <x v="8"/>
          </reference>
          <reference field="1" count="1" selected="0">
            <x v="2"/>
          </reference>
        </references>
      </pivotArea>
    </format>
    <format dxfId="37">
      <pivotArea dataOnly="0" labelOnly="1" fieldPosition="0">
        <references count="2">
          <reference field="0" count="3">
            <x v="1"/>
            <x v="9"/>
            <x v="16"/>
          </reference>
          <reference field="1" count="1" selected="0">
            <x v="3"/>
          </reference>
        </references>
      </pivotArea>
    </format>
    <format dxfId="36">
      <pivotArea dataOnly="0" labelOnly="1" fieldPosition="0">
        <references count="2">
          <reference field="0" count="2">
            <x v="13"/>
            <x v="14"/>
          </reference>
          <reference field="1" count="1" selected="0">
            <x v="4"/>
          </reference>
        </references>
      </pivotArea>
    </format>
    <format dxfId="35">
      <pivotArea dataOnly="0" labelOnly="1" fieldPosition="0">
        <references count="2">
          <reference field="0" count="2">
            <x v="6"/>
            <x v="10"/>
          </reference>
          <reference field="1" count="1" selected="0">
            <x v="5"/>
          </reference>
        </references>
      </pivotArea>
    </format>
    <format dxfId="34">
      <pivotArea dataOnly="0" labelOnly="1" fieldPosition="0">
        <references count="2">
          <reference field="0" count="2">
            <x v="2"/>
            <x v="4"/>
          </reference>
          <reference field="1" count="1" selected="0">
            <x v="6"/>
          </reference>
        </references>
      </pivotArea>
    </format>
    <format dxfId="33">
      <pivotArea dataOnly="0" labelOnly="1" fieldPosition="0">
        <references count="2">
          <reference field="0" count="2">
            <x v="12"/>
            <x v="15"/>
          </reference>
          <reference field="1" count="1" selected="0">
            <x v="7"/>
          </reference>
        </references>
      </pivotArea>
    </format>
    <format dxfId="32">
      <pivotArea dataOnly="0" labelOnly="1" outline="0" fieldPosition="0">
        <references count="1">
          <reference field="4294967294" count="2">
            <x v="0"/>
            <x v="1"/>
          </reference>
        </references>
      </pivotArea>
    </format>
    <format dxfId="31">
      <pivotArea type="all" dataOnly="0" outline="0" fieldPosition="0"/>
    </format>
    <format dxfId="30">
      <pivotArea outline="0" collapsedLevelsAreSubtotals="1" fieldPosition="0"/>
    </format>
    <format dxfId="29">
      <pivotArea field="1" type="button" dataOnly="0" labelOnly="1" outline="0" axis="axisRow" fieldPosition="0"/>
    </format>
    <format dxfId="28">
      <pivotArea dataOnly="0" labelOnly="1" fieldPosition="0">
        <references count="1">
          <reference field="1" count="0"/>
        </references>
      </pivotArea>
    </format>
    <format dxfId="27">
      <pivotArea dataOnly="0" labelOnly="1" grandRow="1" outline="0" fieldPosition="0"/>
    </format>
    <format dxfId="26">
      <pivotArea dataOnly="0" labelOnly="1" fieldPosition="0">
        <references count="2">
          <reference field="0" count="2">
            <x v="7"/>
            <x v="11"/>
          </reference>
          <reference field="1" count="1" selected="0">
            <x v="0"/>
          </reference>
        </references>
      </pivotArea>
    </format>
    <format dxfId="25">
      <pivotArea dataOnly="0" labelOnly="1" fieldPosition="0">
        <references count="2">
          <reference field="0" count="2">
            <x v="3"/>
            <x v="5"/>
          </reference>
          <reference field="1" count="1" selected="0">
            <x v="1"/>
          </reference>
        </references>
      </pivotArea>
    </format>
    <format dxfId="24">
      <pivotArea dataOnly="0" labelOnly="1" fieldPosition="0">
        <references count="2">
          <reference field="0" count="2">
            <x v="0"/>
            <x v="8"/>
          </reference>
          <reference field="1" count="1" selected="0">
            <x v="2"/>
          </reference>
        </references>
      </pivotArea>
    </format>
    <format dxfId="23">
      <pivotArea dataOnly="0" labelOnly="1" fieldPosition="0">
        <references count="2">
          <reference field="0" count="3">
            <x v="1"/>
            <x v="9"/>
            <x v="16"/>
          </reference>
          <reference field="1" count="1" selected="0">
            <x v="3"/>
          </reference>
        </references>
      </pivotArea>
    </format>
    <format dxfId="22">
      <pivotArea dataOnly="0" labelOnly="1" fieldPosition="0">
        <references count="2">
          <reference field="0" count="2">
            <x v="13"/>
            <x v="14"/>
          </reference>
          <reference field="1" count="1" selected="0">
            <x v="4"/>
          </reference>
        </references>
      </pivotArea>
    </format>
    <format dxfId="21">
      <pivotArea dataOnly="0" labelOnly="1" fieldPosition="0">
        <references count="2">
          <reference field="0" count="2">
            <x v="6"/>
            <x v="10"/>
          </reference>
          <reference field="1" count="1" selected="0">
            <x v="5"/>
          </reference>
        </references>
      </pivotArea>
    </format>
    <format dxfId="20">
      <pivotArea dataOnly="0" labelOnly="1" fieldPosition="0">
        <references count="2">
          <reference field="0" count="2">
            <x v="2"/>
            <x v="4"/>
          </reference>
          <reference field="1" count="1" selected="0">
            <x v="6"/>
          </reference>
        </references>
      </pivotArea>
    </format>
    <format dxfId="19">
      <pivotArea dataOnly="0" labelOnly="1" fieldPosition="0">
        <references count="2">
          <reference field="0" count="2">
            <x v="12"/>
            <x v="15"/>
          </reference>
          <reference field="1" count="1" selected="0">
            <x v="7"/>
          </reference>
        </references>
      </pivotArea>
    </format>
    <format dxfId="18">
      <pivotArea dataOnly="0" labelOnly="1" outline="0" fieldPosition="0">
        <references count="1">
          <reference field="4294967294" count="2">
            <x v="0"/>
            <x v="1"/>
          </reference>
        </references>
      </pivotArea>
    </format>
    <format dxfId="17">
      <pivotArea type="all" dataOnly="0" outline="0" fieldPosition="0"/>
    </format>
    <format dxfId="16">
      <pivotArea outline="0" collapsedLevelsAreSubtotals="1"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fieldPosition="0">
        <references count="2">
          <reference field="0" count="2">
            <x v="7"/>
            <x v="11"/>
          </reference>
          <reference field="1" count="1" selected="0">
            <x v="0"/>
          </reference>
        </references>
      </pivotArea>
    </format>
    <format dxfId="12">
      <pivotArea dataOnly="0" labelOnly="1" fieldPosition="0">
        <references count="2">
          <reference field="0" count="2">
            <x v="3"/>
            <x v="5"/>
          </reference>
          <reference field="1" count="1" selected="0">
            <x v="1"/>
          </reference>
        </references>
      </pivotArea>
    </format>
    <format dxfId="11">
      <pivotArea dataOnly="0" labelOnly="1" fieldPosition="0">
        <references count="2">
          <reference field="0" count="2">
            <x v="0"/>
            <x v="8"/>
          </reference>
          <reference field="1" count="1" selected="0">
            <x v="2"/>
          </reference>
        </references>
      </pivotArea>
    </format>
    <format dxfId="10">
      <pivotArea dataOnly="0" labelOnly="1" fieldPosition="0">
        <references count="2">
          <reference field="0" count="3">
            <x v="1"/>
            <x v="9"/>
            <x v="16"/>
          </reference>
          <reference field="1" count="1" selected="0">
            <x v="3"/>
          </reference>
        </references>
      </pivotArea>
    </format>
    <format dxfId="9">
      <pivotArea dataOnly="0" labelOnly="1" fieldPosition="0">
        <references count="2">
          <reference field="0" count="2">
            <x v="13"/>
            <x v="14"/>
          </reference>
          <reference field="1" count="1" selected="0">
            <x v="4"/>
          </reference>
        </references>
      </pivotArea>
    </format>
    <format dxfId="8">
      <pivotArea dataOnly="0" labelOnly="1" fieldPosition="0">
        <references count="2">
          <reference field="0" count="2">
            <x v="6"/>
            <x v="10"/>
          </reference>
          <reference field="1" count="1" selected="0">
            <x v="5"/>
          </reference>
        </references>
      </pivotArea>
    </format>
    <format dxfId="7">
      <pivotArea dataOnly="0" labelOnly="1" fieldPosition="0">
        <references count="2">
          <reference field="0" count="2">
            <x v="2"/>
            <x v="4"/>
          </reference>
          <reference field="1" count="1" selected="0">
            <x v="6"/>
          </reference>
        </references>
      </pivotArea>
    </format>
    <format dxfId="6">
      <pivotArea dataOnly="0" labelOnly="1" fieldPosition="0">
        <references count="2">
          <reference field="0" count="2">
            <x v="12"/>
            <x v="15"/>
          </reference>
          <reference field="1" count="1" selected="0">
            <x v="7"/>
          </reference>
        </references>
      </pivotArea>
    </format>
    <format dxfId="5">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3">
          <reference field="4294967294" count="1" selected="0">
            <x v="0"/>
          </reference>
          <reference field="0" count="1" selected="0">
            <x v="1"/>
          </reference>
          <reference field="1" count="1" selected="0">
            <x v="3"/>
          </reference>
        </references>
      </pivotArea>
    </chartFormat>
    <chartFormat chart="0" format="3">
      <pivotArea type="data" outline="0" fieldPosition="0">
        <references count="3">
          <reference field="4294967294" count="1" selected="0">
            <x v="0"/>
          </reference>
          <reference field="0" count="1" selected="0">
            <x v="16"/>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unicipality" xr10:uid="{2BD8F9BE-ED4E-4DBE-92E8-9807D818A94A}" sourceName="Municipality">
  <pivotTables>
    <pivotTable tabId="16" name="PivotTable9"/>
  </pivotTables>
  <data>
    <tabular pivotCacheId="1257496932">
      <items count="8">
        <i x="0" s="1"/>
        <i x="1" s="1"/>
        <i x="2" s="1"/>
        <i x="3" s="1"/>
        <i x="4"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unicipality" xr10:uid="{D18E0B92-31F3-45EB-8799-CBBEFC2D9F86}" cache="Slicer_Municipality" caption="Municipalit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C0CAC-61D2-4613-BEC5-8D686900180D}">
  <sheetPr>
    <tabColor theme="7" tint="0.39997558519241921"/>
    <pageSetUpPr fitToPage="1"/>
  </sheetPr>
  <dimension ref="A1:EL42"/>
  <sheetViews>
    <sheetView showGridLines="0" tabSelected="1" showRuler="0" zoomScaleNormal="100" zoomScaleSheetLayoutView="110" workbookViewId="0"/>
  </sheetViews>
  <sheetFormatPr defaultRowHeight="12.75"/>
  <cols>
    <col min="1" max="1" width="3.28515625" style="65" customWidth="1"/>
    <col min="2" max="2" width="9.140625" style="65"/>
    <col min="3" max="3" width="8.28515625" style="65" customWidth="1"/>
    <col min="4" max="4" width="9.85546875" style="65" customWidth="1"/>
    <col min="5" max="5" width="8.85546875" style="65" customWidth="1"/>
    <col min="6" max="10" width="9.140625" style="65"/>
    <col min="11" max="11" width="9" style="65" customWidth="1"/>
    <col min="12" max="12" width="7.5703125" style="65" customWidth="1"/>
    <col min="13" max="16384" width="9.140625" style="65"/>
  </cols>
  <sheetData>
    <row r="1" spans="1:142" ht="30" customHeight="1">
      <c r="A1" s="63"/>
      <c r="B1" s="132" t="s">
        <v>221</v>
      </c>
      <c r="C1" s="132"/>
      <c r="D1" s="132"/>
      <c r="E1" s="132"/>
      <c r="F1" s="132"/>
      <c r="G1" s="132"/>
      <c r="H1" s="132"/>
      <c r="I1" s="132"/>
      <c r="J1" s="132"/>
      <c r="K1" s="133"/>
      <c r="L1" s="64"/>
    </row>
    <row r="2" spans="1:142">
      <c r="A2" s="66"/>
      <c r="B2" s="67"/>
      <c r="C2" s="67"/>
      <c r="D2" s="67"/>
      <c r="E2" s="67"/>
      <c r="F2" s="67"/>
      <c r="G2" s="67"/>
      <c r="H2" s="67"/>
      <c r="I2" s="67"/>
      <c r="J2" s="67"/>
      <c r="K2" s="68"/>
    </row>
    <row r="3" spans="1:142">
      <c r="A3" s="66"/>
      <c r="B3" s="67" t="s">
        <v>211</v>
      </c>
      <c r="C3" s="67"/>
      <c r="D3" s="67"/>
      <c r="E3" s="67"/>
      <c r="F3" s="67"/>
      <c r="G3" s="67"/>
      <c r="H3" s="67"/>
      <c r="I3" s="67"/>
      <c r="J3" s="67"/>
      <c r="K3" s="68"/>
    </row>
    <row r="4" spans="1:142">
      <c r="A4" s="66"/>
      <c r="B4" s="67"/>
      <c r="C4" s="67"/>
      <c r="D4" s="67"/>
      <c r="E4" s="67"/>
      <c r="F4" s="67"/>
      <c r="G4" s="67"/>
      <c r="H4" s="67"/>
      <c r="I4" s="67"/>
      <c r="J4" s="67"/>
      <c r="K4" s="68"/>
    </row>
    <row r="5" spans="1:142" ht="39.75" customHeight="1">
      <c r="A5" s="66"/>
      <c r="B5" s="130" t="s">
        <v>212</v>
      </c>
      <c r="C5" s="130"/>
      <c r="D5" s="130"/>
      <c r="E5" s="130"/>
      <c r="F5" s="130"/>
      <c r="G5" s="130"/>
      <c r="H5" s="130"/>
      <c r="I5" s="130"/>
      <c r="J5" s="130"/>
      <c r="K5" s="131"/>
    </row>
    <row r="6" spans="1:142">
      <c r="A6" s="66"/>
      <c r="B6" s="67"/>
      <c r="C6" s="67"/>
      <c r="D6" s="67"/>
      <c r="E6" s="67"/>
      <c r="F6" s="67"/>
      <c r="G6" s="67"/>
      <c r="H6" s="67"/>
      <c r="I6" s="67"/>
      <c r="J6" s="67"/>
      <c r="K6" s="68"/>
    </row>
    <row r="7" spans="1:142" ht="27" customHeight="1">
      <c r="A7" s="66"/>
      <c r="B7" s="130" t="s">
        <v>213</v>
      </c>
      <c r="C7" s="130"/>
      <c r="D7" s="130"/>
      <c r="E7" s="130"/>
      <c r="F7" s="130"/>
      <c r="G7" s="130"/>
      <c r="H7" s="130"/>
      <c r="I7" s="130"/>
      <c r="J7" s="130"/>
      <c r="K7" s="131"/>
    </row>
    <row r="8" spans="1:142" ht="12" customHeight="1">
      <c r="A8" s="66"/>
      <c r="B8" s="67"/>
      <c r="C8" s="67"/>
      <c r="D8" s="67"/>
      <c r="E8" s="67"/>
      <c r="F8" s="67"/>
      <c r="G8" s="67"/>
      <c r="H8" s="67"/>
      <c r="I8" s="67"/>
      <c r="J8" s="67"/>
      <c r="K8" s="68"/>
    </row>
    <row r="9" spans="1:142" s="70" customFormat="1" ht="70.5" customHeight="1">
      <c r="A9" s="69"/>
      <c r="B9" s="130" t="s">
        <v>193</v>
      </c>
      <c r="C9" s="130"/>
      <c r="D9" s="130"/>
      <c r="E9" s="130"/>
      <c r="F9" s="130"/>
      <c r="G9" s="130"/>
      <c r="H9" s="130"/>
      <c r="I9" s="130"/>
      <c r="J9" s="130"/>
      <c r="K9" s="131"/>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row>
    <row r="10" spans="1:142" s="70" customFormat="1">
      <c r="A10" s="69"/>
      <c r="B10" s="71"/>
      <c r="C10" s="71"/>
      <c r="D10" s="71"/>
      <c r="E10" s="71"/>
      <c r="F10" s="71"/>
      <c r="G10" s="71"/>
      <c r="H10" s="71"/>
      <c r="I10" s="71"/>
      <c r="J10" s="71"/>
      <c r="K10" s="72"/>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row>
    <row r="11" spans="1:142" s="70" customFormat="1">
      <c r="A11" s="69"/>
      <c r="B11" s="128" t="s">
        <v>194</v>
      </c>
      <c r="C11" s="128"/>
      <c r="D11" s="128"/>
      <c r="E11" s="128"/>
      <c r="F11" s="128"/>
      <c r="G11" s="128"/>
      <c r="H11" s="128"/>
      <c r="I11" s="128"/>
      <c r="J11" s="128"/>
      <c r="K11" s="129"/>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row>
    <row r="12" spans="1:142" s="70" customFormat="1">
      <c r="A12" s="69"/>
      <c r="B12" s="71"/>
      <c r="C12" s="71"/>
      <c r="D12" s="71"/>
      <c r="E12" s="71"/>
      <c r="F12" s="71"/>
      <c r="G12" s="71"/>
      <c r="H12" s="71"/>
      <c r="I12" s="71"/>
      <c r="J12" s="71"/>
      <c r="K12" s="72"/>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row>
    <row r="13" spans="1:142" ht="367.5" customHeight="1">
      <c r="A13" s="66"/>
      <c r="B13" s="128" t="s">
        <v>214</v>
      </c>
      <c r="C13" s="128"/>
      <c r="D13" s="128"/>
      <c r="E13" s="128"/>
      <c r="F13" s="128"/>
      <c r="G13" s="128"/>
      <c r="H13" s="128"/>
      <c r="I13" s="128"/>
      <c r="J13" s="128"/>
      <c r="K13" s="129"/>
    </row>
    <row r="14" spans="1:142" ht="12.75" customHeight="1">
      <c r="A14" s="66"/>
      <c r="B14" s="73"/>
      <c r="C14" s="73"/>
      <c r="D14" s="73"/>
      <c r="E14" s="73"/>
      <c r="F14" s="73"/>
      <c r="G14" s="73"/>
      <c r="H14" s="73"/>
      <c r="I14" s="73"/>
      <c r="J14" s="73"/>
      <c r="K14" s="74"/>
    </row>
    <row r="15" spans="1:142" ht="42" customHeight="1">
      <c r="A15" s="66"/>
      <c r="B15" s="128" t="s">
        <v>222</v>
      </c>
      <c r="C15" s="128"/>
      <c r="D15" s="128"/>
      <c r="E15" s="128"/>
      <c r="F15" s="128"/>
      <c r="G15" s="128"/>
      <c r="H15" s="128"/>
      <c r="I15" s="128"/>
      <c r="J15" s="128"/>
      <c r="K15" s="129"/>
    </row>
    <row r="16" spans="1:142" ht="12" customHeight="1">
      <c r="A16" s="66"/>
      <c r="B16" s="75"/>
      <c r="C16" s="75"/>
      <c r="D16" s="75"/>
      <c r="E16" s="75"/>
      <c r="F16" s="75"/>
      <c r="G16" s="75"/>
      <c r="H16" s="75"/>
      <c r="I16" s="75"/>
      <c r="J16" s="75"/>
      <c r="K16" s="76"/>
    </row>
    <row r="17" spans="1:11" ht="81" customHeight="1">
      <c r="A17" s="66"/>
      <c r="B17" s="130" t="s">
        <v>195</v>
      </c>
      <c r="C17" s="130"/>
      <c r="D17" s="130"/>
      <c r="E17" s="130"/>
      <c r="F17" s="130"/>
      <c r="G17" s="130"/>
      <c r="H17" s="130"/>
      <c r="I17" s="130"/>
      <c r="J17" s="130"/>
      <c r="K17" s="131"/>
    </row>
    <row r="18" spans="1:11">
      <c r="A18" s="66"/>
      <c r="B18" s="67"/>
      <c r="C18" s="67"/>
      <c r="D18" s="67"/>
      <c r="E18" s="67"/>
      <c r="F18" s="67"/>
      <c r="G18" s="67"/>
      <c r="H18" s="67"/>
      <c r="I18" s="67"/>
      <c r="J18" s="67"/>
      <c r="K18" s="68"/>
    </row>
    <row r="19" spans="1:11">
      <c r="A19" s="66"/>
      <c r="B19" s="67" t="s">
        <v>196</v>
      </c>
      <c r="C19" s="67"/>
      <c r="D19" s="67"/>
      <c r="E19" s="67"/>
      <c r="F19" s="67"/>
      <c r="G19" s="67"/>
      <c r="H19" s="67"/>
      <c r="I19" s="67"/>
      <c r="J19" s="67"/>
      <c r="K19" s="68"/>
    </row>
    <row r="20" spans="1:11">
      <c r="A20" s="66"/>
      <c r="B20" s="67"/>
      <c r="C20" s="67"/>
      <c r="D20" s="67"/>
      <c r="E20" s="67"/>
      <c r="F20" s="67"/>
      <c r="G20" s="67"/>
      <c r="H20" s="67"/>
      <c r="I20" s="67"/>
      <c r="J20" s="67"/>
      <c r="K20" s="68"/>
    </row>
    <row r="21" spans="1:11">
      <c r="A21" s="66"/>
      <c r="B21" s="77" t="s">
        <v>197</v>
      </c>
      <c r="C21" s="67"/>
      <c r="D21" s="67"/>
      <c r="E21" s="67"/>
      <c r="F21" s="77" t="s">
        <v>198</v>
      </c>
      <c r="G21" s="67"/>
      <c r="H21" s="67"/>
      <c r="I21" s="67"/>
      <c r="J21" s="67"/>
      <c r="K21" s="68"/>
    </row>
    <row r="22" spans="1:11">
      <c r="A22" s="66"/>
      <c r="B22" s="78" t="s">
        <v>199</v>
      </c>
      <c r="C22" s="67"/>
      <c r="D22" s="67"/>
      <c r="E22" s="67"/>
      <c r="F22" s="67" t="s">
        <v>200</v>
      </c>
      <c r="G22" s="67"/>
      <c r="H22" s="67"/>
      <c r="I22" s="67"/>
      <c r="J22" s="67"/>
      <c r="K22" s="68"/>
    </row>
    <row r="23" spans="1:11">
      <c r="A23" s="66"/>
      <c r="B23" s="78" t="s">
        <v>215</v>
      </c>
      <c r="C23" s="67"/>
      <c r="D23" s="67"/>
      <c r="E23" s="67"/>
      <c r="F23" s="67" t="s">
        <v>216</v>
      </c>
      <c r="G23" s="67"/>
      <c r="H23" s="67"/>
      <c r="I23" s="67"/>
      <c r="J23" s="67"/>
      <c r="K23" s="68"/>
    </row>
    <row r="24" spans="1:11">
      <c r="A24" s="66"/>
      <c r="B24" s="78" t="s">
        <v>217</v>
      </c>
      <c r="C24" s="67"/>
      <c r="D24" s="67"/>
      <c r="E24" s="67"/>
      <c r="F24" s="67" t="s">
        <v>218</v>
      </c>
      <c r="G24" s="67"/>
      <c r="H24" s="67"/>
      <c r="I24" s="67"/>
      <c r="J24" s="67"/>
      <c r="K24" s="68"/>
    </row>
    <row r="25" spans="1:11">
      <c r="A25" s="66"/>
      <c r="B25" s="78" t="s">
        <v>201</v>
      </c>
      <c r="C25" s="67"/>
      <c r="D25" s="67"/>
      <c r="E25" s="67"/>
      <c r="F25" s="67" t="s">
        <v>202</v>
      </c>
      <c r="G25" s="67"/>
      <c r="H25" s="67"/>
      <c r="I25" s="67"/>
      <c r="J25" s="67"/>
      <c r="K25" s="68"/>
    </row>
    <row r="26" spans="1:11">
      <c r="A26" s="66"/>
      <c r="B26" s="78" t="s">
        <v>203</v>
      </c>
      <c r="C26" s="67"/>
      <c r="D26" s="67"/>
      <c r="E26" s="67"/>
      <c r="F26" s="67" t="s">
        <v>219</v>
      </c>
      <c r="G26" s="67"/>
      <c r="H26" s="67"/>
      <c r="I26" s="67"/>
      <c r="J26" s="67"/>
      <c r="K26" s="68"/>
    </row>
    <row r="27" spans="1:11">
      <c r="A27" s="66"/>
      <c r="B27" s="78" t="s">
        <v>204</v>
      </c>
      <c r="C27" s="67"/>
      <c r="D27" s="67"/>
      <c r="E27" s="67"/>
      <c r="F27" s="67" t="s">
        <v>205</v>
      </c>
      <c r="G27" s="67"/>
      <c r="H27" s="67"/>
      <c r="I27" s="67"/>
      <c r="J27" s="67"/>
      <c r="K27" s="68"/>
    </row>
    <row r="28" spans="1:11">
      <c r="A28" s="66"/>
      <c r="B28" s="78" t="s">
        <v>206</v>
      </c>
      <c r="C28" s="67"/>
      <c r="D28" s="67"/>
      <c r="E28" s="67"/>
      <c r="F28" s="67" t="s">
        <v>220</v>
      </c>
      <c r="G28" s="67"/>
      <c r="H28" s="67"/>
      <c r="I28" s="67"/>
      <c r="J28" s="67"/>
      <c r="K28" s="68"/>
    </row>
    <row r="29" spans="1:11">
      <c r="A29" s="66"/>
      <c r="B29" s="78" t="s">
        <v>207</v>
      </c>
      <c r="C29" s="67"/>
      <c r="D29" s="67"/>
      <c r="E29" s="67"/>
      <c r="F29" s="67" t="s">
        <v>208</v>
      </c>
      <c r="G29" s="67"/>
      <c r="H29" s="67"/>
      <c r="I29" s="67"/>
      <c r="J29" s="67"/>
      <c r="K29" s="68"/>
    </row>
    <row r="30" spans="1:11">
      <c r="A30" s="66"/>
      <c r="B30" s="78" t="s">
        <v>209</v>
      </c>
      <c r="C30" s="67"/>
      <c r="D30" s="67"/>
      <c r="E30" s="67"/>
      <c r="F30" s="67" t="s">
        <v>210</v>
      </c>
      <c r="G30" s="67"/>
      <c r="H30" s="67"/>
      <c r="I30" s="67"/>
      <c r="J30" s="67"/>
      <c r="K30" s="68"/>
    </row>
    <row r="31" spans="1:11">
      <c r="A31" s="79"/>
      <c r="B31" s="80"/>
      <c r="C31" s="81"/>
      <c r="D31" s="81"/>
      <c r="E31" s="81"/>
      <c r="F31" s="81"/>
      <c r="G31" s="81"/>
      <c r="H31" s="81"/>
      <c r="I31" s="81"/>
      <c r="J31" s="81"/>
      <c r="K31" s="82"/>
    </row>
    <row r="42" spans="3:3">
      <c r="C42" s="83"/>
    </row>
  </sheetData>
  <mergeCells count="8">
    <mergeCell ref="B15:K15"/>
    <mergeCell ref="B17:K17"/>
    <mergeCell ref="B1:K1"/>
    <mergeCell ref="B5:K5"/>
    <mergeCell ref="B7:K7"/>
    <mergeCell ref="B9:K9"/>
    <mergeCell ref="B11:K11"/>
    <mergeCell ref="B13:K13"/>
  </mergeCells>
  <hyperlinks>
    <hyperlink ref="B22" location="'Operating Rev'!A1" display="Operating Rev" xr:uid="{E33A99D7-836D-41F2-B92E-5A70CD43F390}"/>
    <hyperlink ref="B23" location="'Municipal Breakdown'!A1" display="Municipal Breakdown" xr:uid="{FB35418E-F3FC-40DC-A361-7BFAEEE26500}"/>
    <hyperlink ref="B24" location="'% Rev to % Pop'!A1" display="% Rev to % Pop" xr:uid="{4DDA4BC5-A83E-4067-89F8-54D1FEB7A51D}"/>
    <hyperlink ref="B25" location="'Operating Expend'!A1" display="Operating Expend" xr:uid="{3B69924E-D8D9-4A60-8B74-D1C9DFB2422A}"/>
    <hyperlink ref="B26" location="'Staff Expend'!A1" display="Staff Expend" xr:uid="{7C6D4911-C59F-4D9D-BAF0-CF2464CC58B7}"/>
    <hyperlink ref="B27" location="'Collection Expend'!A1" display="Collection Expend" xr:uid="{09DD80AA-E2E7-41FC-B727-1964E10AB922}"/>
    <hyperlink ref="B28" location="'Other Operating Expend'!A1" display="Other Operating Expend" xr:uid="{61077634-6177-4501-86C7-5AA41B602E2E}"/>
    <hyperlink ref="B29" location="'Capital Rev &amp; Expend'!A1" display="Capital Rev &amp; Expend" xr:uid="{596A14B5-D47F-41D1-ACE3-B313D954C915}"/>
    <hyperlink ref="B30" location="'All Data'!A1" display="All Data" xr:uid="{59538ABD-9BE8-43D0-8600-C571E1266499}"/>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CC06C-E33A-470F-A0CD-279E820B09C7}">
  <sheetPr>
    <tabColor theme="8" tint="-0.249977111117893"/>
  </sheetPr>
  <dimension ref="A1:AV40"/>
  <sheetViews>
    <sheetView workbookViewId="0">
      <pane xSplit="1" ySplit="1" topLeftCell="B2" activePane="bottomRight" state="frozen"/>
      <selection pane="topRight" activeCell="B1" sqref="B1"/>
      <selection pane="bottomLeft" activeCell="A2" sqref="A2"/>
      <selection pane="bottomRight"/>
    </sheetView>
  </sheetViews>
  <sheetFormatPr defaultRowHeight="12.75"/>
  <cols>
    <col min="1" max="1" width="15.140625" style="1" bestFit="1" customWidth="1"/>
    <col min="2" max="2" width="15.28515625" style="31" customWidth="1"/>
    <col min="3" max="3" width="13.5703125" style="4" bestFit="1" customWidth="1"/>
    <col min="4" max="4" width="12" style="1" bestFit="1" customWidth="1"/>
    <col min="5" max="5" width="13" style="1" customWidth="1"/>
    <col min="6" max="7" width="13.140625" style="1" customWidth="1"/>
    <col min="8" max="8" width="11.5703125" style="1" bestFit="1" customWidth="1"/>
    <col min="9" max="9" width="15.85546875" style="1" customWidth="1"/>
    <col min="10" max="10" width="14" style="1" customWidth="1"/>
    <col min="11" max="11" width="11.5703125" style="1" bestFit="1" customWidth="1"/>
    <col min="12" max="12" width="12" style="1" bestFit="1" customWidth="1"/>
    <col min="13" max="14" width="15.28515625" style="1" customWidth="1"/>
    <col min="15" max="15" width="13.5703125" style="1" bestFit="1" customWidth="1"/>
    <col min="16" max="16" width="13.140625" style="1" customWidth="1"/>
    <col min="17" max="17" width="13.5703125" style="1" bestFit="1" customWidth="1"/>
    <col min="18" max="18" width="14" style="1" customWidth="1"/>
    <col min="19" max="19" width="13.85546875" style="1" customWidth="1"/>
    <col min="20" max="20" width="15.28515625" style="1" customWidth="1"/>
    <col min="21" max="21" width="15.85546875" style="1" customWidth="1"/>
    <col min="22" max="23" width="12" style="1" bestFit="1" customWidth="1"/>
    <col min="24" max="24" width="13.5703125" style="1" bestFit="1" customWidth="1"/>
    <col min="25" max="25" width="14.28515625" style="1" customWidth="1"/>
    <col min="26" max="26" width="18" style="1" customWidth="1"/>
    <col min="27" max="27" width="14.140625" style="1" customWidth="1"/>
    <col min="28" max="28" width="15" style="1" customWidth="1"/>
    <col min="29" max="29" width="14.42578125" style="1" customWidth="1"/>
    <col min="30" max="30" width="11.5703125" style="1" bestFit="1" customWidth="1"/>
    <col min="31" max="31" width="17.42578125" style="1" customWidth="1"/>
    <col min="32" max="32" width="15" style="1" customWidth="1"/>
    <col min="33" max="33" width="11.5703125" style="1" bestFit="1" customWidth="1"/>
    <col min="34" max="34" width="15.28515625" style="1" customWidth="1"/>
    <col min="35" max="35" width="14.140625" style="1" customWidth="1"/>
    <col min="36" max="36" width="16.28515625" style="1" customWidth="1"/>
    <col min="37" max="37" width="15.140625" style="1" customWidth="1"/>
    <col min="38" max="38" width="16.42578125" style="1" customWidth="1"/>
    <col min="39" max="39" width="15.85546875" style="1" customWidth="1"/>
    <col min="40" max="40" width="14.42578125" style="1" customWidth="1"/>
    <col min="41" max="41" width="15.28515625" style="1" customWidth="1"/>
    <col min="42" max="42" width="12" style="1" bestFit="1" customWidth="1"/>
    <col min="43" max="43" width="14.42578125" style="1" customWidth="1"/>
    <col min="44" max="44" width="15" style="1" customWidth="1"/>
    <col min="45" max="47" width="15.28515625" style="1" customWidth="1"/>
    <col min="48" max="16384" width="9.140625" style="1"/>
  </cols>
  <sheetData>
    <row r="1" spans="1:48" ht="63.75">
      <c r="A1" s="26" t="s">
        <v>0</v>
      </c>
      <c r="B1" s="23" t="s">
        <v>191</v>
      </c>
      <c r="C1" s="22" t="s">
        <v>1</v>
      </c>
      <c r="D1" s="22" t="s">
        <v>2</v>
      </c>
      <c r="E1" s="22" t="s">
        <v>3</v>
      </c>
      <c r="F1" s="22" t="s">
        <v>4</v>
      </c>
      <c r="G1" s="22" t="s">
        <v>5</v>
      </c>
      <c r="H1" s="22" t="s">
        <v>6</v>
      </c>
      <c r="I1" s="22" t="s">
        <v>7</v>
      </c>
      <c r="J1" s="22" t="s">
        <v>8</v>
      </c>
      <c r="K1" s="22" t="s">
        <v>9</v>
      </c>
      <c r="L1" s="22" t="s">
        <v>10</v>
      </c>
      <c r="M1" s="22" t="s">
        <v>11</v>
      </c>
      <c r="N1" s="22" t="s">
        <v>12</v>
      </c>
      <c r="O1" s="22" t="s">
        <v>13</v>
      </c>
      <c r="P1" s="22" t="s">
        <v>14</v>
      </c>
      <c r="Q1" s="22" t="s">
        <v>15</v>
      </c>
      <c r="R1" s="22" t="s">
        <v>16</v>
      </c>
      <c r="S1" s="22" t="s">
        <v>17</v>
      </c>
      <c r="T1" s="22" t="s">
        <v>18</v>
      </c>
      <c r="U1" s="22" t="s">
        <v>19</v>
      </c>
      <c r="V1" s="22" t="s">
        <v>20</v>
      </c>
      <c r="W1" s="22" t="s">
        <v>21</v>
      </c>
      <c r="X1" s="22" t="s">
        <v>22</v>
      </c>
      <c r="Y1" s="22" t="s">
        <v>23</v>
      </c>
      <c r="Z1" s="22" t="s">
        <v>24</v>
      </c>
      <c r="AA1" s="22" t="s">
        <v>25</v>
      </c>
      <c r="AB1" s="22" t="s">
        <v>26</v>
      </c>
      <c r="AC1" s="22" t="s">
        <v>27</v>
      </c>
      <c r="AD1" s="22" t="s">
        <v>28</v>
      </c>
      <c r="AE1" s="22" t="s">
        <v>29</v>
      </c>
      <c r="AF1" s="22" t="s">
        <v>30</v>
      </c>
      <c r="AG1" s="22" t="s">
        <v>31</v>
      </c>
      <c r="AH1" s="22" t="s">
        <v>32</v>
      </c>
      <c r="AI1" s="22" t="s">
        <v>33</v>
      </c>
      <c r="AJ1" s="22" t="s">
        <v>34</v>
      </c>
      <c r="AK1" s="22" t="s">
        <v>35</v>
      </c>
      <c r="AL1" s="22" t="s">
        <v>36</v>
      </c>
      <c r="AM1" s="22" t="s">
        <v>37</v>
      </c>
      <c r="AN1" s="22" t="s">
        <v>39</v>
      </c>
      <c r="AO1" s="22" t="s">
        <v>40</v>
      </c>
      <c r="AP1" s="22" t="s">
        <v>41</v>
      </c>
      <c r="AQ1" s="22" t="s">
        <v>42</v>
      </c>
      <c r="AR1" s="22" t="s">
        <v>43</v>
      </c>
      <c r="AS1" s="22" t="s">
        <v>44</v>
      </c>
      <c r="AT1" s="22" t="s">
        <v>45</v>
      </c>
      <c r="AU1" s="22" t="s">
        <v>46</v>
      </c>
    </row>
    <row r="2" spans="1:48">
      <c r="A2" s="1" t="s">
        <v>66</v>
      </c>
      <c r="B2" s="9">
        <v>17153</v>
      </c>
      <c r="C2" s="27">
        <v>1536022</v>
      </c>
      <c r="D2" s="25">
        <v>282273</v>
      </c>
      <c r="E2" s="25">
        <v>2000</v>
      </c>
      <c r="F2" s="3">
        <v>284273</v>
      </c>
      <c r="G2" s="27">
        <v>17589</v>
      </c>
      <c r="H2" s="27">
        <v>0</v>
      </c>
      <c r="I2" s="27">
        <v>20470</v>
      </c>
      <c r="J2" s="27">
        <v>0</v>
      </c>
      <c r="K2" s="27">
        <v>0</v>
      </c>
      <c r="L2" s="27">
        <v>0</v>
      </c>
      <c r="M2" s="3">
        <f t="shared" ref="M2:M40" si="0">SUM(G2:L2)</f>
        <v>38059</v>
      </c>
      <c r="N2" s="25">
        <v>0</v>
      </c>
      <c r="O2" s="25">
        <v>42861</v>
      </c>
      <c r="P2" s="3">
        <v>42861</v>
      </c>
      <c r="Q2" s="25">
        <v>1901215</v>
      </c>
      <c r="R2" s="25">
        <v>3500</v>
      </c>
      <c r="S2" s="25">
        <v>0</v>
      </c>
      <c r="T2" s="25">
        <v>0</v>
      </c>
      <c r="U2" s="25">
        <v>0</v>
      </c>
      <c r="V2" s="25">
        <v>0</v>
      </c>
      <c r="W2" s="3">
        <v>0</v>
      </c>
      <c r="X2" s="25">
        <v>3500</v>
      </c>
      <c r="Y2" s="25">
        <v>1904715</v>
      </c>
      <c r="Z2" s="25">
        <v>1063139</v>
      </c>
      <c r="AA2" s="25">
        <v>410539</v>
      </c>
      <c r="AB2" s="25">
        <v>1473678</v>
      </c>
      <c r="AC2" s="25">
        <v>81756</v>
      </c>
      <c r="AD2" s="25">
        <v>6731</v>
      </c>
      <c r="AE2" s="25">
        <v>19675</v>
      </c>
      <c r="AF2" s="25">
        <v>0</v>
      </c>
      <c r="AG2" s="25">
        <v>1484</v>
      </c>
      <c r="AH2" s="25">
        <v>19808</v>
      </c>
      <c r="AI2" s="25">
        <v>9834</v>
      </c>
      <c r="AJ2" s="25">
        <v>139288</v>
      </c>
      <c r="AK2" s="25">
        <v>1351</v>
      </c>
      <c r="AL2" s="25">
        <v>1351</v>
      </c>
      <c r="AM2" s="25">
        <v>1351</v>
      </c>
      <c r="AN2" s="25">
        <v>108203</v>
      </c>
      <c r="AO2" s="25">
        <v>12563</v>
      </c>
      <c r="AP2" s="25">
        <v>23800</v>
      </c>
      <c r="AQ2" s="25">
        <v>36668</v>
      </c>
      <c r="AR2" s="25">
        <v>185287</v>
      </c>
      <c r="AS2" s="25">
        <v>1798253</v>
      </c>
      <c r="AT2" s="25">
        <v>10500</v>
      </c>
      <c r="AU2" s="25">
        <v>1808753</v>
      </c>
    </row>
    <row r="3" spans="1:48">
      <c r="A3" s="1" t="s">
        <v>97</v>
      </c>
      <c r="B3" s="9">
        <v>22493</v>
      </c>
      <c r="C3" s="27">
        <v>950944</v>
      </c>
      <c r="D3" s="25">
        <v>190810</v>
      </c>
      <c r="E3" s="25">
        <v>0</v>
      </c>
      <c r="F3" s="3">
        <v>190810</v>
      </c>
      <c r="G3" s="27">
        <v>1526</v>
      </c>
      <c r="H3" s="27">
        <v>0</v>
      </c>
      <c r="I3" s="27">
        <v>9960</v>
      </c>
      <c r="J3" s="27">
        <v>0</v>
      </c>
      <c r="K3" s="27">
        <v>0</v>
      </c>
      <c r="L3" s="27">
        <v>0</v>
      </c>
      <c r="M3" s="3">
        <f t="shared" si="0"/>
        <v>11486</v>
      </c>
      <c r="N3" s="25">
        <v>0</v>
      </c>
      <c r="O3" s="25">
        <v>3488</v>
      </c>
      <c r="P3" s="3">
        <v>3488</v>
      </c>
      <c r="Q3" s="25">
        <v>1156728</v>
      </c>
      <c r="R3" s="25">
        <v>0</v>
      </c>
      <c r="S3" s="25">
        <v>0</v>
      </c>
      <c r="T3" s="25">
        <v>0</v>
      </c>
      <c r="U3" s="25">
        <v>0</v>
      </c>
      <c r="V3" s="25">
        <v>0</v>
      </c>
      <c r="W3" s="3">
        <v>0</v>
      </c>
      <c r="X3" s="25">
        <v>0</v>
      </c>
      <c r="Y3" s="25">
        <v>1156728</v>
      </c>
      <c r="Z3" s="25">
        <v>607606</v>
      </c>
      <c r="AA3" s="25">
        <v>154856</v>
      </c>
      <c r="AB3" s="25">
        <v>762462</v>
      </c>
      <c r="AC3" s="25">
        <v>32203</v>
      </c>
      <c r="AD3" s="25">
        <v>9392</v>
      </c>
      <c r="AE3" s="25">
        <v>2689</v>
      </c>
      <c r="AF3" s="25">
        <v>0</v>
      </c>
      <c r="AG3" s="25">
        <v>2071</v>
      </c>
      <c r="AH3" s="25">
        <v>0</v>
      </c>
      <c r="AI3" s="25">
        <v>18607</v>
      </c>
      <c r="AJ3" s="25">
        <v>64962</v>
      </c>
      <c r="AK3" s="25">
        <v>900</v>
      </c>
      <c r="AL3" s="25">
        <v>626</v>
      </c>
      <c r="AM3" s="25">
        <v>0</v>
      </c>
      <c r="AN3" s="25">
        <v>74547</v>
      </c>
      <c r="AO3" s="25">
        <v>16022</v>
      </c>
      <c r="AP3" s="25">
        <v>33207</v>
      </c>
      <c r="AQ3" s="25">
        <v>12011</v>
      </c>
      <c r="AR3" s="25">
        <v>137313</v>
      </c>
      <c r="AS3" s="25">
        <v>964737</v>
      </c>
      <c r="AT3" s="25">
        <v>0</v>
      </c>
      <c r="AU3" s="25">
        <v>964737</v>
      </c>
    </row>
    <row r="4" spans="1:48">
      <c r="A4" s="98" t="s">
        <v>83</v>
      </c>
      <c r="B4" s="9">
        <v>16158</v>
      </c>
      <c r="C4" s="27">
        <v>897062</v>
      </c>
      <c r="D4" s="27">
        <v>186270</v>
      </c>
      <c r="E4" s="27">
        <v>0</v>
      </c>
      <c r="F4" s="27">
        <v>186270</v>
      </c>
      <c r="G4" s="27">
        <v>2411</v>
      </c>
      <c r="H4" s="27">
        <v>0</v>
      </c>
      <c r="I4" s="27">
        <v>17137</v>
      </c>
      <c r="J4" s="27">
        <v>0</v>
      </c>
      <c r="K4" s="27">
        <v>0</v>
      </c>
      <c r="L4" s="27">
        <v>64</v>
      </c>
      <c r="M4" s="27">
        <v>19612</v>
      </c>
      <c r="N4" s="27">
        <v>2200</v>
      </c>
      <c r="O4" s="27">
        <v>8362</v>
      </c>
      <c r="P4" s="27">
        <v>10562</v>
      </c>
      <c r="Q4" s="27">
        <v>1113506</v>
      </c>
      <c r="R4" s="27">
        <v>65967</v>
      </c>
      <c r="S4" s="27">
        <v>231931</v>
      </c>
      <c r="T4" s="27">
        <v>0</v>
      </c>
      <c r="U4" s="27">
        <v>15321</v>
      </c>
      <c r="V4" s="27">
        <v>0</v>
      </c>
      <c r="W4" s="27">
        <v>15321</v>
      </c>
      <c r="X4" s="27">
        <v>313219</v>
      </c>
      <c r="Y4" s="27">
        <v>1426725</v>
      </c>
      <c r="Z4" s="27">
        <v>596692</v>
      </c>
      <c r="AA4" s="27">
        <v>201730</v>
      </c>
      <c r="AB4" s="27">
        <v>798422</v>
      </c>
      <c r="AC4" s="27">
        <v>35501</v>
      </c>
      <c r="AD4" s="27">
        <v>8761</v>
      </c>
      <c r="AE4" s="27">
        <v>936</v>
      </c>
      <c r="AF4" s="27">
        <v>0</v>
      </c>
      <c r="AG4" s="27">
        <v>1932</v>
      </c>
      <c r="AH4" s="27">
        <v>3534</v>
      </c>
      <c r="AI4" s="27">
        <v>1070</v>
      </c>
      <c r="AJ4" s="27">
        <v>51734</v>
      </c>
      <c r="AK4" s="27">
        <v>9175</v>
      </c>
      <c r="AL4" s="27">
        <v>3125</v>
      </c>
      <c r="AM4" s="27">
        <v>0</v>
      </c>
      <c r="AN4" s="27">
        <v>123622</v>
      </c>
      <c r="AO4" s="27">
        <v>51784</v>
      </c>
      <c r="AP4" s="27">
        <v>30980</v>
      </c>
      <c r="AQ4" s="27">
        <v>99120</v>
      </c>
      <c r="AR4" s="27">
        <v>317806</v>
      </c>
      <c r="AS4" s="27">
        <v>1167962</v>
      </c>
      <c r="AT4" s="27">
        <v>306134</v>
      </c>
      <c r="AU4" s="27">
        <v>1474096</v>
      </c>
    </row>
    <row r="5" spans="1:48">
      <c r="A5" s="1" t="s">
        <v>64</v>
      </c>
      <c r="B5" s="9">
        <v>22583</v>
      </c>
      <c r="C5" s="27">
        <v>118825</v>
      </c>
      <c r="D5" s="25">
        <v>31902</v>
      </c>
      <c r="E5" s="25">
        <v>1000</v>
      </c>
      <c r="F5" s="3">
        <v>32902</v>
      </c>
      <c r="G5" s="27">
        <v>1643</v>
      </c>
      <c r="H5" s="27">
        <v>0</v>
      </c>
      <c r="I5" s="27">
        <v>12460</v>
      </c>
      <c r="J5" s="27">
        <v>0</v>
      </c>
      <c r="K5" s="27">
        <v>0</v>
      </c>
      <c r="L5" s="27">
        <v>0</v>
      </c>
      <c r="M5" s="3">
        <f t="shared" si="0"/>
        <v>14103</v>
      </c>
      <c r="N5" s="25">
        <v>0</v>
      </c>
      <c r="O5" s="25">
        <v>45669</v>
      </c>
      <c r="P5" s="3">
        <v>45669</v>
      </c>
      <c r="Q5" s="25">
        <v>211499</v>
      </c>
      <c r="R5" s="25">
        <v>0</v>
      </c>
      <c r="S5" s="25">
        <v>0</v>
      </c>
      <c r="T5" s="25">
        <v>0</v>
      </c>
      <c r="U5" s="25">
        <v>0</v>
      </c>
      <c r="V5" s="25">
        <v>0</v>
      </c>
      <c r="W5" s="3">
        <v>0</v>
      </c>
      <c r="X5" s="25">
        <v>0</v>
      </c>
      <c r="Y5" s="25">
        <v>211499</v>
      </c>
      <c r="Z5" s="25">
        <v>144738</v>
      </c>
      <c r="AA5" s="25">
        <v>5418</v>
      </c>
      <c r="AB5" s="25">
        <v>150156</v>
      </c>
      <c r="AC5" s="25">
        <v>6185</v>
      </c>
      <c r="AD5" s="25">
        <v>7132</v>
      </c>
      <c r="AE5" s="25">
        <v>0</v>
      </c>
      <c r="AF5" s="25">
        <v>0</v>
      </c>
      <c r="AG5" s="25">
        <v>1572</v>
      </c>
      <c r="AH5" s="25">
        <v>0</v>
      </c>
      <c r="AI5" s="25">
        <v>114</v>
      </c>
      <c r="AJ5" s="25">
        <v>15003</v>
      </c>
      <c r="AK5" s="25">
        <v>629</v>
      </c>
      <c r="AL5" s="25">
        <v>0</v>
      </c>
      <c r="AM5" s="25">
        <v>0</v>
      </c>
      <c r="AN5" s="25">
        <v>20514</v>
      </c>
      <c r="AO5" s="25">
        <v>16826</v>
      </c>
      <c r="AP5" s="25">
        <v>25218</v>
      </c>
      <c r="AQ5" s="25">
        <v>22043</v>
      </c>
      <c r="AR5" s="25">
        <v>85230</v>
      </c>
      <c r="AS5" s="25">
        <v>250389</v>
      </c>
      <c r="AT5" s="25">
        <v>0</v>
      </c>
      <c r="AU5" s="25">
        <v>250389</v>
      </c>
    </row>
    <row r="6" spans="1:48">
      <c r="A6" s="1" t="s">
        <v>71</v>
      </c>
      <c r="B6" s="9">
        <v>7997</v>
      </c>
      <c r="C6" s="27">
        <v>260643</v>
      </c>
      <c r="D6" s="25">
        <v>53533</v>
      </c>
      <c r="E6" s="25">
        <v>1000</v>
      </c>
      <c r="F6" s="3">
        <v>54533</v>
      </c>
      <c r="G6" s="27">
        <v>750</v>
      </c>
      <c r="H6" s="27">
        <v>0</v>
      </c>
      <c r="I6" s="27">
        <v>8000</v>
      </c>
      <c r="J6" s="27">
        <v>0</v>
      </c>
      <c r="K6" s="27">
        <v>0</v>
      </c>
      <c r="L6" s="27">
        <v>0</v>
      </c>
      <c r="M6" s="3">
        <f t="shared" si="0"/>
        <v>8750</v>
      </c>
      <c r="N6" s="25">
        <v>0</v>
      </c>
      <c r="O6" s="25">
        <v>71302</v>
      </c>
      <c r="P6" s="3">
        <v>71302</v>
      </c>
      <c r="Q6" s="25">
        <v>395228</v>
      </c>
      <c r="R6" s="25">
        <v>0</v>
      </c>
      <c r="S6" s="25">
        <v>0</v>
      </c>
      <c r="T6" s="25">
        <v>0</v>
      </c>
      <c r="U6" s="25">
        <v>4600</v>
      </c>
      <c r="V6" s="25">
        <v>0</v>
      </c>
      <c r="W6" s="3">
        <v>4600</v>
      </c>
      <c r="X6" s="25">
        <v>4600</v>
      </c>
      <c r="Y6" s="25">
        <v>399828</v>
      </c>
      <c r="Z6" s="25">
        <v>233973</v>
      </c>
      <c r="AA6" s="25">
        <v>36294</v>
      </c>
      <c r="AB6" s="25">
        <v>270267</v>
      </c>
      <c r="AC6" s="25">
        <v>14944</v>
      </c>
      <c r="AD6" s="25">
        <v>3334</v>
      </c>
      <c r="AE6" s="25">
        <v>6000</v>
      </c>
      <c r="AF6" s="25">
        <v>0</v>
      </c>
      <c r="AG6" s="25">
        <v>735</v>
      </c>
      <c r="AH6" s="25">
        <v>2644</v>
      </c>
      <c r="AI6" s="25">
        <v>3011</v>
      </c>
      <c r="AJ6" s="25">
        <v>30668</v>
      </c>
      <c r="AK6" s="25">
        <v>3419</v>
      </c>
      <c r="AL6" s="25">
        <v>3614</v>
      </c>
      <c r="AM6" s="25">
        <v>5135</v>
      </c>
      <c r="AN6" s="25">
        <v>42409</v>
      </c>
      <c r="AO6" s="25">
        <v>8274</v>
      </c>
      <c r="AP6" s="25">
        <v>11790</v>
      </c>
      <c r="AQ6" s="25">
        <v>13523</v>
      </c>
      <c r="AR6" s="25">
        <v>88164</v>
      </c>
      <c r="AS6" s="25">
        <v>389099</v>
      </c>
      <c r="AT6" s="25">
        <v>0</v>
      </c>
      <c r="AU6" s="25">
        <v>389099</v>
      </c>
    </row>
    <row r="7" spans="1:48">
      <c r="A7" s="1" t="s">
        <v>69</v>
      </c>
      <c r="B7" s="9">
        <v>35688</v>
      </c>
      <c r="C7" s="27">
        <v>1026062</v>
      </c>
      <c r="D7" s="25">
        <v>197001</v>
      </c>
      <c r="E7" s="25">
        <v>0</v>
      </c>
      <c r="F7" s="3">
        <v>197001</v>
      </c>
      <c r="G7" s="27">
        <v>10500</v>
      </c>
      <c r="H7" s="28">
        <v>0</v>
      </c>
      <c r="I7" s="27">
        <v>12444</v>
      </c>
      <c r="J7" s="28">
        <v>0</v>
      </c>
      <c r="K7" s="28">
        <v>0</v>
      </c>
      <c r="L7" s="28">
        <v>0</v>
      </c>
      <c r="M7" s="29">
        <f t="shared" si="0"/>
        <v>22944</v>
      </c>
      <c r="N7" s="25">
        <v>0</v>
      </c>
      <c r="O7" s="25">
        <v>0</v>
      </c>
      <c r="P7" s="3">
        <v>0</v>
      </c>
      <c r="Q7" s="25">
        <v>1246007</v>
      </c>
      <c r="R7" s="25">
        <v>0</v>
      </c>
      <c r="S7" s="25">
        <v>0</v>
      </c>
      <c r="T7" s="25">
        <v>0</v>
      </c>
      <c r="U7" s="25">
        <v>0</v>
      </c>
      <c r="V7" s="25">
        <v>0</v>
      </c>
      <c r="W7" s="3">
        <v>0</v>
      </c>
      <c r="X7" s="25">
        <v>0</v>
      </c>
      <c r="Y7" s="25">
        <v>1246007</v>
      </c>
      <c r="Z7" s="25">
        <v>713943</v>
      </c>
      <c r="AA7" s="25">
        <v>136122</v>
      </c>
      <c r="AB7" s="25">
        <v>850065</v>
      </c>
      <c r="AC7" s="25">
        <v>86368</v>
      </c>
      <c r="AD7" s="25">
        <v>14221</v>
      </c>
      <c r="AE7" s="25">
        <v>15000</v>
      </c>
      <c r="AF7" s="25">
        <v>0</v>
      </c>
      <c r="AG7" s="25">
        <v>3135</v>
      </c>
      <c r="AH7" s="25">
        <v>31243</v>
      </c>
      <c r="AI7" s="25">
        <v>36193</v>
      </c>
      <c r="AJ7" s="25">
        <v>186160</v>
      </c>
      <c r="AK7" s="25">
        <v>7246</v>
      </c>
      <c r="AL7" s="25">
        <v>6614</v>
      </c>
      <c r="AM7" s="25">
        <v>30000</v>
      </c>
      <c r="AN7" s="25">
        <v>39517</v>
      </c>
      <c r="AO7" s="25">
        <v>17544</v>
      </c>
      <c r="AP7" s="25">
        <v>50283</v>
      </c>
      <c r="AQ7" s="25">
        <v>38713</v>
      </c>
      <c r="AR7" s="25">
        <v>189917</v>
      </c>
      <c r="AS7" s="25">
        <v>1226142</v>
      </c>
      <c r="AT7" s="25">
        <v>0</v>
      </c>
      <c r="AU7" s="25">
        <v>1226142</v>
      </c>
    </row>
    <row r="8" spans="1:48">
      <c r="A8" s="1" t="s">
        <v>70</v>
      </c>
      <c r="B8" s="9">
        <v>82934</v>
      </c>
      <c r="C8" s="27">
        <v>3110127</v>
      </c>
      <c r="D8" s="25">
        <v>664578</v>
      </c>
      <c r="E8" s="25">
        <v>3000</v>
      </c>
      <c r="F8" s="3">
        <v>667578</v>
      </c>
      <c r="G8" s="27">
        <v>2750</v>
      </c>
      <c r="H8" s="27">
        <v>0</v>
      </c>
      <c r="I8" s="27">
        <v>36811</v>
      </c>
      <c r="J8" s="27">
        <v>0</v>
      </c>
      <c r="K8" s="27">
        <v>0</v>
      </c>
      <c r="L8" s="27">
        <v>0</v>
      </c>
      <c r="M8" s="3">
        <f t="shared" si="0"/>
        <v>39561</v>
      </c>
      <c r="N8" s="25">
        <v>0</v>
      </c>
      <c r="O8" s="25">
        <v>47513</v>
      </c>
      <c r="P8" s="3">
        <v>47513</v>
      </c>
      <c r="Q8" s="25">
        <v>3864779</v>
      </c>
      <c r="R8" s="25">
        <v>25628</v>
      </c>
      <c r="S8" s="25">
        <v>0</v>
      </c>
      <c r="T8" s="25">
        <v>0</v>
      </c>
      <c r="U8" s="25">
        <v>0</v>
      </c>
      <c r="V8" s="25">
        <v>0</v>
      </c>
      <c r="W8" s="3">
        <v>0</v>
      </c>
      <c r="X8" s="25">
        <v>25628</v>
      </c>
      <c r="Y8" s="25">
        <v>3890407</v>
      </c>
      <c r="Z8" s="25">
        <v>2362167</v>
      </c>
      <c r="AA8" s="25">
        <v>595602</v>
      </c>
      <c r="AB8" s="25">
        <v>2957769</v>
      </c>
      <c r="AC8" s="25">
        <v>183446</v>
      </c>
      <c r="AD8" s="25">
        <v>32389</v>
      </c>
      <c r="AE8" s="25">
        <v>9000</v>
      </c>
      <c r="AF8" s="25">
        <v>0</v>
      </c>
      <c r="AG8" s="25">
        <v>7141</v>
      </c>
      <c r="AH8" s="25">
        <v>8671</v>
      </c>
      <c r="AI8" s="25">
        <v>27509</v>
      </c>
      <c r="AJ8" s="25">
        <v>268156</v>
      </c>
      <c r="AK8" s="25">
        <v>11783</v>
      </c>
      <c r="AL8" s="25">
        <v>3197</v>
      </c>
      <c r="AM8" s="25">
        <v>0</v>
      </c>
      <c r="AN8" s="25">
        <v>309514</v>
      </c>
      <c r="AO8" s="25">
        <v>87168</v>
      </c>
      <c r="AP8" s="25">
        <v>114525</v>
      </c>
      <c r="AQ8" s="25">
        <v>88236</v>
      </c>
      <c r="AR8" s="25">
        <v>614423</v>
      </c>
      <c r="AS8" s="25">
        <v>3840348</v>
      </c>
      <c r="AT8" s="25">
        <v>25628</v>
      </c>
      <c r="AU8" s="25">
        <v>3865976</v>
      </c>
    </row>
    <row r="9" spans="1:48">
      <c r="A9" s="1" t="s">
        <v>72</v>
      </c>
      <c r="B9" s="9">
        <v>36405</v>
      </c>
      <c r="C9" s="27">
        <v>1428380</v>
      </c>
      <c r="D9" s="25">
        <v>308514</v>
      </c>
      <c r="E9" s="25">
        <v>2000</v>
      </c>
      <c r="F9" s="3">
        <v>310514</v>
      </c>
      <c r="G9" s="27">
        <v>1100</v>
      </c>
      <c r="H9" s="27">
        <v>0</v>
      </c>
      <c r="I9" s="27">
        <v>15231</v>
      </c>
      <c r="J9" s="27">
        <v>0</v>
      </c>
      <c r="K9" s="27">
        <v>0</v>
      </c>
      <c r="L9" s="27">
        <v>0</v>
      </c>
      <c r="M9" s="3">
        <f t="shared" si="0"/>
        <v>16331</v>
      </c>
      <c r="N9" s="25">
        <v>0</v>
      </c>
      <c r="O9" s="25">
        <v>55848</v>
      </c>
      <c r="P9" s="3">
        <v>55848</v>
      </c>
      <c r="Q9" s="25">
        <v>1811073</v>
      </c>
      <c r="R9" s="25">
        <v>5000</v>
      </c>
      <c r="S9" s="25">
        <v>0</v>
      </c>
      <c r="T9" s="25">
        <v>0</v>
      </c>
      <c r="U9" s="25">
        <v>0</v>
      </c>
      <c r="V9" s="25">
        <v>0</v>
      </c>
      <c r="W9" s="3">
        <v>0</v>
      </c>
      <c r="X9" s="25">
        <v>5000</v>
      </c>
      <c r="Y9" s="25">
        <v>1816073</v>
      </c>
      <c r="Z9" s="25">
        <v>1017621</v>
      </c>
      <c r="AA9" s="25">
        <v>328986</v>
      </c>
      <c r="AB9" s="25">
        <v>1346607</v>
      </c>
      <c r="AC9" s="25">
        <v>77574</v>
      </c>
      <c r="AD9" s="25">
        <v>13617</v>
      </c>
      <c r="AE9" s="25">
        <v>13909</v>
      </c>
      <c r="AF9" s="25">
        <v>0</v>
      </c>
      <c r="AG9" s="25">
        <v>3002</v>
      </c>
      <c r="AH9" s="25">
        <v>22086</v>
      </c>
      <c r="AI9" s="25">
        <v>33713</v>
      </c>
      <c r="AJ9" s="25">
        <v>163901</v>
      </c>
      <c r="AK9" s="25">
        <v>16779</v>
      </c>
      <c r="AL9" s="25">
        <v>4039</v>
      </c>
      <c r="AM9" s="25">
        <v>3019</v>
      </c>
      <c r="AN9" s="25">
        <v>196101</v>
      </c>
      <c r="AO9" s="25">
        <v>32479</v>
      </c>
      <c r="AP9" s="25">
        <v>48147</v>
      </c>
      <c r="AQ9" s="25">
        <v>0</v>
      </c>
      <c r="AR9" s="25">
        <v>300564</v>
      </c>
      <c r="AS9" s="25">
        <v>1811072</v>
      </c>
      <c r="AT9" s="25">
        <v>5000</v>
      </c>
      <c r="AU9" s="25">
        <v>1816072</v>
      </c>
    </row>
    <row r="10" spans="1:48">
      <c r="A10" s="1" t="s">
        <v>74</v>
      </c>
      <c r="B10" s="9">
        <v>14312</v>
      </c>
      <c r="C10" s="27">
        <v>536232</v>
      </c>
      <c r="D10" s="25">
        <v>123870</v>
      </c>
      <c r="E10" s="25">
        <v>1000</v>
      </c>
      <c r="F10" s="3">
        <v>124870</v>
      </c>
      <c r="G10" s="27">
        <v>1644</v>
      </c>
      <c r="H10" s="27">
        <v>0</v>
      </c>
      <c r="I10" s="27">
        <v>12970</v>
      </c>
      <c r="J10" s="27">
        <v>0</v>
      </c>
      <c r="K10" s="27">
        <v>0</v>
      </c>
      <c r="L10" s="27">
        <v>0</v>
      </c>
      <c r="M10" s="3">
        <f t="shared" si="0"/>
        <v>14614</v>
      </c>
      <c r="N10" s="25">
        <v>0</v>
      </c>
      <c r="O10" s="25">
        <v>58935</v>
      </c>
      <c r="P10" s="3">
        <v>58935</v>
      </c>
      <c r="Q10" s="25">
        <v>734651</v>
      </c>
      <c r="R10" s="25">
        <v>0</v>
      </c>
      <c r="S10" s="25">
        <v>49190</v>
      </c>
      <c r="T10" s="25">
        <v>0</v>
      </c>
      <c r="U10" s="25">
        <v>53010</v>
      </c>
      <c r="V10" s="25">
        <v>0</v>
      </c>
      <c r="W10" s="3">
        <v>53010</v>
      </c>
      <c r="X10" s="25">
        <v>102200</v>
      </c>
      <c r="Y10" s="25">
        <v>836851</v>
      </c>
      <c r="Z10" s="25">
        <v>473238</v>
      </c>
      <c r="AA10" s="25">
        <v>60186</v>
      </c>
      <c r="AB10" s="25">
        <v>533424</v>
      </c>
      <c r="AC10" s="25">
        <v>54183</v>
      </c>
      <c r="AD10" s="25">
        <v>5464</v>
      </c>
      <c r="AE10" s="25">
        <v>303</v>
      </c>
      <c r="AF10" s="25">
        <v>0</v>
      </c>
      <c r="AG10" s="25">
        <v>1205</v>
      </c>
      <c r="AH10" s="25">
        <v>11189</v>
      </c>
      <c r="AI10" s="25">
        <v>8981</v>
      </c>
      <c r="AJ10" s="25">
        <v>81325</v>
      </c>
      <c r="AK10" s="25">
        <v>3801</v>
      </c>
      <c r="AL10" s="25">
        <v>1379</v>
      </c>
      <c r="AM10" s="25">
        <v>90</v>
      </c>
      <c r="AN10" s="25">
        <v>84600</v>
      </c>
      <c r="AO10" s="25">
        <v>26295</v>
      </c>
      <c r="AP10" s="25">
        <v>19320</v>
      </c>
      <c r="AQ10" s="25">
        <v>20418</v>
      </c>
      <c r="AR10" s="25">
        <v>155903</v>
      </c>
      <c r="AS10" s="25">
        <v>770652</v>
      </c>
      <c r="AT10" s="25">
        <v>53611</v>
      </c>
      <c r="AU10" s="25">
        <v>824263</v>
      </c>
    </row>
    <row r="11" spans="1:48">
      <c r="A11" s="1" t="s">
        <v>75</v>
      </c>
      <c r="B11" s="9">
        <v>47139</v>
      </c>
      <c r="C11" s="27">
        <v>2314097</v>
      </c>
      <c r="D11" s="25">
        <v>447125</v>
      </c>
      <c r="E11" s="25">
        <v>4000</v>
      </c>
      <c r="F11" s="3">
        <v>451125</v>
      </c>
      <c r="G11" s="27">
        <v>4042</v>
      </c>
      <c r="H11" s="27">
        <v>0</v>
      </c>
      <c r="I11" s="27">
        <v>15000</v>
      </c>
      <c r="J11" s="27">
        <v>0</v>
      </c>
      <c r="K11" s="27">
        <v>0</v>
      </c>
      <c r="L11" s="27">
        <v>0</v>
      </c>
      <c r="M11" s="3">
        <f t="shared" si="0"/>
        <v>19042</v>
      </c>
      <c r="N11" s="25">
        <v>0</v>
      </c>
      <c r="O11" s="25">
        <v>0</v>
      </c>
      <c r="P11" s="3">
        <v>0</v>
      </c>
      <c r="Q11" s="25">
        <v>2784264</v>
      </c>
      <c r="R11" s="25">
        <v>0</v>
      </c>
      <c r="S11" s="25">
        <v>0</v>
      </c>
      <c r="T11" s="25">
        <v>0</v>
      </c>
      <c r="U11" s="25">
        <v>0</v>
      </c>
      <c r="V11" s="25">
        <v>0</v>
      </c>
      <c r="W11" s="3">
        <v>0</v>
      </c>
      <c r="X11" s="25">
        <v>0</v>
      </c>
      <c r="Y11" s="25">
        <v>2784264</v>
      </c>
      <c r="Z11" s="25">
        <v>1305419</v>
      </c>
      <c r="AA11" s="25">
        <v>654292</v>
      </c>
      <c r="AB11" s="25">
        <v>1959711</v>
      </c>
      <c r="AC11" s="25">
        <v>80501</v>
      </c>
      <c r="AD11" s="25">
        <v>19035</v>
      </c>
      <c r="AE11" s="25">
        <v>1108</v>
      </c>
      <c r="AF11" s="25">
        <v>1533</v>
      </c>
      <c r="AG11" s="25">
        <v>4197</v>
      </c>
      <c r="AH11" s="25">
        <v>8396</v>
      </c>
      <c r="AI11" s="25">
        <v>6227</v>
      </c>
      <c r="AJ11" s="25">
        <v>120997</v>
      </c>
      <c r="AK11" s="25">
        <v>15937</v>
      </c>
      <c r="AL11" s="25">
        <v>12478</v>
      </c>
      <c r="AM11" s="25">
        <v>0</v>
      </c>
      <c r="AN11" s="25">
        <v>97597</v>
      </c>
      <c r="AO11" s="25">
        <v>16433</v>
      </c>
      <c r="AP11" s="25">
        <v>67305</v>
      </c>
      <c r="AQ11" s="25">
        <v>9076</v>
      </c>
      <c r="AR11" s="25">
        <v>218826</v>
      </c>
      <c r="AS11" s="25">
        <v>2299534</v>
      </c>
      <c r="AT11" s="25">
        <v>100000</v>
      </c>
      <c r="AU11" s="25">
        <v>2399534</v>
      </c>
    </row>
    <row r="12" spans="1:48">
      <c r="A12" s="1" t="s">
        <v>77</v>
      </c>
      <c r="B12" s="9">
        <v>6460</v>
      </c>
      <c r="C12" s="27">
        <v>227128</v>
      </c>
      <c r="D12" s="25">
        <v>60044</v>
      </c>
      <c r="E12" s="30">
        <v>0</v>
      </c>
      <c r="F12" s="29">
        <v>60044</v>
      </c>
      <c r="G12" s="27">
        <v>750</v>
      </c>
      <c r="H12" s="28">
        <v>0</v>
      </c>
      <c r="I12" s="27">
        <v>13654</v>
      </c>
      <c r="J12" s="28">
        <v>0</v>
      </c>
      <c r="K12" s="28">
        <v>0</v>
      </c>
      <c r="L12" s="28">
        <v>0</v>
      </c>
      <c r="M12" s="29">
        <f t="shared" si="0"/>
        <v>14404</v>
      </c>
      <c r="N12" s="25">
        <v>0</v>
      </c>
      <c r="O12" s="25">
        <v>2932</v>
      </c>
      <c r="P12" s="3">
        <v>2932</v>
      </c>
      <c r="Q12" s="25">
        <v>304508</v>
      </c>
      <c r="R12" s="25">
        <v>0</v>
      </c>
      <c r="S12" s="25">
        <v>0</v>
      </c>
      <c r="T12" s="25">
        <v>0</v>
      </c>
      <c r="U12" s="25">
        <v>0</v>
      </c>
      <c r="V12" s="25">
        <v>0</v>
      </c>
      <c r="W12" s="3">
        <v>0</v>
      </c>
      <c r="X12" s="25">
        <v>0</v>
      </c>
      <c r="Y12" s="25">
        <v>304508</v>
      </c>
      <c r="Z12" s="25">
        <v>136785</v>
      </c>
      <c r="AA12" s="25">
        <v>50690</v>
      </c>
      <c r="AB12" s="25">
        <v>187475</v>
      </c>
      <c r="AC12" s="25">
        <v>24660</v>
      </c>
      <c r="AD12" s="25">
        <v>2933</v>
      </c>
      <c r="AE12" s="25">
        <v>0</v>
      </c>
      <c r="AF12" s="25">
        <v>0</v>
      </c>
      <c r="AG12" s="25">
        <v>647</v>
      </c>
      <c r="AH12" s="25">
        <v>0</v>
      </c>
      <c r="AI12" s="25">
        <v>5147</v>
      </c>
      <c r="AJ12" s="25">
        <v>33387</v>
      </c>
      <c r="AK12" s="25">
        <v>4741</v>
      </c>
      <c r="AL12" s="25">
        <v>1185</v>
      </c>
      <c r="AM12" s="25">
        <v>0</v>
      </c>
      <c r="AN12" s="25">
        <v>30002</v>
      </c>
      <c r="AO12" s="25">
        <v>9972</v>
      </c>
      <c r="AP12" s="25">
        <v>10372</v>
      </c>
      <c r="AQ12" s="25">
        <v>8217</v>
      </c>
      <c r="AR12" s="25">
        <v>64489</v>
      </c>
      <c r="AS12" s="25">
        <v>285351</v>
      </c>
      <c r="AT12" s="25">
        <v>0</v>
      </c>
      <c r="AU12" s="25">
        <v>285351</v>
      </c>
    </row>
    <row r="13" spans="1:48">
      <c r="A13" s="1" t="s">
        <v>84</v>
      </c>
      <c r="B13" s="9">
        <v>4469</v>
      </c>
      <c r="C13" s="27">
        <v>167341</v>
      </c>
      <c r="D13" s="25">
        <v>34393</v>
      </c>
      <c r="E13" s="25">
        <v>1500</v>
      </c>
      <c r="F13" s="3">
        <v>35893</v>
      </c>
      <c r="G13" s="27">
        <v>2200</v>
      </c>
      <c r="H13" s="27">
        <v>0</v>
      </c>
      <c r="I13" s="27">
        <v>13456</v>
      </c>
      <c r="J13" s="27">
        <v>0</v>
      </c>
      <c r="K13" s="27">
        <v>0</v>
      </c>
      <c r="L13" s="27">
        <v>0</v>
      </c>
      <c r="M13" s="3">
        <f t="shared" si="0"/>
        <v>15656</v>
      </c>
      <c r="N13" s="25">
        <v>0</v>
      </c>
      <c r="O13" s="25">
        <v>11750</v>
      </c>
      <c r="P13" s="3">
        <v>11750</v>
      </c>
      <c r="Q13" s="25">
        <v>230640</v>
      </c>
      <c r="R13" s="25">
        <v>0</v>
      </c>
      <c r="S13" s="25">
        <v>0</v>
      </c>
      <c r="T13" s="25">
        <v>0</v>
      </c>
      <c r="U13" s="25">
        <v>18850</v>
      </c>
      <c r="V13" s="25">
        <v>0</v>
      </c>
      <c r="W13" s="3">
        <v>18850</v>
      </c>
      <c r="X13" s="25">
        <v>18850</v>
      </c>
      <c r="Y13" s="25">
        <v>249490</v>
      </c>
      <c r="Z13" s="25">
        <v>147549</v>
      </c>
      <c r="AA13" s="25">
        <v>6523</v>
      </c>
      <c r="AB13" s="25">
        <v>154072</v>
      </c>
      <c r="AC13" s="25">
        <v>8443</v>
      </c>
      <c r="AD13" s="25">
        <v>2933</v>
      </c>
      <c r="AE13" s="25">
        <v>0</v>
      </c>
      <c r="AF13" s="25">
        <v>0</v>
      </c>
      <c r="AG13" s="25">
        <v>647</v>
      </c>
      <c r="AH13" s="25">
        <v>0</v>
      </c>
      <c r="AI13" s="25">
        <v>221</v>
      </c>
      <c r="AJ13" s="25">
        <v>12244</v>
      </c>
      <c r="AK13" s="25">
        <v>4057</v>
      </c>
      <c r="AL13" s="25">
        <v>2000</v>
      </c>
      <c r="AM13" s="25">
        <v>0</v>
      </c>
      <c r="AN13" s="25">
        <v>16800</v>
      </c>
      <c r="AO13" s="25">
        <v>17039</v>
      </c>
      <c r="AP13" s="25">
        <v>10372</v>
      </c>
      <c r="AQ13" s="25">
        <v>6447</v>
      </c>
      <c r="AR13" s="25">
        <v>56715</v>
      </c>
      <c r="AS13" s="25">
        <v>223031</v>
      </c>
      <c r="AT13" s="25">
        <v>0</v>
      </c>
      <c r="AU13" s="25">
        <v>223031</v>
      </c>
    </row>
    <row r="14" spans="1:48">
      <c r="A14" s="98" t="s">
        <v>79</v>
      </c>
      <c r="B14" s="9">
        <v>9974</v>
      </c>
      <c r="C14" s="27">
        <v>377342</v>
      </c>
      <c r="D14" s="27">
        <v>80661</v>
      </c>
      <c r="E14" s="27">
        <v>0</v>
      </c>
      <c r="F14" s="27">
        <v>80661</v>
      </c>
      <c r="G14" s="27">
        <v>1500</v>
      </c>
      <c r="H14" s="27">
        <v>0</v>
      </c>
      <c r="I14" s="27">
        <v>15809</v>
      </c>
      <c r="J14" s="27">
        <v>0</v>
      </c>
      <c r="K14" s="27">
        <v>0</v>
      </c>
      <c r="L14" s="27">
        <v>0</v>
      </c>
      <c r="M14" s="27">
        <v>17309</v>
      </c>
      <c r="N14" s="27">
        <v>0</v>
      </c>
      <c r="O14" s="27">
        <v>31061</v>
      </c>
      <c r="P14" s="27">
        <v>31061</v>
      </c>
      <c r="Q14" s="27">
        <v>506373</v>
      </c>
      <c r="R14" s="27">
        <v>0</v>
      </c>
      <c r="S14" s="27">
        <v>0</v>
      </c>
      <c r="T14" s="27">
        <v>0</v>
      </c>
      <c r="U14" s="27">
        <v>5850</v>
      </c>
      <c r="V14" s="27">
        <v>0</v>
      </c>
      <c r="W14" s="27">
        <v>5850</v>
      </c>
      <c r="X14" s="27">
        <v>5850</v>
      </c>
      <c r="Y14" s="27">
        <v>512223</v>
      </c>
      <c r="Z14" s="27">
        <v>283927</v>
      </c>
      <c r="AA14" s="27">
        <v>47076</v>
      </c>
      <c r="AB14" s="27">
        <v>331003</v>
      </c>
      <c r="AC14" s="27">
        <v>25254</v>
      </c>
      <c r="AD14" s="27">
        <v>5866</v>
      </c>
      <c r="AE14" s="27">
        <v>0</v>
      </c>
      <c r="AF14" s="27">
        <v>0</v>
      </c>
      <c r="AG14" s="27">
        <v>1294</v>
      </c>
      <c r="AH14" s="27">
        <v>700</v>
      </c>
      <c r="AI14" s="27">
        <v>2946</v>
      </c>
      <c r="AJ14" s="27">
        <v>36060</v>
      </c>
      <c r="AK14" s="27">
        <v>4604</v>
      </c>
      <c r="AL14" s="27">
        <v>2137</v>
      </c>
      <c r="AM14" s="27">
        <v>0</v>
      </c>
      <c r="AN14" s="27">
        <v>60017</v>
      </c>
      <c r="AO14" s="27">
        <v>18334</v>
      </c>
      <c r="AP14" s="27">
        <v>20744</v>
      </c>
      <c r="AQ14" s="27">
        <v>31163</v>
      </c>
      <c r="AR14" s="27">
        <v>136999</v>
      </c>
      <c r="AS14" s="27">
        <v>504062</v>
      </c>
      <c r="AT14" s="27">
        <v>20881</v>
      </c>
      <c r="AU14" s="27">
        <v>524943</v>
      </c>
    </row>
    <row r="15" spans="1:48">
      <c r="A15" s="98" t="s">
        <v>65</v>
      </c>
      <c r="B15" s="9">
        <v>8398</v>
      </c>
      <c r="C15" s="27">
        <v>136000</v>
      </c>
      <c r="D15" s="27">
        <v>37216</v>
      </c>
      <c r="E15" s="27">
        <v>1000</v>
      </c>
      <c r="F15" s="27">
        <v>38216</v>
      </c>
      <c r="G15" s="27">
        <v>1000</v>
      </c>
      <c r="H15" s="27">
        <v>0</v>
      </c>
      <c r="I15" s="27">
        <v>18788</v>
      </c>
      <c r="J15" s="27">
        <v>0</v>
      </c>
      <c r="K15" s="27">
        <v>0</v>
      </c>
      <c r="L15" s="27">
        <v>10889</v>
      </c>
      <c r="M15" s="27">
        <v>30677</v>
      </c>
      <c r="N15" s="27">
        <v>8910</v>
      </c>
      <c r="O15" s="27">
        <v>62034</v>
      </c>
      <c r="P15" s="27">
        <v>70944</v>
      </c>
      <c r="Q15" s="27">
        <v>275837</v>
      </c>
      <c r="R15" s="27">
        <v>0</v>
      </c>
      <c r="S15" s="27">
        <v>0</v>
      </c>
      <c r="T15" s="27">
        <v>0</v>
      </c>
      <c r="U15" s="27">
        <v>19335</v>
      </c>
      <c r="V15" s="27">
        <v>0</v>
      </c>
      <c r="W15" s="27">
        <v>19335</v>
      </c>
      <c r="X15" s="27">
        <v>19335</v>
      </c>
      <c r="Y15" s="27">
        <v>295172</v>
      </c>
      <c r="Z15" s="27">
        <v>151482</v>
      </c>
      <c r="AA15" s="27">
        <v>13102</v>
      </c>
      <c r="AB15" s="27">
        <v>164584</v>
      </c>
      <c r="AC15" s="27">
        <v>11555</v>
      </c>
      <c r="AD15" s="27">
        <v>5866</v>
      </c>
      <c r="AE15" s="27">
        <v>0</v>
      </c>
      <c r="AF15" s="27">
        <v>0</v>
      </c>
      <c r="AG15" s="27">
        <v>1294</v>
      </c>
      <c r="AH15" s="27">
        <v>0</v>
      </c>
      <c r="AI15" s="27">
        <v>1442</v>
      </c>
      <c r="AJ15" s="27">
        <v>20157</v>
      </c>
      <c r="AK15" s="27">
        <v>1877</v>
      </c>
      <c r="AL15" s="27">
        <v>1138</v>
      </c>
      <c r="AM15" s="27">
        <v>136</v>
      </c>
      <c r="AN15" s="27">
        <v>29823</v>
      </c>
      <c r="AO15" s="27">
        <v>18282</v>
      </c>
      <c r="AP15" s="27">
        <v>20744</v>
      </c>
      <c r="AQ15" s="27">
        <v>15436</v>
      </c>
      <c r="AR15" s="27">
        <v>87436</v>
      </c>
      <c r="AS15" s="27">
        <v>272177</v>
      </c>
      <c r="AT15" s="27">
        <v>27017</v>
      </c>
      <c r="AU15" s="27">
        <v>299194</v>
      </c>
      <c r="AV15" s="27"/>
    </row>
    <row r="16" spans="1:48">
      <c r="A16" s="1" t="s">
        <v>82</v>
      </c>
      <c r="B16" s="9">
        <v>5559</v>
      </c>
      <c r="C16" s="27">
        <v>468845</v>
      </c>
      <c r="D16" s="25">
        <v>109968</v>
      </c>
      <c r="E16" s="25">
        <v>1500</v>
      </c>
      <c r="F16" s="3">
        <v>111468</v>
      </c>
      <c r="G16" s="27">
        <v>1650</v>
      </c>
      <c r="H16" s="27">
        <v>0</v>
      </c>
      <c r="I16" s="27">
        <v>8000</v>
      </c>
      <c r="J16" s="27">
        <v>0</v>
      </c>
      <c r="K16" s="27">
        <v>0</v>
      </c>
      <c r="L16" s="27">
        <v>0</v>
      </c>
      <c r="M16" s="3">
        <f t="shared" si="0"/>
        <v>9650</v>
      </c>
      <c r="N16" s="25">
        <v>0</v>
      </c>
      <c r="O16" s="25">
        <v>14761</v>
      </c>
      <c r="P16" s="3">
        <v>14761</v>
      </c>
      <c r="Q16" s="25">
        <v>604724</v>
      </c>
      <c r="R16" s="25">
        <v>0</v>
      </c>
      <c r="S16" s="25">
        <v>0</v>
      </c>
      <c r="T16" s="25">
        <v>0</v>
      </c>
      <c r="U16" s="25">
        <v>5000</v>
      </c>
      <c r="V16" s="25">
        <v>35595</v>
      </c>
      <c r="W16" s="3">
        <v>40595</v>
      </c>
      <c r="X16" s="25">
        <v>40595</v>
      </c>
      <c r="Y16" s="25">
        <v>645319</v>
      </c>
      <c r="Z16" s="25">
        <v>302032</v>
      </c>
      <c r="AA16" s="25">
        <v>92217</v>
      </c>
      <c r="AB16" s="25">
        <v>394249</v>
      </c>
      <c r="AC16" s="25">
        <v>31240</v>
      </c>
      <c r="AD16" s="25">
        <v>2933</v>
      </c>
      <c r="AE16" s="25">
        <v>4298</v>
      </c>
      <c r="AF16" s="25">
        <v>3740</v>
      </c>
      <c r="AG16" s="25">
        <v>647</v>
      </c>
      <c r="AH16" s="25">
        <v>14244</v>
      </c>
      <c r="AI16" s="25">
        <v>3585</v>
      </c>
      <c r="AJ16" s="25">
        <v>60687</v>
      </c>
      <c r="AK16" s="25">
        <v>1177</v>
      </c>
      <c r="AL16" s="25">
        <v>911</v>
      </c>
      <c r="AM16" s="25">
        <v>0</v>
      </c>
      <c r="AN16" s="25">
        <v>99418</v>
      </c>
      <c r="AO16" s="25">
        <v>16560</v>
      </c>
      <c r="AP16" s="25">
        <v>10372</v>
      </c>
      <c r="AQ16" s="25">
        <v>1466</v>
      </c>
      <c r="AR16" s="25">
        <v>129904</v>
      </c>
      <c r="AS16" s="25">
        <v>584840</v>
      </c>
      <c r="AT16" s="25">
        <v>21433</v>
      </c>
      <c r="AU16" s="25">
        <v>606273</v>
      </c>
    </row>
    <row r="17" spans="1:47">
      <c r="A17" s="1" t="s">
        <v>87</v>
      </c>
      <c r="B17" s="9">
        <v>29568</v>
      </c>
      <c r="C17" s="27">
        <v>536803</v>
      </c>
      <c r="D17" s="25">
        <v>126270</v>
      </c>
      <c r="E17" s="25">
        <v>500</v>
      </c>
      <c r="F17" s="3">
        <v>126770</v>
      </c>
      <c r="G17" s="27">
        <v>731</v>
      </c>
      <c r="H17" s="27">
        <v>0</v>
      </c>
      <c r="I17" s="27">
        <v>9968</v>
      </c>
      <c r="J17" s="27">
        <v>0</v>
      </c>
      <c r="K17" s="27">
        <v>0</v>
      </c>
      <c r="L17" s="27">
        <v>0</v>
      </c>
      <c r="M17" s="3">
        <f t="shared" si="0"/>
        <v>10699</v>
      </c>
      <c r="N17" s="25">
        <v>0</v>
      </c>
      <c r="O17" s="25">
        <v>12741</v>
      </c>
      <c r="P17" s="3">
        <v>12741</v>
      </c>
      <c r="Q17" s="25">
        <v>687013</v>
      </c>
      <c r="R17" s="25">
        <v>0</v>
      </c>
      <c r="S17" s="25">
        <v>0</v>
      </c>
      <c r="T17" s="25">
        <v>0</v>
      </c>
      <c r="U17" s="25">
        <v>0</v>
      </c>
      <c r="V17" s="25">
        <v>0</v>
      </c>
      <c r="W17" s="3">
        <v>0</v>
      </c>
      <c r="X17" s="25">
        <v>0</v>
      </c>
      <c r="Y17" s="25">
        <v>687013</v>
      </c>
      <c r="Z17" s="25">
        <v>276246</v>
      </c>
      <c r="AA17" s="25">
        <v>259231</v>
      </c>
      <c r="AB17" s="25">
        <v>535477</v>
      </c>
      <c r="AC17" s="25">
        <v>2357</v>
      </c>
      <c r="AD17" s="25">
        <v>11720</v>
      </c>
      <c r="AE17" s="25">
        <v>1879</v>
      </c>
      <c r="AF17" s="25">
        <v>0</v>
      </c>
      <c r="AG17" s="25">
        <v>2584</v>
      </c>
      <c r="AH17" s="25">
        <v>0</v>
      </c>
      <c r="AI17" s="25">
        <v>0</v>
      </c>
      <c r="AJ17" s="25">
        <v>18540</v>
      </c>
      <c r="AK17" s="25">
        <v>550</v>
      </c>
      <c r="AL17" s="25">
        <v>150</v>
      </c>
      <c r="AM17" s="25">
        <v>0</v>
      </c>
      <c r="AN17" s="25">
        <v>29068</v>
      </c>
      <c r="AO17" s="25">
        <v>10217</v>
      </c>
      <c r="AP17" s="25">
        <v>41441</v>
      </c>
      <c r="AQ17" s="25">
        <v>1504</v>
      </c>
      <c r="AR17" s="25">
        <v>82930</v>
      </c>
      <c r="AS17" s="25">
        <v>636947</v>
      </c>
      <c r="AT17" s="25">
        <v>0</v>
      </c>
      <c r="AU17" s="25">
        <v>636947</v>
      </c>
    </row>
    <row r="18" spans="1:47">
      <c r="A18" s="1" t="s">
        <v>85</v>
      </c>
      <c r="B18" s="9">
        <v>22529</v>
      </c>
      <c r="C18" s="27">
        <v>1040913</v>
      </c>
      <c r="D18" s="25">
        <v>217473</v>
      </c>
      <c r="E18" s="25">
        <v>2000</v>
      </c>
      <c r="F18" s="3">
        <v>219473</v>
      </c>
      <c r="G18" s="27">
        <v>1650</v>
      </c>
      <c r="H18" s="27">
        <v>0</v>
      </c>
      <c r="I18" s="27">
        <v>10000</v>
      </c>
      <c r="J18" s="27">
        <v>0</v>
      </c>
      <c r="K18" s="27">
        <v>0</v>
      </c>
      <c r="L18" s="27">
        <v>0</v>
      </c>
      <c r="M18" s="3">
        <f t="shared" si="0"/>
        <v>11650</v>
      </c>
      <c r="N18" s="25">
        <v>0</v>
      </c>
      <c r="O18" s="25">
        <v>1907</v>
      </c>
      <c r="P18" s="3">
        <v>1907</v>
      </c>
      <c r="Q18" s="25">
        <v>1273943</v>
      </c>
      <c r="R18" s="25">
        <v>0</v>
      </c>
      <c r="S18" s="25">
        <v>0</v>
      </c>
      <c r="T18" s="25">
        <v>0</v>
      </c>
      <c r="U18" s="25">
        <v>6500</v>
      </c>
      <c r="V18" s="25">
        <v>0</v>
      </c>
      <c r="W18" s="3">
        <v>6500</v>
      </c>
      <c r="X18" s="25">
        <v>6500</v>
      </c>
      <c r="Y18" s="25">
        <v>1280443</v>
      </c>
      <c r="Z18" s="25">
        <v>637180</v>
      </c>
      <c r="AA18" s="25">
        <v>335293</v>
      </c>
      <c r="AB18" s="25">
        <v>972473</v>
      </c>
      <c r="AC18" s="25">
        <v>118107</v>
      </c>
      <c r="AD18" s="25">
        <v>6488</v>
      </c>
      <c r="AE18" s="25">
        <v>23215</v>
      </c>
      <c r="AF18" s="25">
        <v>202</v>
      </c>
      <c r="AG18" s="25">
        <v>1431</v>
      </c>
      <c r="AH18" s="25">
        <v>9250</v>
      </c>
      <c r="AI18" s="25">
        <v>10784</v>
      </c>
      <c r="AJ18" s="25">
        <v>169477</v>
      </c>
      <c r="AK18" s="25">
        <v>1155</v>
      </c>
      <c r="AL18" s="25">
        <v>300</v>
      </c>
      <c r="AM18" s="25">
        <v>0</v>
      </c>
      <c r="AN18" s="25">
        <v>55106</v>
      </c>
      <c r="AO18" s="25">
        <v>32379</v>
      </c>
      <c r="AP18" s="25">
        <v>22942</v>
      </c>
      <c r="AQ18" s="25">
        <v>20111</v>
      </c>
      <c r="AR18" s="25">
        <v>131993</v>
      </c>
      <c r="AS18" s="25">
        <v>1273943</v>
      </c>
      <c r="AT18" s="25">
        <v>6500</v>
      </c>
      <c r="AU18" s="25">
        <v>1280443</v>
      </c>
    </row>
    <row r="19" spans="1:47">
      <c r="A19" s="1" t="s">
        <v>67</v>
      </c>
      <c r="B19" s="9">
        <v>3616</v>
      </c>
      <c r="C19" s="27">
        <v>174924</v>
      </c>
      <c r="D19" s="25">
        <v>37355</v>
      </c>
      <c r="E19" s="25">
        <v>0</v>
      </c>
      <c r="F19" s="3">
        <v>37355</v>
      </c>
      <c r="G19" s="27">
        <v>733</v>
      </c>
      <c r="H19" s="27">
        <v>0</v>
      </c>
      <c r="I19" s="27">
        <v>8474</v>
      </c>
      <c r="J19" s="27">
        <v>0</v>
      </c>
      <c r="K19" s="27">
        <v>0</v>
      </c>
      <c r="L19" s="27">
        <v>3940</v>
      </c>
      <c r="M19" s="3">
        <f t="shared" si="0"/>
        <v>13147</v>
      </c>
      <c r="N19" s="25">
        <v>450</v>
      </c>
      <c r="O19" s="25">
        <v>35000</v>
      </c>
      <c r="P19" s="3">
        <v>35450</v>
      </c>
      <c r="Q19" s="25">
        <v>260876</v>
      </c>
      <c r="R19" s="25">
        <v>0</v>
      </c>
      <c r="S19" s="25">
        <v>0</v>
      </c>
      <c r="T19" s="25">
        <v>0</v>
      </c>
      <c r="U19" s="25">
        <v>0</v>
      </c>
      <c r="V19" s="25">
        <v>0</v>
      </c>
      <c r="W19" s="3">
        <v>0</v>
      </c>
      <c r="X19" s="25">
        <v>0</v>
      </c>
      <c r="Y19" s="25">
        <v>260876</v>
      </c>
      <c r="Z19" s="25">
        <v>151453</v>
      </c>
      <c r="AA19" s="25">
        <v>42091</v>
      </c>
      <c r="AB19" s="25">
        <v>193544</v>
      </c>
      <c r="AC19" s="25">
        <v>24410</v>
      </c>
      <c r="AD19" s="25">
        <v>2933</v>
      </c>
      <c r="AE19" s="25">
        <v>8000</v>
      </c>
      <c r="AF19" s="25">
        <v>0</v>
      </c>
      <c r="AG19" s="25">
        <v>647</v>
      </c>
      <c r="AH19" s="25">
        <v>0</v>
      </c>
      <c r="AI19" s="25">
        <v>6753</v>
      </c>
      <c r="AJ19" s="25">
        <v>42743</v>
      </c>
      <c r="AK19" s="25">
        <v>1373</v>
      </c>
      <c r="AL19" s="25">
        <v>1282</v>
      </c>
      <c r="AM19" s="25">
        <v>300</v>
      </c>
      <c r="AN19" s="25">
        <v>5268</v>
      </c>
      <c r="AO19" s="25">
        <v>10218</v>
      </c>
      <c r="AP19" s="25">
        <v>10372</v>
      </c>
      <c r="AQ19" s="25">
        <v>4700</v>
      </c>
      <c r="AR19" s="25">
        <v>33513</v>
      </c>
      <c r="AS19" s="25">
        <v>269800</v>
      </c>
      <c r="AT19" s="25">
        <v>0</v>
      </c>
      <c r="AU19" s="25">
        <v>269800</v>
      </c>
    </row>
    <row r="20" spans="1:47">
      <c r="A20" s="1" t="s">
        <v>90</v>
      </c>
      <c r="B20" s="9">
        <v>17075</v>
      </c>
      <c r="C20" s="27">
        <v>723613</v>
      </c>
      <c r="D20" s="25">
        <v>126831</v>
      </c>
      <c r="E20" s="25">
        <v>1500</v>
      </c>
      <c r="F20" s="3">
        <v>128331</v>
      </c>
      <c r="G20" s="27">
        <v>2000</v>
      </c>
      <c r="H20" s="27">
        <v>0</v>
      </c>
      <c r="I20" s="27">
        <v>12855</v>
      </c>
      <c r="J20" s="27">
        <v>0</v>
      </c>
      <c r="K20" s="27">
        <v>0</v>
      </c>
      <c r="L20" s="28">
        <v>0</v>
      </c>
      <c r="M20" s="29">
        <f t="shared" si="0"/>
        <v>14855</v>
      </c>
      <c r="N20" s="25">
        <v>0</v>
      </c>
      <c r="O20" s="25">
        <v>10766</v>
      </c>
      <c r="P20" s="3">
        <v>10766</v>
      </c>
      <c r="Q20" s="25">
        <v>877565</v>
      </c>
      <c r="R20" s="25">
        <v>0</v>
      </c>
      <c r="S20" s="25">
        <v>0</v>
      </c>
      <c r="T20" s="25">
        <v>0</v>
      </c>
      <c r="U20" s="25">
        <v>0</v>
      </c>
      <c r="V20" s="25">
        <v>0</v>
      </c>
      <c r="W20" s="3">
        <v>0</v>
      </c>
      <c r="X20" s="25">
        <v>0</v>
      </c>
      <c r="Y20" s="25">
        <v>877565</v>
      </c>
      <c r="Z20" s="25">
        <v>418987</v>
      </c>
      <c r="AA20" s="25">
        <v>157786</v>
      </c>
      <c r="AB20" s="25">
        <v>576773</v>
      </c>
      <c r="AC20" s="25">
        <v>37539</v>
      </c>
      <c r="AD20" s="25">
        <v>6667</v>
      </c>
      <c r="AE20" s="25">
        <v>0</v>
      </c>
      <c r="AF20" s="25">
        <v>0</v>
      </c>
      <c r="AG20" s="25">
        <v>1470</v>
      </c>
      <c r="AH20" s="25">
        <v>32372</v>
      </c>
      <c r="AI20" s="25">
        <v>6959</v>
      </c>
      <c r="AJ20" s="25">
        <v>85007</v>
      </c>
      <c r="AK20" s="25">
        <v>2765</v>
      </c>
      <c r="AL20" s="25">
        <v>1700</v>
      </c>
      <c r="AM20" s="25">
        <v>0</v>
      </c>
      <c r="AN20" s="25">
        <v>128457</v>
      </c>
      <c r="AO20" s="25">
        <v>11049</v>
      </c>
      <c r="AP20" s="25">
        <v>23574</v>
      </c>
      <c r="AQ20" s="25">
        <v>47490</v>
      </c>
      <c r="AR20" s="25">
        <v>215035</v>
      </c>
      <c r="AS20" s="25">
        <v>876815</v>
      </c>
      <c r="AT20" s="25">
        <v>0</v>
      </c>
      <c r="AU20" s="25">
        <v>876815</v>
      </c>
    </row>
    <row r="21" spans="1:47">
      <c r="A21" s="1" t="s">
        <v>88</v>
      </c>
      <c r="B21" s="9">
        <v>14532</v>
      </c>
      <c r="C21" s="27">
        <v>841103</v>
      </c>
      <c r="D21" s="25">
        <v>87158</v>
      </c>
      <c r="E21" s="25">
        <v>0</v>
      </c>
      <c r="F21" s="3">
        <v>87158</v>
      </c>
      <c r="G21" s="27">
        <v>750</v>
      </c>
      <c r="H21" s="27">
        <v>0</v>
      </c>
      <c r="I21" s="27">
        <v>9967</v>
      </c>
      <c r="J21" s="27">
        <v>0</v>
      </c>
      <c r="K21" s="27">
        <v>0</v>
      </c>
      <c r="L21" s="27">
        <v>0</v>
      </c>
      <c r="M21" s="3">
        <f t="shared" si="0"/>
        <v>10717</v>
      </c>
      <c r="N21" s="25">
        <v>0</v>
      </c>
      <c r="O21" s="25">
        <v>7641</v>
      </c>
      <c r="P21" s="3">
        <v>7641</v>
      </c>
      <c r="Q21" s="25">
        <v>946619</v>
      </c>
      <c r="R21" s="25">
        <v>0</v>
      </c>
      <c r="S21" s="25">
        <v>0</v>
      </c>
      <c r="T21" s="25">
        <v>0</v>
      </c>
      <c r="U21" s="25">
        <v>0</v>
      </c>
      <c r="V21" s="25">
        <v>0</v>
      </c>
      <c r="W21" s="3">
        <v>0</v>
      </c>
      <c r="X21" s="25">
        <v>0</v>
      </c>
      <c r="Y21" s="25">
        <v>946619</v>
      </c>
      <c r="Z21" s="25">
        <v>453717</v>
      </c>
      <c r="AA21" s="25">
        <v>254750</v>
      </c>
      <c r="AB21" s="25">
        <v>708467</v>
      </c>
      <c r="AC21" s="25">
        <v>51615</v>
      </c>
      <c r="AD21" s="25">
        <v>6554</v>
      </c>
      <c r="AE21" s="25">
        <v>7322</v>
      </c>
      <c r="AF21" s="25">
        <v>0</v>
      </c>
      <c r="AG21" s="25">
        <v>1445</v>
      </c>
      <c r="AH21" s="25">
        <v>13095</v>
      </c>
      <c r="AI21" s="25">
        <v>9004</v>
      </c>
      <c r="AJ21" s="25">
        <v>89035</v>
      </c>
      <c r="AK21" s="25">
        <v>0</v>
      </c>
      <c r="AL21" s="25">
        <v>0</v>
      </c>
      <c r="AM21" s="25">
        <v>0</v>
      </c>
      <c r="AN21" s="25">
        <v>102590</v>
      </c>
      <c r="AO21" s="25">
        <v>14347</v>
      </c>
      <c r="AP21" s="25">
        <v>23174</v>
      </c>
      <c r="AQ21" s="25">
        <v>48659</v>
      </c>
      <c r="AR21" s="25">
        <v>188770</v>
      </c>
      <c r="AS21" s="25">
        <v>986272</v>
      </c>
      <c r="AT21" s="25">
        <v>0</v>
      </c>
      <c r="AU21" s="25">
        <v>986272</v>
      </c>
    </row>
    <row r="22" spans="1:47">
      <c r="A22" s="1" t="s">
        <v>81</v>
      </c>
      <c r="B22" s="9">
        <v>1410</v>
      </c>
      <c r="C22" s="27">
        <v>459371</v>
      </c>
      <c r="D22" s="25">
        <v>91679</v>
      </c>
      <c r="E22" s="25">
        <v>0</v>
      </c>
      <c r="F22" s="3">
        <v>91679</v>
      </c>
      <c r="G22" s="27">
        <v>1022</v>
      </c>
      <c r="H22" s="27">
        <v>0</v>
      </c>
      <c r="I22" s="27">
        <v>8000</v>
      </c>
      <c r="J22" s="27">
        <v>0</v>
      </c>
      <c r="K22" s="27">
        <v>0</v>
      </c>
      <c r="L22" s="27">
        <v>0</v>
      </c>
      <c r="M22" s="3">
        <f t="shared" si="0"/>
        <v>9022</v>
      </c>
      <c r="N22" s="25">
        <v>3500</v>
      </c>
      <c r="O22" s="25">
        <v>12497</v>
      </c>
      <c r="P22" s="3">
        <v>15997</v>
      </c>
      <c r="Q22" s="25">
        <v>576069</v>
      </c>
      <c r="R22" s="25">
        <v>28029</v>
      </c>
      <c r="S22" s="25">
        <v>0</v>
      </c>
      <c r="T22" s="25">
        <v>0</v>
      </c>
      <c r="U22" s="25">
        <v>0</v>
      </c>
      <c r="V22" s="25">
        <v>83000</v>
      </c>
      <c r="W22" s="3">
        <v>83000</v>
      </c>
      <c r="X22" s="25">
        <v>111029</v>
      </c>
      <c r="Y22" s="25">
        <v>687098</v>
      </c>
      <c r="Z22" s="25">
        <v>259327</v>
      </c>
      <c r="AA22" s="25">
        <v>94177</v>
      </c>
      <c r="AB22" s="25">
        <v>353504</v>
      </c>
      <c r="AC22" s="25">
        <v>17806</v>
      </c>
      <c r="AD22" s="25">
        <v>2933</v>
      </c>
      <c r="AE22" s="25">
        <v>0</v>
      </c>
      <c r="AF22" s="25">
        <v>0</v>
      </c>
      <c r="AG22" s="25">
        <v>647</v>
      </c>
      <c r="AH22" s="25">
        <v>784</v>
      </c>
      <c r="AI22" s="25">
        <v>2466</v>
      </c>
      <c r="AJ22" s="25">
        <v>24636</v>
      </c>
      <c r="AK22" s="25">
        <v>4678</v>
      </c>
      <c r="AL22" s="25">
        <v>1275</v>
      </c>
      <c r="AM22" s="25">
        <v>0</v>
      </c>
      <c r="AN22" s="25">
        <v>85037</v>
      </c>
      <c r="AO22" s="25">
        <v>17053</v>
      </c>
      <c r="AP22" s="25">
        <v>10372</v>
      </c>
      <c r="AQ22" s="25">
        <v>25746</v>
      </c>
      <c r="AR22" s="25">
        <v>144161</v>
      </c>
      <c r="AS22" s="25">
        <v>522301</v>
      </c>
      <c r="AT22" s="25">
        <v>25347</v>
      </c>
      <c r="AU22" s="25">
        <v>547648</v>
      </c>
    </row>
    <row r="23" spans="1:47">
      <c r="A23" s="1" t="s">
        <v>91</v>
      </c>
      <c r="B23" s="9">
        <v>25163</v>
      </c>
      <c r="C23" s="27">
        <v>1991976</v>
      </c>
      <c r="D23" s="25">
        <v>413022</v>
      </c>
      <c r="E23" s="25">
        <v>0</v>
      </c>
      <c r="F23" s="3">
        <v>413022</v>
      </c>
      <c r="G23" s="27">
        <v>750</v>
      </c>
      <c r="H23" s="27">
        <v>0</v>
      </c>
      <c r="I23" s="27">
        <v>12898</v>
      </c>
      <c r="J23" s="27">
        <v>0</v>
      </c>
      <c r="K23" s="27">
        <v>0</v>
      </c>
      <c r="L23" s="27">
        <v>0</v>
      </c>
      <c r="M23" s="3">
        <f t="shared" si="0"/>
        <v>13648</v>
      </c>
      <c r="N23" s="25">
        <v>0</v>
      </c>
      <c r="O23" s="25">
        <v>417132</v>
      </c>
      <c r="P23" s="3">
        <v>417132</v>
      </c>
      <c r="Q23" s="25">
        <v>2835778</v>
      </c>
      <c r="R23" s="25">
        <v>0</v>
      </c>
      <c r="S23" s="25">
        <v>0</v>
      </c>
      <c r="T23" s="25">
        <v>0</v>
      </c>
      <c r="U23" s="25">
        <v>0</v>
      </c>
      <c r="V23" s="25">
        <v>0</v>
      </c>
      <c r="W23" s="3">
        <v>0</v>
      </c>
      <c r="X23" s="25">
        <v>0</v>
      </c>
      <c r="Y23" s="25">
        <v>2835778</v>
      </c>
      <c r="Z23" s="25">
        <v>1257533</v>
      </c>
      <c r="AA23" s="25">
        <v>317518</v>
      </c>
      <c r="AB23" s="25">
        <v>1575051</v>
      </c>
      <c r="AC23" s="25">
        <v>131856</v>
      </c>
      <c r="AD23" s="25">
        <v>10079</v>
      </c>
      <c r="AE23" s="25">
        <v>0</v>
      </c>
      <c r="AF23" s="25">
        <v>14604</v>
      </c>
      <c r="AG23" s="25">
        <v>2222</v>
      </c>
      <c r="AH23" s="25">
        <v>8500</v>
      </c>
      <c r="AI23" s="25">
        <v>68250</v>
      </c>
      <c r="AJ23" s="25">
        <v>235511</v>
      </c>
      <c r="AK23" s="25">
        <v>6500</v>
      </c>
      <c r="AL23" s="25">
        <v>3000</v>
      </c>
      <c r="AM23" s="25">
        <v>500</v>
      </c>
      <c r="AN23" s="25">
        <v>451320</v>
      </c>
      <c r="AO23" s="25">
        <v>18000</v>
      </c>
      <c r="AP23" s="25">
        <v>35640</v>
      </c>
      <c r="AQ23" s="25">
        <v>381450</v>
      </c>
      <c r="AR23" s="25">
        <v>896410</v>
      </c>
      <c r="AS23" s="25">
        <v>2706972</v>
      </c>
      <c r="AT23" s="25">
        <v>420000</v>
      </c>
      <c r="AU23" s="25">
        <v>3126972</v>
      </c>
    </row>
    <row r="24" spans="1:47">
      <c r="A24" s="98" t="s">
        <v>73</v>
      </c>
      <c r="B24" s="9">
        <v>27732</v>
      </c>
      <c r="C24" s="27">
        <v>1368060</v>
      </c>
      <c r="D24" s="27">
        <v>301066</v>
      </c>
      <c r="E24" s="27">
        <v>3500</v>
      </c>
      <c r="F24" s="27">
        <v>304566</v>
      </c>
      <c r="G24" s="27">
        <v>3150</v>
      </c>
      <c r="H24" s="27">
        <v>0</v>
      </c>
      <c r="I24" s="27">
        <v>26761</v>
      </c>
      <c r="J24" s="27">
        <v>14815</v>
      </c>
      <c r="K24" s="27">
        <v>0</v>
      </c>
      <c r="L24" s="27">
        <v>0</v>
      </c>
      <c r="M24" s="27">
        <v>44726</v>
      </c>
      <c r="N24" s="27">
        <v>20947</v>
      </c>
      <c r="O24" s="27">
        <v>149998</v>
      </c>
      <c r="P24" s="27">
        <v>170945</v>
      </c>
      <c r="Q24" s="27">
        <v>1888297</v>
      </c>
      <c r="R24" s="27">
        <v>0</v>
      </c>
      <c r="S24" s="27">
        <v>0</v>
      </c>
      <c r="T24" s="27">
        <v>0</v>
      </c>
      <c r="U24" s="27">
        <v>1300</v>
      </c>
      <c r="V24" s="27">
        <v>0</v>
      </c>
      <c r="W24" s="27">
        <v>1300</v>
      </c>
      <c r="X24" s="27">
        <v>1300</v>
      </c>
      <c r="Y24" s="27">
        <v>1889597</v>
      </c>
      <c r="Z24" s="27">
        <v>888343</v>
      </c>
      <c r="AA24" s="27">
        <v>337487</v>
      </c>
      <c r="AB24" s="27">
        <v>1225830</v>
      </c>
      <c r="AC24" s="27">
        <v>60994</v>
      </c>
      <c r="AD24" s="27">
        <v>15871</v>
      </c>
      <c r="AE24" s="27">
        <v>7899</v>
      </c>
      <c r="AF24" s="27">
        <v>0</v>
      </c>
      <c r="AG24" s="27">
        <v>3500</v>
      </c>
      <c r="AH24" s="27">
        <v>34623</v>
      </c>
      <c r="AI24" s="27">
        <v>19009</v>
      </c>
      <c r="AJ24" s="27">
        <v>141896</v>
      </c>
      <c r="AK24" s="27">
        <v>2048</v>
      </c>
      <c r="AL24" s="27">
        <v>1295</v>
      </c>
      <c r="AM24" s="27">
        <v>0</v>
      </c>
      <c r="AN24" s="27">
        <v>182361</v>
      </c>
      <c r="AO24" s="27">
        <v>29820</v>
      </c>
      <c r="AP24" s="27">
        <v>56122</v>
      </c>
      <c r="AQ24" s="27">
        <v>26702</v>
      </c>
      <c r="AR24" s="27">
        <v>298348</v>
      </c>
      <c r="AS24" s="27">
        <v>1666074</v>
      </c>
      <c r="AT24" s="27">
        <v>190000</v>
      </c>
      <c r="AU24" s="27">
        <v>1856074</v>
      </c>
    </row>
    <row r="25" spans="1:47">
      <c r="A25" s="1" t="s">
        <v>89</v>
      </c>
      <c r="B25" s="9">
        <v>34114</v>
      </c>
      <c r="C25" s="27">
        <v>763132</v>
      </c>
      <c r="D25" s="25">
        <v>201533</v>
      </c>
      <c r="E25" s="25">
        <v>2000</v>
      </c>
      <c r="F25" s="3">
        <v>203533</v>
      </c>
      <c r="G25" s="27">
        <v>1650</v>
      </c>
      <c r="H25" s="27">
        <v>0</v>
      </c>
      <c r="I25" s="27">
        <v>12500</v>
      </c>
      <c r="J25" s="27">
        <v>0</v>
      </c>
      <c r="K25" s="27">
        <v>0</v>
      </c>
      <c r="L25" s="27">
        <v>0</v>
      </c>
      <c r="M25" s="3">
        <f t="shared" si="0"/>
        <v>14150</v>
      </c>
      <c r="N25" s="25">
        <v>0</v>
      </c>
      <c r="O25" s="25">
        <v>0</v>
      </c>
      <c r="P25" s="3">
        <v>0</v>
      </c>
      <c r="Q25" s="25">
        <v>980815</v>
      </c>
      <c r="R25" s="25">
        <v>0</v>
      </c>
      <c r="S25" s="25">
        <v>0</v>
      </c>
      <c r="T25" s="25">
        <v>0</v>
      </c>
      <c r="U25" s="25">
        <v>89488</v>
      </c>
      <c r="V25" s="25">
        <v>0</v>
      </c>
      <c r="W25" s="3">
        <v>89488</v>
      </c>
      <c r="X25" s="25">
        <v>89488</v>
      </c>
      <c r="Y25" s="25">
        <v>1070303</v>
      </c>
      <c r="Z25" s="25">
        <v>669144</v>
      </c>
      <c r="AA25" s="25">
        <v>0</v>
      </c>
      <c r="AB25" s="25">
        <v>669144</v>
      </c>
      <c r="AC25" s="25">
        <v>71358</v>
      </c>
      <c r="AD25" s="25">
        <v>13045</v>
      </c>
      <c r="AE25" s="25">
        <v>0</v>
      </c>
      <c r="AF25" s="25">
        <v>0</v>
      </c>
      <c r="AG25" s="25">
        <v>2876</v>
      </c>
      <c r="AH25" s="25">
        <v>10068</v>
      </c>
      <c r="AI25" s="25">
        <v>67147</v>
      </c>
      <c r="AJ25" s="25">
        <v>164494</v>
      </c>
      <c r="AK25" s="25">
        <v>4143</v>
      </c>
      <c r="AL25" s="25">
        <v>3843</v>
      </c>
      <c r="AM25" s="25">
        <v>355</v>
      </c>
      <c r="AN25" s="25">
        <v>58139</v>
      </c>
      <c r="AO25" s="25">
        <v>22561</v>
      </c>
      <c r="AP25" s="25">
        <v>46126</v>
      </c>
      <c r="AQ25" s="25">
        <v>14973</v>
      </c>
      <c r="AR25" s="25">
        <v>150140</v>
      </c>
      <c r="AS25" s="25">
        <v>983778</v>
      </c>
      <c r="AT25" s="25">
        <v>105505</v>
      </c>
      <c r="AU25" s="25">
        <v>1089283</v>
      </c>
    </row>
    <row r="26" spans="1:47">
      <c r="A26" s="1" t="s">
        <v>92</v>
      </c>
      <c r="B26" s="9">
        <v>12588</v>
      </c>
      <c r="C26" s="27">
        <v>381300</v>
      </c>
      <c r="D26" s="25">
        <v>80421</v>
      </c>
      <c r="E26" s="25">
        <v>0</v>
      </c>
      <c r="F26" s="3">
        <v>80421</v>
      </c>
      <c r="G26" s="27">
        <v>0</v>
      </c>
      <c r="H26" s="28">
        <v>0</v>
      </c>
      <c r="I26" s="27">
        <v>10000</v>
      </c>
      <c r="J26" s="28">
        <v>0</v>
      </c>
      <c r="K26" s="28">
        <v>0</v>
      </c>
      <c r="L26" s="28">
        <v>0</v>
      </c>
      <c r="M26" s="29">
        <f t="shared" si="0"/>
        <v>10000</v>
      </c>
      <c r="N26" s="25">
        <v>3000</v>
      </c>
      <c r="O26" s="25">
        <v>11737</v>
      </c>
      <c r="P26" s="3">
        <v>14737</v>
      </c>
      <c r="Q26" s="25">
        <v>486458</v>
      </c>
      <c r="R26" s="25">
        <v>0</v>
      </c>
      <c r="S26" s="25">
        <v>0</v>
      </c>
      <c r="T26" s="25">
        <v>0</v>
      </c>
      <c r="U26" s="25">
        <v>0</v>
      </c>
      <c r="V26" s="25">
        <v>0</v>
      </c>
      <c r="W26" s="3">
        <v>0</v>
      </c>
      <c r="X26" s="25">
        <v>0</v>
      </c>
      <c r="Y26" s="25">
        <v>486458</v>
      </c>
      <c r="Z26" s="25">
        <v>313989</v>
      </c>
      <c r="AA26" s="25">
        <v>6517</v>
      </c>
      <c r="AB26" s="25">
        <v>320506</v>
      </c>
      <c r="AC26" s="25">
        <v>33698</v>
      </c>
      <c r="AD26" s="25">
        <v>4992</v>
      </c>
      <c r="AE26" s="25">
        <v>0</v>
      </c>
      <c r="AF26" s="25">
        <v>0</v>
      </c>
      <c r="AG26" s="25">
        <v>1101</v>
      </c>
      <c r="AH26" s="25">
        <v>1995</v>
      </c>
      <c r="AI26" s="25">
        <v>12167</v>
      </c>
      <c r="AJ26" s="25">
        <v>53953</v>
      </c>
      <c r="AK26" s="25">
        <v>2918</v>
      </c>
      <c r="AL26" s="25">
        <v>2411</v>
      </c>
      <c r="AM26" s="25">
        <v>0</v>
      </c>
      <c r="AN26" s="25">
        <v>65754</v>
      </c>
      <c r="AO26" s="25">
        <v>10778</v>
      </c>
      <c r="AP26" s="25">
        <v>17651</v>
      </c>
      <c r="AQ26" s="25">
        <v>11930</v>
      </c>
      <c r="AR26" s="25">
        <v>111442</v>
      </c>
      <c r="AS26" s="25">
        <v>485901</v>
      </c>
      <c r="AT26" s="25">
        <v>0</v>
      </c>
      <c r="AU26" s="25">
        <v>485901</v>
      </c>
    </row>
    <row r="27" spans="1:47">
      <c r="A27" s="1" t="s">
        <v>93</v>
      </c>
      <c r="B27" s="9">
        <v>75604</v>
      </c>
      <c r="C27" s="27">
        <v>2086307</v>
      </c>
      <c r="D27" s="25">
        <v>421641</v>
      </c>
      <c r="E27" s="25">
        <v>2000</v>
      </c>
      <c r="F27" s="3">
        <v>423641</v>
      </c>
      <c r="G27" s="27">
        <v>350</v>
      </c>
      <c r="H27" s="27">
        <v>0</v>
      </c>
      <c r="I27" s="27">
        <v>19679</v>
      </c>
      <c r="J27" s="27">
        <v>0</v>
      </c>
      <c r="K27" s="27">
        <v>0</v>
      </c>
      <c r="L27" s="27">
        <v>18400</v>
      </c>
      <c r="M27" s="3">
        <f t="shared" si="0"/>
        <v>38429</v>
      </c>
      <c r="N27" s="25">
        <v>14028</v>
      </c>
      <c r="O27" s="25">
        <v>110076</v>
      </c>
      <c r="P27" s="3">
        <v>124104</v>
      </c>
      <c r="Q27" s="25">
        <v>2672481</v>
      </c>
      <c r="R27" s="25">
        <v>0</v>
      </c>
      <c r="S27" s="25">
        <v>58044</v>
      </c>
      <c r="T27" s="25">
        <v>96829</v>
      </c>
      <c r="U27" s="25">
        <v>128808</v>
      </c>
      <c r="V27" s="25">
        <v>1000</v>
      </c>
      <c r="W27" s="3">
        <v>129808</v>
      </c>
      <c r="X27" s="25">
        <v>284681</v>
      </c>
      <c r="Y27" s="25">
        <v>2957162</v>
      </c>
      <c r="Z27" s="25">
        <v>1219293</v>
      </c>
      <c r="AA27" s="25">
        <v>726064</v>
      </c>
      <c r="AB27" s="25">
        <v>1945357</v>
      </c>
      <c r="AC27" s="25">
        <v>50855</v>
      </c>
      <c r="AD27" s="25">
        <v>25016</v>
      </c>
      <c r="AE27" s="25">
        <v>2979</v>
      </c>
      <c r="AF27" s="25">
        <v>0</v>
      </c>
      <c r="AG27" s="25">
        <v>5516</v>
      </c>
      <c r="AH27" s="25">
        <v>57503</v>
      </c>
      <c r="AI27" s="25">
        <v>8664</v>
      </c>
      <c r="AJ27" s="25">
        <v>150533</v>
      </c>
      <c r="AK27" s="25">
        <v>2396</v>
      </c>
      <c r="AL27" s="25">
        <v>1250</v>
      </c>
      <c r="AM27" s="25">
        <v>0</v>
      </c>
      <c r="AN27" s="25">
        <v>124683</v>
      </c>
      <c r="AO27" s="25">
        <v>45384</v>
      </c>
      <c r="AP27" s="25">
        <v>88455</v>
      </c>
      <c r="AQ27" s="25">
        <v>73330</v>
      </c>
      <c r="AR27" s="25">
        <v>335498</v>
      </c>
      <c r="AS27" s="25">
        <v>2431388</v>
      </c>
      <c r="AT27" s="25">
        <v>37745</v>
      </c>
      <c r="AU27" s="25">
        <v>2469133</v>
      </c>
    </row>
    <row r="28" spans="1:47">
      <c r="A28" s="1" t="s">
        <v>95</v>
      </c>
      <c r="B28" s="9">
        <v>17871</v>
      </c>
      <c r="C28" s="27">
        <v>539362</v>
      </c>
      <c r="D28" s="25">
        <v>117111</v>
      </c>
      <c r="E28" s="25">
        <v>0</v>
      </c>
      <c r="F28" s="3">
        <v>117111</v>
      </c>
      <c r="G28" s="27">
        <v>750</v>
      </c>
      <c r="H28" s="27">
        <v>0</v>
      </c>
      <c r="I28" s="27">
        <v>9402</v>
      </c>
      <c r="J28" s="27">
        <v>0</v>
      </c>
      <c r="K28" s="27">
        <v>0</v>
      </c>
      <c r="L28" s="27">
        <v>0</v>
      </c>
      <c r="M28" s="3">
        <f t="shared" si="0"/>
        <v>10152</v>
      </c>
      <c r="N28" s="25">
        <v>0</v>
      </c>
      <c r="O28" s="25">
        <v>33268</v>
      </c>
      <c r="P28" s="3">
        <v>33268</v>
      </c>
      <c r="Q28" s="25">
        <v>699893</v>
      </c>
      <c r="R28" s="25">
        <v>0</v>
      </c>
      <c r="S28" s="25">
        <v>0</v>
      </c>
      <c r="T28" s="25">
        <v>0</v>
      </c>
      <c r="U28" s="25">
        <v>0</v>
      </c>
      <c r="V28" s="25">
        <v>0</v>
      </c>
      <c r="W28" s="3">
        <v>0</v>
      </c>
      <c r="X28" s="25">
        <v>0</v>
      </c>
      <c r="Y28" s="25">
        <v>699893</v>
      </c>
      <c r="Z28" s="25">
        <v>394263</v>
      </c>
      <c r="AA28" s="25">
        <v>91037</v>
      </c>
      <c r="AB28" s="25">
        <v>485300</v>
      </c>
      <c r="AC28" s="25">
        <v>37217</v>
      </c>
      <c r="AD28" s="25">
        <v>7163</v>
      </c>
      <c r="AE28" s="25">
        <v>0</v>
      </c>
      <c r="AF28" s="25">
        <v>0</v>
      </c>
      <c r="AG28" s="25">
        <v>1579</v>
      </c>
      <c r="AH28" s="25">
        <v>3302</v>
      </c>
      <c r="AI28" s="25">
        <v>2752</v>
      </c>
      <c r="AJ28" s="25">
        <v>52013</v>
      </c>
      <c r="AK28" s="25">
        <v>3050</v>
      </c>
      <c r="AL28" s="25">
        <v>1376</v>
      </c>
      <c r="AM28" s="25">
        <v>0</v>
      </c>
      <c r="AN28" s="25">
        <v>99541</v>
      </c>
      <c r="AO28" s="25">
        <v>9402</v>
      </c>
      <c r="AP28" s="25">
        <v>25328</v>
      </c>
      <c r="AQ28" s="25">
        <v>60417</v>
      </c>
      <c r="AR28" s="25">
        <v>199114</v>
      </c>
      <c r="AS28" s="25">
        <v>736427</v>
      </c>
      <c r="AT28" s="25">
        <v>0</v>
      </c>
      <c r="AU28" s="25">
        <v>736427</v>
      </c>
    </row>
    <row r="29" spans="1:47">
      <c r="A29" s="98" t="s">
        <v>96</v>
      </c>
      <c r="B29" s="9">
        <v>190934</v>
      </c>
      <c r="C29" s="27">
        <v>4374412</v>
      </c>
      <c r="D29" s="27">
        <v>1710803</v>
      </c>
      <c r="E29" s="27">
        <v>625360</v>
      </c>
      <c r="F29" s="27">
        <v>2336163</v>
      </c>
      <c r="G29" s="27">
        <v>77052</v>
      </c>
      <c r="H29" s="27">
        <v>0</v>
      </c>
      <c r="I29" s="27">
        <v>714378</v>
      </c>
      <c r="J29" s="27">
        <v>0</v>
      </c>
      <c r="K29" s="27">
        <v>39182</v>
      </c>
      <c r="L29" s="27">
        <v>236300</v>
      </c>
      <c r="M29" s="27">
        <v>1066912</v>
      </c>
      <c r="N29" s="27">
        <v>2292654</v>
      </c>
      <c r="O29" s="27">
        <v>3260755</v>
      </c>
      <c r="P29" s="27">
        <v>5553409</v>
      </c>
      <c r="Q29" s="27">
        <v>13330896</v>
      </c>
      <c r="R29" s="27">
        <v>0</v>
      </c>
      <c r="S29" s="27">
        <v>560811</v>
      </c>
      <c r="T29" s="27">
        <v>78750</v>
      </c>
      <c r="U29" s="27">
        <v>103769</v>
      </c>
      <c r="V29" s="27">
        <v>79809</v>
      </c>
      <c r="W29" s="27">
        <v>183578</v>
      </c>
      <c r="X29" s="27">
        <v>823139</v>
      </c>
      <c r="Y29" s="27">
        <v>14154035</v>
      </c>
      <c r="Z29" s="27">
        <v>6507937</v>
      </c>
      <c r="AA29" s="27">
        <v>1969569</v>
      </c>
      <c r="AB29" s="27">
        <v>8477506</v>
      </c>
      <c r="AC29" s="27">
        <v>252996</v>
      </c>
      <c r="AD29" s="27">
        <v>71693</v>
      </c>
      <c r="AE29" s="27">
        <v>0</v>
      </c>
      <c r="AF29" s="27">
        <v>348</v>
      </c>
      <c r="AG29" s="27">
        <v>15807</v>
      </c>
      <c r="AH29" s="27">
        <v>279497</v>
      </c>
      <c r="AI29" s="27">
        <v>20610</v>
      </c>
      <c r="AJ29" s="27">
        <v>640951</v>
      </c>
      <c r="AK29" s="27">
        <v>207258</v>
      </c>
      <c r="AL29" s="27">
        <v>416022</v>
      </c>
      <c r="AM29" s="27">
        <v>123007</v>
      </c>
      <c r="AN29" s="27">
        <v>922156</v>
      </c>
      <c r="AO29" s="27">
        <v>262347</v>
      </c>
      <c r="AP29" s="27">
        <v>253498</v>
      </c>
      <c r="AQ29" s="27">
        <v>2425170</v>
      </c>
      <c r="AR29" s="27">
        <v>4609458</v>
      </c>
      <c r="AS29" s="27">
        <v>13727915</v>
      </c>
      <c r="AT29" s="27">
        <v>399838</v>
      </c>
      <c r="AU29" s="27">
        <v>14127753</v>
      </c>
    </row>
    <row r="30" spans="1:47">
      <c r="A30" s="1" t="s">
        <v>68</v>
      </c>
      <c r="B30" s="9">
        <v>8020</v>
      </c>
      <c r="C30" s="27">
        <v>100000</v>
      </c>
      <c r="D30" s="25">
        <v>26826</v>
      </c>
      <c r="E30" s="25">
        <v>1500</v>
      </c>
      <c r="F30" s="3">
        <v>28326</v>
      </c>
      <c r="G30" s="27">
        <v>0</v>
      </c>
      <c r="H30" s="27">
        <v>0</v>
      </c>
      <c r="I30" s="27">
        <v>7862</v>
      </c>
      <c r="J30" s="27">
        <v>0</v>
      </c>
      <c r="K30" s="27">
        <v>0</v>
      </c>
      <c r="L30" s="27">
        <v>0</v>
      </c>
      <c r="M30" s="3">
        <f t="shared" si="0"/>
        <v>7862</v>
      </c>
      <c r="N30" s="25">
        <v>0</v>
      </c>
      <c r="O30" s="25">
        <v>54547</v>
      </c>
      <c r="P30" s="3">
        <v>54547</v>
      </c>
      <c r="Q30" s="25">
        <v>190735</v>
      </c>
      <c r="R30" s="25">
        <v>0</v>
      </c>
      <c r="S30" s="25">
        <v>0</v>
      </c>
      <c r="T30" s="25">
        <v>0</v>
      </c>
      <c r="U30" s="25">
        <v>0</v>
      </c>
      <c r="V30" s="25">
        <v>0</v>
      </c>
      <c r="W30" s="3">
        <v>0</v>
      </c>
      <c r="X30" s="25">
        <v>0</v>
      </c>
      <c r="Y30" s="25">
        <v>190735</v>
      </c>
      <c r="Z30" s="25">
        <v>91608</v>
      </c>
      <c r="AA30" s="25">
        <v>7953</v>
      </c>
      <c r="AB30" s="25">
        <v>99561</v>
      </c>
      <c r="AC30" s="25">
        <v>10427</v>
      </c>
      <c r="AD30" s="25">
        <v>3287</v>
      </c>
      <c r="AE30" s="25">
        <v>0</v>
      </c>
      <c r="AF30" s="25">
        <v>0</v>
      </c>
      <c r="AG30" s="25">
        <v>725</v>
      </c>
      <c r="AH30" s="25">
        <v>0</v>
      </c>
      <c r="AI30" s="25">
        <v>1289</v>
      </c>
      <c r="AJ30" s="25">
        <v>15728</v>
      </c>
      <c r="AK30" s="25">
        <v>1829</v>
      </c>
      <c r="AL30" s="25">
        <v>0</v>
      </c>
      <c r="AM30" s="25">
        <v>0</v>
      </c>
      <c r="AN30" s="25">
        <v>19524</v>
      </c>
      <c r="AO30" s="25">
        <v>0</v>
      </c>
      <c r="AP30" s="25">
        <v>11621</v>
      </c>
      <c r="AQ30" s="25">
        <v>12027</v>
      </c>
      <c r="AR30" s="25">
        <v>45001</v>
      </c>
      <c r="AS30" s="25">
        <v>160290</v>
      </c>
      <c r="AT30" s="25">
        <v>0</v>
      </c>
      <c r="AU30" s="25">
        <v>160290</v>
      </c>
    </row>
    <row r="31" spans="1:47">
      <c r="A31" s="98" t="s">
        <v>80</v>
      </c>
      <c r="B31" s="9">
        <v>10384</v>
      </c>
      <c r="C31" s="27">
        <v>539115</v>
      </c>
      <c r="D31" s="27">
        <v>109928</v>
      </c>
      <c r="E31" s="27">
        <v>0</v>
      </c>
      <c r="F31" s="27">
        <v>109928</v>
      </c>
      <c r="G31" s="27">
        <v>1500</v>
      </c>
      <c r="H31" s="27">
        <v>0</v>
      </c>
      <c r="I31" s="27">
        <v>22000</v>
      </c>
      <c r="J31" s="27">
        <v>0</v>
      </c>
      <c r="K31" s="27">
        <v>0</v>
      </c>
      <c r="L31" s="27">
        <v>0</v>
      </c>
      <c r="M31" s="27">
        <v>23500</v>
      </c>
      <c r="N31" s="27">
        <v>15000</v>
      </c>
      <c r="O31" s="27">
        <v>31390</v>
      </c>
      <c r="P31" s="27">
        <v>46390</v>
      </c>
      <c r="Q31" s="27">
        <v>718933</v>
      </c>
      <c r="R31" s="27">
        <v>0</v>
      </c>
      <c r="S31" s="27">
        <v>0</v>
      </c>
      <c r="T31" s="27">
        <v>0</v>
      </c>
      <c r="U31" s="27">
        <v>0</v>
      </c>
      <c r="V31" s="27">
        <v>154</v>
      </c>
      <c r="W31" s="27">
        <v>154</v>
      </c>
      <c r="X31" s="27">
        <v>154</v>
      </c>
      <c r="Y31" s="27">
        <v>719087</v>
      </c>
      <c r="Z31" s="27">
        <v>395294</v>
      </c>
      <c r="AA31" s="27">
        <v>28524</v>
      </c>
      <c r="AB31" s="27">
        <v>423818</v>
      </c>
      <c r="AC31" s="27">
        <v>31980</v>
      </c>
      <c r="AD31" s="27">
        <v>5866</v>
      </c>
      <c r="AE31" s="27">
        <v>0</v>
      </c>
      <c r="AF31" s="27">
        <v>0</v>
      </c>
      <c r="AG31" s="27">
        <v>1294</v>
      </c>
      <c r="AH31" s="27">
        <v>2769</v>
      </c>
      <c r="AI31" s="27">
        <v>9043</v>
      </c>
      <c r="AJ31" s="27">
        <v>50952</v>
      </c>
      <c r="AK31" s="27">
        <v>3525</v>
      </c>
      <c r="AL31" s="27">
        <v>4478</v>
      </c>
      <c r="AM31" s="27">
        <v>2080</v>
      </c>
      <c r="AN31" s="27">
        <v>88701</v>
      </c>
      <c r="AO31" s="27">
        <v>23412</v>
      </c>
      <c r="AP31" s="27">
        <v>20744</v>
      </c>
      <c r="AQ31" s="27">
        <v>81738</v>
      </c>
      <c r="AR31" s="27">
        <v>224678</v>
      </c>
      <c r="AS31" s="27">
        <v>699448</v>
      </c>
      <c r="AT31" s="27">
        <v>104175</v>
      </c>
      <c r="AU31" s="27">
        <v>803623</v>
      </c>
    </row>
    <row r="32" spans="1:47">
      <c r="A32" s="98" t="s">
        <v>76</v>
      </c>
      <c r="B32" s="9">
        <v>22118</v>
      </c>
      <c r="C32" s="27">
        <v>1471571</v>
      </c>
      <c r="D32" s="27">
        <v>317166</v>
      </c>
      <c r="E32" s="27">
        <v>0</v>
      </c>
      <c r="F32" s="27">
        <v>317166</v>
      </c>
      <c r="G32" s="27">
        <v>1540</v>
      </c>
      <c r="H32" s="27">
        <v>0</v>
      </c>
      <c r="I32" s="27">
        <v>18000</v>
      </c>
      <c r="J32" s="27">
        <v>0</v>
      </c>
      <c r="K32" s="27">
        <v>0</v>
      </c>
      <c r="L32" s="27">
        <v>0</v>
      </c>
      <c r="M32" s="27">
        <v>19540</v>
      </c>
      <c r="N32" s="27">
        <v>0</v>
      </c>
      <c r="O32" s="27">
        <v>76496</v>
      </c>
      <c r="P32" s="27">
        <v>76496</v>
      </c>
      <c r="Q32" s="27">
        <v>1884773</v>
      </c>
      <c r="R32" s="27">
        <v>0</v>
      </c>
      <c r="S32" s="27">
        <v>0</v>
      </c>
      <c r="T32" s="27">
        <v>0</v>
      </c>
      <c r="U32" s="27">
        <v>0</v>
      </c>
      <c r="V32" s="27">
        <v>0</v>
      </c>
      <c r="W32" s="27">
        <v>0</v>
      </c>
      <c r="X32" s="27">
        <v>0</v>
      </c>
      <c r="Y32" s="27">
        <v>1884773</v>
      </c>
      <c r="Z32" s="27">
        <v>1003864</v>
      </c>
      <c r="AA32" s="27">
        <v>306521</v>
      </c>
      <c r="AB32" s="27">
        <v>1310385</v>
      </c>
      <c r="AC32" s="27">
        <v>123631</v>
      </c>
      <c r="AD32" s="27">
        <v>8981</v>
      </c>
      <c r="AE32" s="27">
        <v>0</v>
      </c>
      <c r="AF32" s="27">
        <v>1886</v>
      </c>
      <c r="AG32" s="27">
        <v>1980</v>
      </c>
      <c r="AH32" s="27">
        <v>21439</v>
      </c>
      <c r="AI32" s="27">
        <v>10746</v>
      </c>
      <c r="AJ32" s="27">
        <v>168663</v>
      </c>
      <c r="AK32" s="27">
        <v>10665</v>
      </c>
      <c r="AL32" s="27">
        <v>3151</v>
      </c>
      <c r="AM32" s="27">
        <v>0</v>
      </c>
      <c r="AN32" s="27">
        <v>174125</v>
      </c>
      <c r="AO32" s="27">
        <v>50105</v>
      </c>
      <c r="AP32" s="27">
        <v>31757</v>
      </c>
      <c r="AQ32" s="27">
        <v>116676</v>
      </c>
      <c r="AR32" s="27">
        <v>386479</v>
      </c>
      <c r="AS32" s="27">
        <v>1865527</v>
      </c>
      <c r="AT32" s="27">
        <v>109471</v>
      </c>
      <c r="AU32" s="27">
        <v>1974998</v>
      </c>
    </row>
    <row r="33" spans="1:47">
      <c r="A33" s="1" t="s">
        <v>98</v>
      </c>
      <c r="B33" s="9">
        <v>31931</v>
      </c>
      <c r="C33" s="27">
        <v>1013170</v>
      </c>
      <c r="D33" s="25">
        <v>242750</v>
      </c>
      <c r="E33" s="25">
        <v>0</v>
      </c>
      <c r="F33" s="3">
        <v>242750</v>
      </c>
      <c r="G33" s="27">
        <v>12873</v>
      </c>
      <c r="H33" s="27">
        <v>0</v>
      </c>
      <c r="I33" s="27">
        <v>18192</v>
      </c>
      <c r="J33" s="27">
        <v>0</v>
      </c>
      <c r="K33" s="27">
        <v>0</v>
      </c>
      <c r="L33" s="27">
        <v>0</v>
      </c>
      <c r="M33" s="3">
        <f t="shared" si="0"/>
        <v>31065</v>
      </c>
      <c r="N33" s="25">
        <v>2145</v>
      </c>
      <c r="O33" s="25">
        <v>93664</v>
      </c>
      <c r="P33" s="3">
        <v>95809</v>
      </c>
      <c r="Q33" s="25">
        <v>1382794</v>
      </c>
      <c r="R33" s="25">
        <v>9490</v>
      </c>
      <c r="S33" s="25">
        <v>0</v>
      </c>
      <c r="T33" s="25">
        <v>0</v>
      </c>
      <c r="U33" s="25">
        <v>182856</v>
      </c>
      <c r="V33" s="25">
        <v>0</v>
      </c>
      <c r="W33" s="3">
        <v>182856</v>
      </c>
      <c r="X33" s="25">
        <v>192346</v>
      </c>
      <c r="Y33" s="25">
        <v>1575140</v>
      </c>
      <c r="Z33" s="25">
        <v>771408</v>
      </c>
      <c r="AA33" s="25">
        <v>257647</v>
      </c>
      <c r="AB33" s="25">
        <v>1029055</v>
      </c>
      <c r="AC33" s="25">
        <v>75490</v>
      </c>
      <c r="AD33" s="25">
        <v>12469</v>
      </c>
      <c r="AE33" s="25">
        <v>7443</v>
      </c>
      <c r="AF33" s="25">
        <v>4800</v>
      </c>
      <c r="AG33" s="25">
        <v>2749</v>
      </c>
      <c r="AH33" s="25">
        <v>13925</v>
      </c>
      <c r="AI33" s="25">
        <v>10377</v>
      </c>
      <c r="AJ33" s="25">
        <v>127253</v>
      </c>
      <c r="AK33" s="25">
        <v>3622</v>
      </c>
      <c r="AL33" s="25">
        <v>1849</v>
      </c>
      <c r="AM33" s="25">
        <v>0</v>
      </c>
      <c r="AN33" s="25">
        <v>71143</v>
      </c>
      <c r="AO33" s="25">
        <v>45537</v>
      </c>
      <c r="AP33" s="25">
        <v>44088</v>
      </c>
      <c r="AQ33" s="25">
        <v>3195</v>
      </c>
      <c r="AR33" s="25">
        <v>169434</v>
      </c>
      <c r="AS33" s="25">
        <v>1325742</v>
      </c>
      <c r="AT33" s="25">
        <v>192346</v>
      </c>
      <c r="AU33" s="25">
        <v>1518088</v>
      </c>
    </row>
    <row r="34" spans="1:47">
      <c r="A34" s="1" t="s">
        <v>99</v>
      </c>
      <c r="B34" s="9">
        <v>16359</v>
      </c>
      <c r="C34" s="27">
        <v>591000</v>
      </c>
      <c r="D34" s="25">
        <v>127469</v>
      </c>
      <c r="E34" s="25">
        <v>4260</v>
      </c>
      <c r="F34" s="3">
        <v>131729</v>
      </c>
      <c r="G34" s="27">
        <v>1350</v>
      </c>
      <c r="H34" s="28">
        <v>0</v>
      </c>
      <c r="I34" s="27">
        <v>19984</v>
      </c>
      <c r="J34" s="28">
        <v>0</v>
      </c>
      <c r="K34" s="28">
        <v>0</v>
      </c>
      <c r="L34" s="28">
        <v>0</v>
      </c>
      <c r="M34" s="29">
        <f t="shared" si="0"/>
        <v>21334</v>
      </c>
      <c r="N34" s="25">
        <v>0</v>
      </c>
      <c r="O34" s="25">
        <v>14000</v>
      </c>
      <c r="P34" s="3">
        <v>14000</v>
      </c>
      <c r="Q34" s="25">
        <v>758063</v>
      </c>
      <c r="R34" s="25">
        <v>0</v>
      </c>
      <c r="S34" s="25">
        <v>0</v>
      </c>
      <c r="T34" s="25">
        <v>0</v>
      </c>
      <c r="U34" s="25">
        <v>0</v>
      </c>
      <c r="V34" s="25">
        <v>0</v>
      </c>
      <c r="W34" s="3">
        <v>0</v>
      </c>
      <c r="X34" s="25">
        <v>0</v>
      </c>
      <c r="Y34" s="25">
        <v>758063</v>
      </c>
      <c r="Z34" s="25">
        <v>396887</v>
      </c>
      <c r="AA34" s="25">
        <v>92041</v>
      </c>
      <c r="AB34" s="25">
        <v>488928</v>
      </c>
      <c r="AC34" s="25">
        <v>34586</v>
      </c>
      <c r="AD34" s="25">
        <v>6519</v>
      </c>
      <c r="AE34" s="25">
        <v>9850</v>
      </c>
      <c r="AF34" s="25">
        <v>0</v>
      </c>
      <c r="AG34" s="25">
        <v>1437</v>
      </c>
      <c r="AH34" s="25">
        <v>0</v>
      </c>
      <c r="AI34" s="25">
        <v>4742</v>
      </c>
      <c r="AJ34" s="25">
        <v>57134</v>
      </c>
      <c r="AK34" s="25">
        <v>4277</v>
      </c>
      <c r="AL34" s="25">
        <v>5029</v>
      </c>
      <c r="AM34" s="25">
        <v>1967</v>
      </c>
      <c r="AN34" s="25">
        <v>129093</v>
      </c>
      <c r="AO34" s="25">
        <v>32527</v>
      </c>
      <c r="AP34" s="25">
        <v>23050</v>
      </c>
      <c r="AQ34" s="25">
        <v>7006</v>
      </c>
      <c r="AR34" s="25">
        <v>202949</v>
      </c>
      <c r="AS34" s="25">
        <v>749011</v>
      </c>
      <c r="AT34" s="25">
        <v>0</v>
      </c>
      <c r="AU34" s="25">
        <v>749011</v>
      </c>
    </row>
    <row r="35" spans="1:47">
      <c r="A35" s="1" t="s">
        <v>78</v>
      </c>
      <c r="B35" s="9">
        <v>11147</v>
      </c>
      <c r="C35" s="27">
        <v>293550</v>
      </c>
      <c r="D35" s="25">
        <v>64909</v>
      </c>
      <c r="E35" s="25">
        <v>1500</v>
      </c>
      <c r="F35" s="3">
        <v>66409</v>
      </c>
      <c r="G35" s="27">
        <v>718</v>
      </c>
      <c r="H35" s="27">
        <v>0</v>
      </c>
      <c r="I35" s="27">
        <v>17561</v>
      </c>
      <c r="J35" s="27">
        <v>0</v>
      </c>
      <c r="K35" s="27">
        <v>0</v>
      </c>
      <c r="L35" s="27">
        <v>0</v>
      </c>
      <c r="M35" s="3">
        <f t="shared" si="0"/>
        <v>18279</v>
      </c>
      <c r="N35" s="25">
        <v>0</v>
      </c>
      <c r="O35" s="25">
        <v>20000</v>
      </c>
      <c r="P35" s="3">
        <v>20000</v>
      </c>
      <c r="Q35" s="25">
        <v>398238</v>
      </c>
      <c r="R35" s="25">
        <v>0</v>
      </c>
      <c r="S35" s="25">
        <v>0</v>
      </c>
      <c r="T35" s="25">
        <v>0</v>
      </c>
      <c r="U35" s="25">
        <v>0</v>
      </c>
      <c r="V35" s="25">
        <v>8000</v>
      </c>
      <c r="W35" s="3">
        <v>8000</v>
      </c>
      <c r="X35" s="25">
        <v>8000</v>
      </c>
      <c r="Y35" s="25">
        <v>406238</v>
      </c>
      <c r="Z35" s="25">
        <v>232452</v>
      </c>
      <c r="AA35" s="25">
        <v>60000</v>
      </c>
      <c r="AB35" s="25">
        <v>292452</v>
      </c>
      <c r="AC35" s="25">
        <v>15510</v>
      </c>
      <c r="AD35" s="25">
        <v>4449</v>
      </c>
      <c r="AE35" s="25">
        <v>0</v>
      </c>
      <c r="AF35" s="25">
        <v>0</v>
      </c>
      <c r="AG35" s="25">
        <v>981</v>
      </c>
      <c r="AH35" s="25">
        <v>2900</v>
      </c>
      <c r="AI35" s="25">
        <v>7487</v>
      </c>
      <c r="AJ35" s="25">
        <v>31327</v>
      </c>
      <c r="AK35" s="25">
        <v>4517</v>
      </c>
      <c r="AL35" s="25">
        <v>1581</v>
      </c>
      <c r="AM35" s="25">
        <v>262</v>
      </c>
      <c r="AN35" s="25">
        <v>30624</v>
      </c>
      <c r="AO35" s="25">
        <v>0</v>
      </c>
      <c r="AP35" s="25">
        <v>15731</v>
      </c>
      <c r="AQ35" s="25">
        <v>0</v>
      </c>
      <c r="AR35" s="25">
        <v>52715</v>
      </c>
      <c r="AS35" s="25">
        <v>376494</v>
      </c>
      <c r="AT35" s="25">
        <v>30000</v>
      </c>
      <c r="AU35" s="25">
        <v>406494</v>
      </c>
    </row>
    <row r="36" spans="1:47">
      <c r="A36" s="98" t="s">
        <v>94</v>
      </c>
      <c r="B36" s="9">
        <v>82823</v>
      </c>
      <c r="C36" s="27">
        <v>3578114</v>
      </c>
      <c r="D36" s="27">
        <v>736708</v>
      </c>
      <c r="E36" s="27">
        <v>0</v>
      </c>
      <c r="F36" s="27">
        <v>736708</v>
      </c>
      <c r="G36" s="27">
        <v>2009</v>
      </c>
      <c r="H36" s="27">
        <v>0</v>
      </c>
      <c r="I36" s="27">
        <v>73234</v>
      </c>
      <c r="J36" s="27">
        <v>0</v>
      </c>
      <c r="K36" s="27">
        <v>0</v>
      </c>
      <c r="L36" s="27">
        <v>600</v>
      </c>
      <c r="M36" s="27">
        <v>75843</v>
      </c>
      <c r="N36" s="27">
        <v>20597</v>
      </c>
      <c r="O36" s="27">
        <v>178734</v>
      </c>
      <c r="P36" s="27">
        <v>199331</v>
      </c>
      <c r="Q36" s="27">
        <v>4589996</v>
      </c>
      <c r="R36" s="27">
        <v>141750</v>
      </c>
      <c r="S36" s="27">
        <v>0</v>
      </c>
      <c r="T36" s="27">
        <v>0</v>
      </c>
      <c r="U36" s="27">
        <v>24406</v>
      </c>
      <c r="V36" s="27">
        <v>0</v>
      </c>
      <c r="W36" s="27">
        <v>24406</v>
      </c>
      <c r="X36" s="27">
        <v>166156</v>
      </c>
      <c r="Y36" s="27">
        <v>4756152</v>
      </c>
      <c r="Z36" s="27">
        <v>1906062</v>
      </c>
      <c r="AA36" s="27">
        <v>1264418</v>
      </c>
      <c r="AB36" s="27">
        <v>3170480</v>
      </c>
      <c r="AC36" s="27">
        <v>163874</v>
      </c>
      <c r="AD36" s="27">
        <v>35219</v>
      </c>
      <c r="AE36" s="27">
        <v>21936</v>
      </c>
      <c r="AF36" s="27">
        <v>2424</v>
      </c>
      <c r="AG36" s="27">
        <v>7766</v>
      </c>
      <c r="AH36" s="27">
        <v>85796</v>
      </c>
      <c r="AI36" s="27">
        <v>45509</v>
      </c>
      <c r="AJ36" s="27">
        <v>362524</v>
      </c>
      <c r="AK36" s="27">
        <v>30700</v>
      </c>
      <c r="AL36" s="27">
        <v>26030</v>
      </c>
      <c r="AM36" s="27">
        <v>12000</v>
      </c>
      <c r="AN36" s="27">
        <v>373848</v>
      </c>
      <c r="AO36" s="27">
        <v>70266</v>
      </c>
      <c r="AP36" s="27">
        <v>124530</v>
      </c>
      <c r="AQ36" s="27">
        <v>211188</v>
      </c>
      <c r="AR36" s="27">
        <v>848562</v>
      </c>
      <c r="AS36" s="27">
        <v>4381566</v>
      </c>
      <c r="AT36" s="27">
        <v>375965</v>
      </c>
      <c r="AU36" s="27">
        <v>4757531</v>
      </c>
    </row>
    <row r="37" spans="1:47">
      <c r="A37" s="1" t="s">
        <v>86</v>
      </c>
      <c r="B37" s="9">
        <v>6528</v>
      </c>
      <c r="C37" s="27">
        <v>237573</v>
      </c>
      <c r="D37" s="25">
        <v>48116</v>
      </c>
      <c r="E37" s="25">
        <v>500</v>
      </c>
      <c r="F37" s="3">
        <v>48616</v>
      </c>
      <c r="G37" s="27">
        <v>750</v>
      </c>
      <c r="H37" s="27">
        <v>0</v>
      </c>
      <c r="I37" s="27">
        <v>8000</v>
      </c>
      <c r="J37" s="27">
        <v>0</v>
      </c>
      <c r="K37" s="27">
        <v>0</v>
      </c>
      <c r="L37" s="27">
        <v>0</v>
      </c>
      <c r="M37" s="3">
        <f t="shared" si="0"/>
        <v>8750</v>
      </c>
      <c r="N37" s="25">
        <v>0</v>
      </c>
      <c r="O37" s="25">
        <v>5088</v>
      </c>
      <c r="P37" s="3">
        <v>5088</v>
      </c>
      <c r="Q37" s="25">
        <v>300027</v>
      </c>
      <c r="R37" s="25">
        <v>0</v>
      </c>
      <c r="S37" s="25">
        <v>0</v>
      </c>
      <c r="T37" s="25">
        <v>0</v>
      </c>
      <c r="U37" s="25">
        <v>8175</v>
      </c>
      <c r="V37" s="25">
        <v>0</v>
      </c>
      <c r="W37" s="3">
        <v>8175</v>
      </c>
      <c r="X37" s="25">
        <v>8175</v>
      </c>
      <c r="Y37" s="25">
        <v>308202</v>
      </c>
      <c r="Z37" s="25">
        <v>196096</v>
      </c>
      <c r="AA37" s="25">
        <v>15414</v>
      </c>
      <c r="AB37" s="25">
        <v>211510</v>
      </c>
      <c r="AC37" s="25">
        <v>22980</v>
      </c>
      <c r="AD37" s="25">
        <v>2933</v>
      </c>
      <c r="AE37" s="25">
        <v>1666</v>
      </c>
      <c r="AF37" s="25">
        <v>150</v>
      </c>
      <c r="AG37" s="25">
        <v>647</v>
      </c>
      <c r="AH37" s="25">
        <v>2940</v>
      </c>
      <c r="AI37" s="25">
        <v>3152</v>
      </c>
      <c r="AJ37" s="25">
        <v>34468</v>
      </c>
      <c r="AK37" s="25">
        <v>5730</v>
      </c>
      <c r="AL37" s="25">
        <v>4152</v>
      </c>
      <c r="AM37" s="25">
        <v>1318</v>
      </c>
      <c r="AN37" s="25">
        <v>1210</v>
      </c>
      <c r="AO37" s="25">
        <v>8696</v>
      </c>
      <c r="AP37" s="25">
        <v>10372</v>
      </c>
      <c r="AQ37" s="25">
        <v>9693</v>
      </c>
      <c r="AR37" s="25">
        <v>41171</v>
      </c>
      <c r="AS37" s="25">
        <v>287149</v>
      </c>
      <c r="AT37" s="25">
        <v>6550</v>
      </c>
      <c r="AU37" s="25">
        <v>293699</v>
      </c>
    </row>
    <row r="38" spans="1:47">
      <c r="A38" s="1" t="s">
        <v>100</v>
      </c>
      <c r="B38" s="9">
        <v>31012</v>
      </c>
      <c r="C38" s="27">
        <v>779710</v>
      </c>
      <c r="D38" s="25">
        <v>171836</v>
      </c>
      <c r="E38" s="25">
        <v>1000</v>
      </c>
      <c r="F38" s="3">
        <v>172836</v>
      </c>
      <c r="G38" s="27">
        <v>13750</v>
      </c>
      <c r="H38" s="27">
        <v>0</v>
      </c>
      <c r="I38" s="27">
        <v>50228</v>
      </c>
      <c r="J38" s="27">
        <v>0</v>
      </c>
      <c r="K38" s="27">
        <v>0</v>
      </c>
      <c r="L38" s="27">
        <v>0</v>
      </c>
      <c r="M38" s="3">
        <f t="shared" si="0"/>
        <v>63978</v>
      </c>
      <c r="N38" s="25">
        <v>17250</v>
      </c>
      <c r="O38" s="25">
        <v>69625</v>
      </c>
      <c r="P38" s="3">
        <v>86875</v>
      </c>
      <c r="Q38" s="25">
        <v>1103399</v>
      </c>
      <c r="R38" s="25">
        <v>0</v>
      </c>
      <c r="S38" s="25">
        <v>0</v>
      </c>
      <c r="T38" s="25">
        <v>0</v>
      </c>
      <c r="U38" s="25">
        <v>0</v>
      </c>
      <c r="V38" s="25">
        <v>0</v>
      </c>
      <c r="W38" s="3">
        <v>0</v>
      </c>
      <c r="X38" s="25">
        <v>0</v>
      </c>
      <c r="Y38" s="25">
        <v>1103399</v>
      </c>
      <c r="Z38" s="25">
        <v>509140</v>
      </c>
      <c r="AA38" s="25">
        <v>162339</v>
      </c>
      <c r="AB38" s="25">
        <v>671479</v>
      </c>
      <c r="AC38" s="25">
        <v>37754</v>
      </c>
      <c r="AD38" s="25">
        <v>11889</v>
      </c>
      <c r="AE38" s="25">
        <v>5496</v>
      </c>
      <c r="AF38" s="25">
        <v>0</v>
      </c>
      <c r="AG38" s="25">
        <v>2621</v>
      </c>
      <c r="AH38" s="25">
        <v>2000</v>
      </c>
      <c r="AI38" s="25">
        <v>8448</v>
      </c>
      <c r="AJ38" s="25">
        <v>68208</v>
      </c>
      <c r="AK38" s="25">
        <v>12085</v>
      </c>
      <c r="AL38" s="25">
        <v>25072</v>
      </c>
      <c r="AM38" s="25">
        <v>3866</v>
      </c>
      <c r="AN38" s="25">
        <v>90753</v>
      </c>
      <c r="AO38" s="25">
        <v>52907</v>
      </c>
      <c r="AP38" s="25">
        <v>42038</v>
      </c>
      <c r="AQ38" s="25">
        <v>31386</v>
      </c>
      <c r="AR38" s="25">
        <v>258107</v>
      </c>
      <c r="AS38" s="25">
        <v>997794</v>
      </c>
      <c r="AT38" s="25">
        <v>0</v>
      </c>
      <c r="AU38" s="25">
        <v>997794</v>
      </c>
    </row>
    <row r="39" spans="1:47">
      <c r="A39" s="1" t="s">
        <v>101</v>
      </c>
      <c r="B39" s="9">
        <v>23359</v>
      </c>
      <c r="C39" s="27">
        <v>533000</v>
      </c>
      <c r="D39" s="25">
        <v>316165</v>
      </c>
      <c r="E39" s="25">
        <v>1000</v>
      </c>
      <c r="F39" s="3">
        <v>317165</v>
      </c>
      <c r="G39" s="27">
        <v>20393</v>
      </c>
      <c r="H39" s="27">
        <v>0</v>
      </c>
      <c r="I39" s="27">
        <v>9514</v>
      </c>
      <c r="J39" s="27">
        <v>0</v>
      </c>
      <c r="K39" s="27">
        <v>10000</v>
      </c>
      <c r="L39" s="27">
        <v>54450</v>
      </c>
      <c r="M39" s="3">
        <f t="shared" si="0"/>
        <v>94357</v>
      </c>
      <c r="N39" s="25">
        <v>36274</v>
      </c>
      <c r="O39" s="25">
        <v>1874072</v>
      </c>
      <c r="P39" s="3">
        <v>1910346</v>
      </c>
      <c r="Q39" s="25">
        <v>2854868</v>
      </c>
      <c r="R39" s="25">
        <v>0</v>
      </c>
      <c r="S39" s="25">
        <v>0</v>
      </c>
      <c r="T39" s="25">
        <v>0</v>
      </c>
      <c r="U39" s="25">
        <v>0</v>
      </c>
      <c r="V39" s="25">
        <v>0</v>
      </c>
      <c r="W39" s="3">
        <v>0</v>
      </c>
      <c r="X39" s="25">
        <v>0</v>
      </c>
      <c r="Y39" s="25">
        <v>2854868</v>
      </c>
      <c r="Z39" s="25">
        <v>1469048</v>
      </c>
      <c r="AA39" s="25">
        <v>259056</v>
      </c>
      <c r="AB39" s="25">
        <v>1728104</v>
      </c>
      <c r="AC39" s="25">
        <v>62686</v>
      </c>
      <c r="AD39" s="25">
        <v>11442</v>
      </c>
      <c r="AE39" s="25">
        <v>0</v>
      </c>
      <c r="AF39" s="25">
        <v>0</v>
      </c>
      <c r="AG39" s="25">
        <v>2523</v>
      </c>
      <c r="AH39" s="25">
        <v>3583</v>
      </c>
      <c r="AI39" s="25">
        <v>27660</v>
      </c>
      <c r="AJ39" s="25">
        <v>107894</v>
      </c>
      <c r="AK39" s="25">
        <v>10929</v>
      </c>
      <c r="AL39" s="25">
        <v>3220</v>
      </c>
      <c r="AM39" s="25">
        <v>0</v>
      </c>
      <c r="AN39" s="25">
        <v>183443</v>
      </c>
      <c r="AO39" s="25">
        <v>42237</v>
      </c>
      <c r="AP39" s="25">
        <v>40456</v>
      </c>
      <c r="AQ39" s="25">
        <v>328333</v>
      </c>
      <c r="AR39" s="25">
        <v>608618</v>
      </c>
      <c r="AS39" s="25">
        <v>2444616</v>
      </c>
      <c r="AT39" s="25">
        <v>63031</v>
      </c>
      <c r="AU39" s="25">
        <v>2507647</v>
      </c>
    </row>
    <row r="40" spans="1:47">
      <c r="A40" s="1" t="s">
        <v>102</v>
      </c>
      <c r="B40" s="9">
        <v>43240</v>
      </c>
      <c r="C40" s="27">
        <v>963478</v>
      </c>
      <c r="D40" s="25">
        <v>200324</v>
      </c>
      <c r="E40" s="25">
        <v>0</v>
      </c>
      <c r="F40" s="3">
        <v>200324</v>
      </c>
      <c r="G40" s="27">
        <v>50750</v>
      </c>
      <c r="H40" s="27">
        <v>0</v>
      </c>
      <c r="I40" s="27">
        <v>34500</v>
      </c>
      <c r="J40" s="27">
        <v>0</v>
      </c>
      <c r="K40" s="27">
        <v>0</v>
      </c>
      <c r="L40" s="27">
        <v>0</v>
      </c>
      <c r="M40" s="3">
        <f t="shared" si="0"/>
        <v>85250</v>
      </c>
      <c r="N40" s="25">
        <v>0</v>
      </c>
      <c r="O40" s="25">
        <v>12644</v>
      </c>
      <c r="P40" s="3">
        <v>12644</v>
      </c>
      <c r="Q40" s="25">
        <v>1261696</v>
      </c>
      <c r="R40" s="25">
        <v>0</v>
      </c>
      <c r="S40" s="25">
        <v>0</v>
      </c>
      <c r="T40" s="25">
        <v>0</v>
      </c>
      <c r="U40" s="25">
        <v>0</v>
      </c>
      <c r="V40" s="25">
        <v>0</v>
      </c>
      <c r="W40" s="3">
        <v>0</v>
      </c>
      <c r="X40" s="25">
        <v>0</v>
      </c>
      <c r="Y40" s="25">
        <v>1261696</v>
      </c>
      <c r="Z40" s="25">
        <v>547459</v>
      </c>
      <c r="AA40" s="25">
        <v>368341</v>
      </c>
      <c r="AB40" s="25">
        <v>915800</v>
      </c>
      <c r="AC40" s="25">
        <v>21319</v>
      </c>
      <c r="AD40" s="25">
        <v>16692</v>
      </c>
      <c r="AE40" s="25">
        <v>0</v>
      </c>
      <c r="AF40" s="25">
        <v>0</v>
      </c>
      <c r="AG40" s="25">
        <v>3680</v>
      </c>
      <c r="AH40" s="25">
        <v>56088</v>
      </c>
      <c r="AI40" s="25">
        <v>3802</v>
      </c>
      <c r="AJ40" s="25">
        <v>101581</v>
      </c>
      <c r="AK40" s="25">
        <v>12500</v>
      </c>
      <c r="AL40" s="25">
        <v>250</v>
      </c>
      <c r="AM40" s="25">
        <v>0</v>
      </c>
      <c r="AN40" s="25">
        <v>123453</v>
      </c>
      <c r="AO40" s="25">
        <v>20772</v>
      </c>
      <c r="AP40" s="25">
        <v>59021</v>
      </c>
      <c r="AQ40" s="25">
        <v>15661</v>
      </c>
      <c r="AR40" s="25">
        <v>231657</v>
      </c>
      <c r="AS40" s="25">
        <v>1249038</v>
      </c>
      <c r="AT40" s="25">
        <v>0</v>
      </c>
      <c r="AU40" s="25">
        <v>1249038</v>
      </c>
    </row>
  </sheetData>
  <sortState xmlns:xlrd2="http://schemas.microsoft.com/office/spreadsheetml/2017/richdata2" ref="A2:AU40">
    <sortCondition ref="A2:A4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A19E-87E7-4B72-B926-7B58E4183450}">
  <sheetPr>
    <tabColor theme="7" tint="0.39997558519241921"/>
  </sheetPr>
  <dimension ref="A1:Q45"/>
  <sheetViews>
    <sheetView showGridLines="0" showRowColHeaders="0" workbookViewId="0">
      <pane xSplit="2" ySplit="2" topLeftCell="C3" activePane="bottomRight" state="frozen"/>
      <selection pane="topRight" activeCell="C1" sqref="C1"/>
      <selection pane="bottomLeft" activeCell="A3" sqref="A3"/>
      <selection pane="bottomRight" sqref="A1:A2"/>
    </sheetView>
  </sheetViews>
  <sheetFormatPr defaultRowHeight="12.75"/>
  <cols>
    <col min="1" max="1" width="17.5703125" style="1" customWidth="1"/>
    <col min="2" max="2" width="14.42578125" style="1" customWidth="1"/>
    <col min="3" max="3" width="15.28515625" style="1" customWidth="1"/>
    <col min="4" max="4" width="14.7109375" style="1" bestFit="1" customWidth="1"/>
    <col min="5" max="6" width="14.7109375" style="1" customWidth="1"/>
    <col min="7" max="7" width="14.7109375" style="1" bestFit="1" customWidth="1"/>
    <col min="8" max="8" width="13.28515625" style="1" customWidth="1"/>
    <col min="9" max="9" width="13.140625" style="1" customWidth="1"/>
    <col min="10" max="10" width="13.7109375" style="4" customWidth="1"/>
    <col min="11" max="11" width="15.28515625" style="1" customWidth="1"/>
    <col min="12" max="12" width="14.28515625" style="4" customWidth="1"/>
    <col min="13" max="13" width="15.28515625" style="1" customWidth="1"/>
    <col min="14" max="14" width="15.28515625" style="4" customWidth="1"/>
    <col min="15" max="15" width="13.5703125" style="1" bestFit="1" customWidth="1"/>
    <col min="16" max="16" width="13.140625" style="1" customWidth="1"/>
    <col min="17" max="17" width="13.140625" style="4" customWidth="1"/>
    <col min="18" max="16384" width="9.140625" style="1"/>
  </cols>
  <sheetData>
    <row r="1" spans="1:17" ht="14.45" customHeight="1">
      <c r="A1" s="143" t="s">
        <v>226</v>
      </c>
      <c r="B1" s="145" t="s">
        <v>192</v>
      </c>
      <c r="C1" s="141" t="s">
        <v>104</v>
      </c>
      <c r="D1" s="138" t="s">
        <v>105</v>
      </c>
      <c r="E1" s="139"/>
      <c r="F1" s="140"/>
      <c r="G1" s="137" t="s">
        <v>106</v>
      </c>
      <c r="H1" s="137"/>
      <c r="I1" s="147" t="s">
        <v>107</v>
      </c>
      <c r="J1" s="147"/>
      <c r="K1" s="134" t="s">
        <v>108</v>
      </c>
      <c r="L1" s="135"/>
      <c r="M1" s="136" t="s">
        <v>109</v>
      </c>
      <c r="N1" s="136"/>
      <c r="O1" s="136"/>
      <c r="P1" s="136"/>
      <c r="Q1" s="136"/>
    </row>
    <row r="2" spans="1:17" ht="58.15" customHeight="1">
      <c r="A2" s="144"/>
      <c r="B2" s="146"/>
      <c r="C2" s="142"/>
      <c r="D2" s="84" t="s">
        <v>105</v>
      </c>
      <c r="E2" s="85" t="s">
        <v>223</v>
      </c>
      <c r="F2" s="87" t="s">
        <v>224</v>
      </c>
      <c r="G2" s="22" t="s">
        <v>110</v>
      </c>
      <c r="H2" s="89" t="s">
        <v>111</v>
      </c>
      <c r="I2" s="15" t="s">
        <v>112</v>
      </c>
      <c r="J2" s="90" t="s">
        <v>113</v>
      </c>
      <c r="K2" s="32" t="s">
        <v>114</v>
      </c>
      <c r="L2" s="91" t="s">
        <v>115</v>
      </c>
      <c r="M2" s="19" t="s">
        <v>116</v>
      </c>
      <c r="N2" s="20" t="s">
        <v>117</v>
      </c>
      <c r="O2" s="19" t="s">
        <v>118</v>
      </c>
      <c r="P2" s="19" t="s">
        <v>225</v>
      </c>
      <c r="Q2" s="20" t="s">
        <v>119</v>
      </c>
    </row>
    <row r="3" spans="1:17">
      <c r="A3" s="37" t="s">
        <v>66</v>
      </c>
      <c r="B3" s="2">
        <v>17153</v>
      </c>
      <c r="C3" s="35">
        <v>1904715</v>
      </c>
      <c r="D3" s="35">
        <v>1901215</v>
      </c>
      <c r="E3" s="50">
        <f>D3/B3</f>
        <v>110.83862881128665</v>
      </c>
      <c r="F3" s="39">
        <f>D3/C3</f>
        <v>0.99816245475044818</v>
      </c>
      <c r="G3" s="35">
        <v>1536022</v>
      </c>
      <c r="H3" s="39">
        <f t="shared" ref="H3:H41" si="0">G3/D3</f>
        <v>0.80791599056392882</v>
      </c>
      <c r="I3" s="35">
        <v>284273</v>
      </c>
      <c r="J3" s="39">
        <f t="shared" ref="J3:J41" si="1">I3/D3</f>
        <v>0.14952175319466762</v>
      </c>
      <c r="K3" s="35">
        <v>38059</v>
      </c>
      <c r="L3" s="40">
        <f t="shared" ref="L3:L41" si="2">K3/D3</f>
        <v>2.0018251486549392E-2</v>
      </c>
      <c r="M3" s="35">
        <v>0</v>
      </c>
      <c r="N3" s="39">
        <f t="shared" ref="N3:N41" si="3">M3/D3</f>
        <v>0</v>
      </c>
      <c r="O3" s="38">
        <v>42861</v>
      </c>
      <c r="P3" s="38">
        <f>O3+M3</f>
        <v>42861</v>
      </c>
      <c r="Q3" s="41">
        <f t="shared" ref="Q3:Q41" si="4">P3/D3</f>
        <v>2.2544004754854133E-2</v>
      </c>
    </row>
    <row r="4" spans="1:17">
      <c r="A4" s="37" t="s">
        <v>97</v>
      </c>
      <c r="B4" s="2">
        <v>22493</v>
      </c>
      <c r="C4" s="35">
        <v>1156728</v>
      </c>
      <c r="D4" s="35">
        <v>1156728</v>
      </c>
      <c r="E4" s="50">
        <f t="shared" ref="E4:E41" si="5">D4/B4</f>
        <v>51.426132574578759</v>
      </c>
      <c r="F4" s="39">
        <f t="shared" ref="F4:F41" si="6">D4/C4</f>
        <v>1</v>
      </c>
      <c r="G4" s="35">
        <v>950944</v>
      </c>
      <c r="H4" s="39">
        <f t="shared" si="0"/>
        <v>0.82209819421679076</v>
      </c>
      <c r="I4" s="35">
        <v>190810</v>
      </c>
      <c r="J4" s="39">
        <f t="shared" si="1"/>
        <v>0.16495667088546315</v>
      </c>
      <c r="K4" s="35">
        <v>11486</v>
      </c>
      <c r="L4" s="40">
        <f t="shared" si="2"/>
        <v>9.9297328326106056E-3</v>
      </c>
      <c r="M4" s="35">
        <v>0</v>
      </c>
      <c r="N4" s="39">
        <f t="shared" si="3"/>
        <v>0</v>
      </c>
      <c r="O4" s="38">
        <v>3488</v>
      </c>
      <c r="P4" s="38">
        <f>O4+M4</f>
        <v>3488</v>
      </c>
      <c r="Q4" s="42">
        <f t="shared" si="4"/>
        <v>3.0154020651354512E-3</v>
      </c>
    </row>
    <row r="5" spans="1:17">
      <c r="A5" s="37" t="s">
        <v>83</v>
      </c>
      <c r="B5" s="2">
        <v>16158</v>
      </c>
      <c r="C5" s="86">
        <v>1426725</v>
      </c>
      <c r="D5" s="88">
        <v>1113506</v>
      </c>
      <c r="E5" s="50">
        <f t="shared" si="5"/>
        <v>68.913603168709002</v>
      </c>
      <c r="F5" s="39">
        <f t="shared" si="6"/>
        <v>0.78046294836075625</v>
      </c>
      <c r="G5" s="88">
        <v>897062</v>
      </c>
      <c r="H5" s="39">
        <f t="shared" si="0"/>
        <v>0.80561936801418221</v>
      </c>
      <c r="I5" s="88">
        <v>186270</v>
      </c>
      <c r="J5" s="39">
        <f t="shared" si="1"/>
        <v>0.16728243943005247</v>
      </c>
      <c r="K5" s="88">
        <v>19612</v>
      </c>
      <c r="L5" s="40">
        <f t="shared" si="2"/>
        <v>1.7612837290504047E-2</v>
      </c>
      <c r="M5" s="88">
        <v>2200</v>
      </c>
      <c r="N5" s="43">
        <f t="shared" si="3"/>
        <v>1.9757414867993526E-3</v>
      </c>
      <c r="O5" s="86">
        <v>8362</v>
      </c>
      <c r="P5" s="86">
        <v>10562</v>
      </c>
      <c r="Q5" s="42">
        <f t="shared" si="4"/>
        <v>9.4853552652612565E-3</v>
      </c>
    </row>
    <row r="6" spans="1:17">
      <c r="A6" s="37" t="s">
        <v>64</v>
      </c>
      <c r="B6" s="2">
        <v>22583</v>
      </c>
      <c r="C6" s="35">
        <v>211499</v>
      </c>
      <c r="D6" s="35">
        <v>211499</v>
      </c>
      <c r="E6" s="50">
        <f t="shared" si="5"/>
        <v>9.3654076074923616</v>
      </c>
      <c r="F6" s="39">
        <f t="shared" si="6"/>
        <v>1</v>
      </c>
      <c r="G6" s="35">
        <v>118825</v>
      </c>
      <c r="H6" s="39">
        <f t="shared" si="0"/>
        <v>0.56182298734272973</v>
      </c>
      <c r="I6" s="35">
        <v>32902</v>
      </c>
      <c r="J6" s="39">
        <f t="shared" si="1"/>
        <v>0.15556574735577947</v>
      </c>
      <c r="K6" s="35">
        <v>14103</v>
      </c>
      <c r="L6" s="40">
        <f t="shared" si="2"/>
        <v>6.6681166341212017E-2</v>
      </c>
      <c r="M6" s="35">
        <v>0</v>
      </c>
      <c r="N6" s="39">
        <f t="shared" si="3"/>
        <v>0</v>
      </c>
      <c r="O6" s="38">
        <v>45669</v>
      </c>
      <c r="P6" s="38">
        <f t="shared" ref="P6:P14" si="7">O6+M6</f>
        <v>45669</v>
      </c>
      <c r="Q6" s="44">
        <f t="shared" si="4"/>
        <v>0.21593009896027876</v>
      </c>
    </row>
    <row r="7" spans="1:17">
      <c r="A7" s="37" t="s">
        <v>71</v>
      </c>
      <c r="B7" s="2">
        <v>7997</v>
      </c>
      <c r="C7" s="35">
        <v>399828</v>
      </c>
      <c r="D7" s="35">
        <v>395228</v>
      </c>
      <c r="E7" s="50">
        <f t="shared" si="5"/>
        <v>49.422033262473427</v>
      </c>
      <c r="F7" s="39">
        <f t="shared" si="6"/>
        <v>0.98849505287273531</v>
      </c>
      <c r="G7" s="35">
        <v>260643</v>
      </c>
      <c r="H7" s="39">
        <f t="shared" si="0"/>
        <v>0.65947503719372114</v>
      </c>
      <c r="I7" s="35">
        <v>54533</v>
      </c>
      <c r="J7" s="39">
        <f t="shared" si="1"/>
        <v>0.13797858451324299</v>
      </c>
      <c r="K7" s="35">
        <v>8750</v>
      </c>
      <c r="L7" s="40">
        <f t="shared" si="2"/>
        <v>2.2139119697997107E-2</v>
      </c>
      <c r="M7" s="35">
        <v>0</v>
      </c>
      <c r="N7" s="39">
        <f t="shared" si="3"/>
        <v>0</v>
      </c>
      <c r="O7" s="38">
        <v>71302</v>
      </c>
      <c r="P7" s="38">
        <f t="shared" si="7"/>
        <v>71302</v>
      </c>
      <c r="Q7" s="44">
        <f t="shared" si="4"/>
        <v>0.18040725859503881</v>
      </c>
    </row>
    <row r="8" spans="1:17">
      <c r="A8" s="37" t="s">
        <v>69</v>
      </c>
      <c r="B8" s="2">
        <v>35688</v>
      </c>
      <c r="C8" s="35">
        <v>1246007</v>
      </c>
      <c r="D8" s="35">
        <v>1246007</v>
      </c>
      <c r="E8" s="50">
        <f t="shared" si="5"/>
        <v>34.913892624971979</v>
      </c>
      <c r="F8" s="39">
        <f t="shared" si="6"/>
        <v>1</v>
      </c>
      <c r="G8" s="35">
        <v>1026062</v>
      </c>
      <c r="H8" s="39">
        <f t="shared" si="0"/>
        <v>0.82348012491101574</v>
      </c>
      <c r="I8" s="35">
        <v>197001</v>
      </c>
      <c r="J8" s="39">
        <f t="shared" si="1"/>
        <v>0.15810585333790259</v>
      </c>
      <c r="K8" s="35">
        <v>22944</v>
      </c>
      <c r="L8" s="40">
        <f t="shared" si="2"/>
        <v>1.8414021751081654E-2</v>
      </c>
      <c r="M8" s="35">
        <v>0</v>
      </c>
      <c r="N8" s="39">
        <f t="shared" si="3"/>
        <v>0</v>
      </c>
      <c r="O8" s="38">
        <v>0</v>
      </c>
      <c r="P8" s="38">
        <f t="shared" si="7"/>
        <v>0</v>
      </c>
      <c r="Q8" s="44">
        <f t="shared" si="4"/>
        <v>0</v>
      </c>
    </row>
    <row r="9" spans="1:17">
      <c r="A9" s="37" t="s">
        <v>70</v>
      </c>
      <c r="B9" s="2">
        <v>82934</v>
      </c>
      <c r="C9" s="35">
        <v>3890407</v>
      </c>
      <c r="D9" s="35">
        <v>3864779</v>
      </c>
      <c r="E9" s="50">
        <f t="shared" si="5"/>
        <v>46.600658354836376</v>
      </c>
      <c r="F9" s="39">
        <f t="shared" si="6"/>
        <v>0.99341251442329814</v>
      </c>
      <c r="G9" s="35">
        <v>3110127</v>
      </c>
      <c r="H9" s="39">
        <f t="shared" si="0"/>
        <v>0.80473605347162158</v>
      </c>
      <c r="I9" s="35">
        <v>667578</v>
      </c>
      <c r="J9" s="39">
        <f t="shared" si="1"/>
        <v>0.17273380961757451</v>
      </c>
      <c r="K9" s="35">
        <v>39561</v>
      </c>
      <c r="L9" s="40">
        <f t="shared" si="2"/>
        <v>1.0236290354506686E-2</v>
      </c>
      <c r="M9" s="35">
        <v>0</v>
      </c>
      <c r="N9" s="39">
        <f t="shared" si="3"/>
        <v>0</v>
      </c>
      <c r="O9" s="38">
        <v>47513</v>
      </c>
      <c r="P9" s="38">
        <f t="shared" si="7"/>
        <v>47513</v>
      </c>
      <c r="Q9" s="41">
        <f t="shared" si="4"/>
        <v>1.2293846556297268E-2</v>
      </c>
    </row>
    <row r="10" spans="1:17">
      <c r="A10" s="37" t="s">
        <v>72</v>
      </c>
      <c r="B10" s="2">
        <v>36405</v>
      </c>
      <c r="C10" s="35">
        <v>1816073</v>
      </c>
      <c r="D10" s="35">
        <v>1811073</v>
      </c>
      <c r="E10" s="50">
        <f t="shared" si="5"/>
        <v>49.747919241862384</v>
      </c>
      <c r="F10" s="39">
        <f t="shared" si="6"/>
        <v>0.9972468067087612</v>
      </c>
      <c r="G10" s="35">
        <v>1428380</v>
      </c>
      <c r="H10" s="39">
        <f t="shared" si="0"/>
        <v>0.78869267003594001</v>
      </c>
      <c r="I10" s="35">
        <v>310514</v>
      </c>
      <c r="J10" s="39">
        <f t="shared" si="1"/>
        <v>0.17145305572994574</v>
      </c>
      <c r="K10" s="35">
        <v>16331</v>
      </c>
      <c r="L10" s="43">
        <f t="shared" si="2"/>
        <v>9.0173063150960787E-3</v>
      </c>
      <c r="M10" s="35">
        <v>0</v>
      </c>
      <c r="N10" s="39">
        <f t="shared" si="3"/>
        <v>0</v>
      </c>
      <c r="O10" s="38">
        <v>55848</v>
      </c>
      <c r="P10" s="38">
        <f t="shared" si="7"/>
        <v>55848</v>
      </c>
      <c r="Q10" s="44">
        <f t="shared" si="4"/>
        <v>3.0836967919018174E-2</v>
      </c>
    </row>
    <row r="11" spans="1:17">
      <c r="A11" s="37" t="s">
        <v>74</v>
      </c>
      <c r="B11" s="2">
        <v>14312</v>
      </c>
      <c r="C11" s="35">
        <v>836851</v>
      </c>
      <c r="D11" s="35">
        <v>734651</v>
      </c>
      <c r="E11" s="50">
        <f t="shared" si="5"/>
        <v>51.331120737842369</v>
      </c>
      <c r="F11" s="39">
        <f t="shared" si="6"/>
        <v>0.8778755118892132</v>
      </c>
      <c r="G11" s="35">
        <v>536232</v>
      </c>
      <c r="H11" s="39">
        <f t="shared" si="0"/>
        <v>0.72991393192141574</v>
      </c>
      <c r="I11" s="35">
        <v>124870</v>
      </c>
      <c r="J11" s="39">
        <f t="shared" si="1"/>
        <v>0.16997186419129628</v>
      </c>
      <c r="K11" s="35">
        <v>14614</v>
      </c>
      <c r="L11" s="40">
        <f t="shared" si="2"/>
        <v>1.9892438722604339E-2</v>
      </c>
      <c r="M11" s="35">
        <v>0</v>
      </c>
      <c r="N11" s="39">
        <f t="shared" si="3"/>
        <v>0</v>
      </c>
      <c r="O11" s="38">
        <v>58935</v>
      </c>
      <c r="P11" s="38">
        <f t="shared" si="7"/>
        <v>58935</v>
      </c>
      <c r="Q11" s="44">
        <f t="shared" si="4"/>
        <v>8.0221765164683642E-2</v>
      </c>
    </row>
    <row r="12" spans="1:17">
      <c r="A12" s="37" t="s">
        <v>75</v>
      </c>
      <c r="B12" s="2">
        <v>47139</v>
      </c>
      <c r="C12" s="35">
        <v>2784264</v>
      </c>
      <c r="D12" s="35">
        <v>2784264</v>
      </c>
      <c r="E12" s="50">
        <f t="shared" si="5"/>
        <v>59.064978043658115</v>
      </c>
      <c r="F12" s="39">
        <f t="shared" si="6"/>
        <v>1</v>
      </c>
      <c r="G12" s="35">
        <v>2314097</v>
      </c>
      <c r="H12" s="39">
        <f t="shared" si="0"/>
        <v>0.83113418842466091</v>
      </c>
      <c r="I12" s="35">
        <v>451125</v>
      </c>
      <c r="J12" s="39">
        <f t="shared" si="1"/>
        <v>0.16202666126488005</v>
      </c>
      <c r="K12" s="35">
        <v>19042</v>
      </c>
      <c r="L12" s="43">
        <f t="shared" si="2"/>
        <v>6.839150310459066E-3</v>
      </c>
      <c r="M12" s="35">
        <v>0</v>
      </c>
      <c r="N12" s="39">
        <f t="shared" si="3"/>
        <v>0</v>
      </c>
      <c r="O12" s="38">
        <v>0</v>
      </c>
      <c r="P12" s="38">
        <f t="shared" si="7"/>
        <v>0</v>
      </c>
      <c r="Q12" s="44">
        <f t="shared" si="4"/>
        <v>0</v>
      </c>
    </row>
    <row r="13" spans="1:17">
      <c r="A13" s="37" t="s">
        <v>77</v>
      </c>
      <c r="B13" s="2">
        <v>6460</v>
      </c>
      <c r="C13" s="35">
        <v>304508</v>
      </c>
      <c r="D13" s="35">
        <v>304508</v>
      </c>
      <c r="E13" s="50">
        <f t="shared" si="5"/>
        <v>47.137461300309596</v>
      </c>
      <c r="F13" s="39">
        <f t="shared" si="6"/>
        <v>1</v>
      </c>
      <c r="G13" s="35">
        <v>227128</v>
      </c>
      <c r="H13" s="39">
        <f t="shared" si="0"/>
        <v>0.74588516557857265</v>
      </c>
      <c r="I13" s="35">
        <v>60044</v>
      </c>
      <c r="J13" s="39">
        <f t="shared" si="1"/>
        <v>0.1971836536314317</v>
      </c>
      <c r="K13" s="35">
        <v>14404</v>
      </c>
      <c r="L13" s="40">
        <f t="shared" si="2"/>
        <v>4.7302533923575078E-2</v>
      </c>
      <c r="M13" s="35">
        <v>0</v>
      </c>
      <c r="N13" s="39">
        <f t="shared" si="3"/>
        <v>0</v>
      </c>
      <c r="O13" s="38">
        <v>2932</v>
      </c>
      <c r="P13" s="38">
        <f t="shared" si="7"/>
        <v>2932</v>
      </c>
      <c r="Q13" s="44">
        <f t="shared" si="4"/>
        <v>9.6286468664205874E-3</v>
      </c>
    </row>
    <row r="14" spans="1:17">
      <c r="A14" s="37" t="s">
        <v>84</v>
      </c>
      <c r="B14" s="2">
        <v>4469</v>
      </c>
      <c r="C14" s="35">
        <v>249490</v>
      </c>
      <c r="D14" s="35">
        <v>230640</v>
      </c>
      <c r="E14" s="50">
        <f t="shared" si="5"/>
        <v>51.608861042738866</v>
      </c>
      <c r="F14" s="39">
        <f t="shared" si="6"/>
        <v>0.92444586957393082</v>
      </c>
      <c r="G14" s="35">
        <v>167341</v>
      </c>
      <c r="H14" s="39">
        <f t="shared" si="0"/>
        <v>0.72555064169268124</v>
      </c>
      <c r="I14" s="35">
        <v>35893</v>
      </c>
      <c r="J14" s="39">
        <f t="shared" si="1"/>
        <v>0.15562348248352412</v>
      </c>
      <c r="K14" s="35">
        <v>15656</v>
      </c>
      <c r="L14" s="40">
        <f t="shared" si="2"/>
        <v>6.7880679847381206E-2</v>
      </c>
      <c r="M14" s="35">
        <v>0</v>
      </c>
      <c r="N14" s="39">
        <f t="shared" si="3"/>
        <v>0</v>
      </c>
      <c r="O14" s="38">
        <v>11750</v>
      </c>
      <c r="P14" s="38">
        <f t="shared" si="7"/>
        <v>11750</v>
      </c>
      <c r="Q14" s="41">
        <f t="shared" si="4"/>
        <v>5.0945195976413456E-2</v>
      </c>
    </row>
    <row r="15" spans="1:17">
      <c r="A15" s="37" t="s">
        <v>79</v>
      </c>
      <c r="B15" s="49">
        <v>9974</v>
      </c>
      <c r="C15" s="38">
        <v>512223</v>
      </c>
      <c r="D15" s="35">
        <v>506373</v>
      </c>
      <c r="E15" s="50">
        <f t="shared" si="5"/>
        <v>50.769300180469223</v>
      </c>
      <c r="F15" s="39">
        <f t="shared" si="6"/>
        <v>0.98857919304677844</v>
      </c>
      <c r="G15" s="35">
        <v>377342</v>
      </c>
      <c r="H15" s="39">
        <f t="shared" si="0"/>
        <v>0.74518586101549644</v>
      </c>
      <c r="I15" s="35">
        <v>80661</v>
      </c>
      <c r="J15" s="39">
        <f t="shared" si="1"/>
        <v>0.1592916683946419</v>
      </c>
      <c r="K15" s="35">
        <v>17309</v>
      </c>
      <c r="L15" s="40">
        <f t="shared" si="2"/>
        <v>3.4182312248085898E-2</v>
      </c>
      <c r="M15" s="35">
        <v>0</v>
      </c>
      <c r="N15" s="39">
        <f t="shared" si="3"/>
        <v>0</v>
      </c>
      <c r="O15" s="38">
        <v>31061</v>
      </c>
      <c r="P15" s="38">
        <v>31061</v>
      </c>
      <c r="Q15" s="41">
        <f t="shared" si="4"/>
        <v>6.1340158341775725E-2</v>
      </c>
    </row>
    <row r="16" spans="1:17">
      <c r="A16" s="37" t="s">
        <v>65</v>
      </c>
      <c r="B16" s="49">
        <v>8398</v>
      </c>
      <c r="C16" s="86">
        <v>295172</v>
      </c>
      <c r="D16" s="88">
        <v>275837</v>
      </c>
      <c r="E16" s="50">
        <f t="shared" si="5"/>
        <v>32.845558466301497</v>
      </c>
      <c r="F16" s="39">
        <f t="shared" si="6"/>
        <v>0.93449581938666271</v>
      </c>
      <c r="G16" s="88">
        <v>136000</v>
      </c>
      <c r="H16" s="39">
        <f t="shared" si="0"/>
        <v>0.49304480544669499</v>
      </c>
      <c r="I16" s="88">
        <v>38216</v>
      </c>
      <c r="J16" s="39">
        <f t="shared" si="1"/>
        <v>0.13854559033052127</v>
      </c>
      <c r="K16" s="88">
        <v>30677</v>
      </c>
      <c r="L16" s="40">
        <f t="shared" si="2"/>
        <v>0.11121423159329603</v>
      </c>
      <c r="M16" s="88">
        <v>8910</v>
      </c>
      <c r="N16" s="39">
        <f t="shared" si="3"/>
        <v>3.2301685415662147E-2</v>
      </c>
      <c r="O16" s="86">
        <v>62034</v>
      </c>
      <c r="P16" s="86">
        <v>70944</v>
      </c>
      <c r="Q16" s="41">
        <f t="shared" si="4"/>
        <v>0.25719537262948772</v>
      </c>
    </row>
    <row r="17" spans="1:17">
      <c r="A17" s="37" t="s">
        <v>82</v>
      </c>
      <c r="B17" s="2">
        <v>5559</v>
      </c>
      <c r="C17" s="35">
        <v>645319</v>
      </c>
      <c r="D17" s="35">
        <v>604724</v>
      </c>
      <c r="E17" s="50">
        <f t="shared" si="5"/>
        <v>108.78287461773701</v>
      </c>
      <c r="F17" s="39">
        <f t="shared" si="6"/>
        <v>0.93709312758496188</v>
      </c>
      <c r="G17" s="35">
        <v>468845</v>
      </c>
      <c r="H17" s="39">
        <f t="shared" si="0"/>
        <v>0.77530410567465491</v>
      </c>
      <c r="I17" s="35">
        <v>111468</v>
      </c>
      <c r="J17" s="39">
        <f t="shared" si="1"/>
        <v>0.18432871855590319</v>
      </c>
      <c r="K17" s="35">
        <v>9650</v>
      </c>
      <c r="L17" s="40">
        <f t="shared" si="2"/>
        <v>1.59576930963547E-2</v>
      </c>
      <c r="M17" s="35">
        <v>0</v>
      </c>
      <c r="N17" s="39">
        <f t="shared" si="3"/>
        <v>0</v>
      </c>
      <c r="O17" s="38">
        <v>14761</v>
      </c>
      <c r="P17" s="38">
        <f t="shared" ref="P17:P24" si="8">O17+M17</f>
        <v>14761</v>
      </c>
      <c r="Q17" s="41">
        <f t="shared" si="4"/>
        <v>2.4409482673087228E-2</v>
      </c>
    </row>
    <row r="18" spans="1:17">
      <c r="A18" s="37" t="s">
        <v>87</v>
      </c>
      <c r="B18" s="2">
        <v>29568</v>
      </c>
      <c r="C18" s="35">
        <v>687013</v>
      </c>
      <c r="D18" s="35">
        <v>687013</v>
      </c>
      <c r="E18" s="50">
        <f t="shared" si="5"/>
        <v>23.235017586580085</v>
      </c>
      <c r="F18" s="39">
        <f t="shared" si="6"/>
        <v>1</v>
      </c>
      <c r="G18" s="35">
        <v>536803</v>
      </c>
      <c r="H18" s="39">
        <f t="shared" si="0"/>
        <v>0.78135784912367012</v>
      </c>
      <c r="I18" s="35">
        <v>126770</v>
      </c>
      <c r="J18" s="39">
        <f t="shared" si="1"/>
        <v>0.1845234369655305</v>
      </c>
      <c r="K18" s="35">
        <v>10699</v>
      </c>
      <c r="L18" s="40">
        <f t="shared" si="2"/>
        <v>1.5573213316196346E-2</v>
      </c>
      <c r="M18" s="35">
        <v>0</v>
      </c>
      <c r="N18" s="39">
        <f t="shared" si="3"/>
        <v>0</v>
      </c>
      <c r="O18" s="38">
        <v>12741</v>
      </c>
      <c r="P18" s="38">
        <f t="shared" si="8"/>
        <v>12741</v>
      </c>
      <c r="Q18" s="41">
        <f t="shared" si="4"/>
        <v>1.8545500594603012E-2</v>
      </c>
    </row>
    <row r="19" spans="1:17">
      <c r="A19" s="37" t="s">
        <v>85</v>
      </c>
      <c r="B19" s="2">
        <v>22529</v>
      </c>
      <c r="C19" s="35">
        <v>1280443</v>
      </c>
      <c r="D19" s="35">
        <v>1273943</v>
      </c>
      <c r="E19" s="50">
        <f t="shared" si="5"/>
        <v>56.546806338497049</v>
      </c>
      <c r="F19" s="39">
        <f t="shared" si="6"/>
        <v>0.99492363189927235</v>
      </c>
      <c r="G19" s="35">
        <v>1040913</v>
      </c>
      <c r="H19" s="39">
        <f t="shared" si="0"/>
        <v>0.81707972805690676</v>
      </c>
      <c r="I19" s="35">
        <v>219473</v>
      </c>
      <c r="J19" s="39">
        <f t="shared" si="1"/>
        <v>0.17227850853609619</v>
      </c>
      <c r="K19" s="35">
        <v>11650</v>
      </c>
      <c r="L19" s="43">
        <f t="shared" si="2"/>
        <v>9.1448361504400111E-3</v>
      </c>
      <c r="M19" s="35">
        <v>0</v>
      </c>
      <c r="N19" s="39">
        <f t="shared" si="3"/>
        <v>0</v>
      </c>
      <c r="O19" s="38">
        <v>1907</v>
      </c>
      <c r="P19" s="38">
        <f t="shared" si="8"/>
        <v>1907</v>
      </c>
      <c r="Q19" s="42">
        <f t="shared" si="4"/>
        <v>1.4969272565570045E-3</v>
      </c>
    </row>
    <row r="20" spans="1:17">
      <c r="A20" s="37" t="s">
        <v>67</v>
      </c>
      <c r="B20" s="2">
        <v>3616</v>
      </c>
      <c r="C20" s="35">
        <v>260876</v>
      </c>
      <c r="D20" s="35">
        <v>260876</v>
      </c>
      <c r="E20" s="50">
        <f t="shared" si="5"/>
        <v>72.144911504424783</v>
      </c>
      <c r="F20" s="39">
        <f t="shared" si="6"/>
        <v>1</v>
      </c>
      <c r="G20" s="35">
        <v>174924</v>
      </c>
      <c r="H20" s="39">
        <f t="shared" si="0"/>
        <v>0.67052546037197747</v>
      </c>
      <c r="I20" s="35">
        <v>37355</v>
      </c>
      <c r="J20" s="39">
        <f t="shared" si="1"/>
        <v>0.14319063463101245</v>
      </c>
      <c r="K20" s="35">
        <v>13147</v>
      </c>
      <c r="L20" s="40">
        <f t="shared" si="2"/>
        <v>5.0395590242107359E-2</v>
      </c>
      <c r="M20" s="35">
        <v>450</v>
      </c>
      <c r="N20" s="43">
        <f t="shared" si="3"/>
        <v>1.7249574510495409E-3</v>
      </c>
      <c r="O20" s="38">
        <v>35000</v>
      </c>
      <c r="P20" s="38">
        <f t="shared" si="8"/>
        <v>35450</v>
      </c>
      <c r="Q20" s="44">
        <f t="shared" si="4"/>
        <v>0.13588831475490271</v>
      </c>
    </row>
    <row r="21" spans="1:17">
      <c r="A21" s="37" t="s">
        <v>90</v>
      </c>
      <c r="B21" s="2">
        <v>17075</v>
      </c>
      <c r="C21" s="35">
        <v>877565</v>
      </c>
      <c r="D21" s="35">
        <v>877565</v>
      </c>
      <c r="E21" s="50">
        <f t="shared" si="5"/>
        <v>51.394729136163981</v>
      </c>
      <c r="F21" s="39">
        <f t="shared" si="6"/>
        <v>1</v>
      </c>
      <c r="G21" s="35">
        <v>723613</v>
      </c>
      <c r="H21" s="39">
        <f t="shared" si="0"/>
        <v>0.82456912023610784</v>
      </c>
      <c r="I21" s="35">
        <v>128331</v>
      </c>
      <c r="J21" s="39">
        <f t="shared" si="1"/>
        <v>0.14623532160010938</v>
      </c>
      <c r="K21" s="35">
        <v>14855</v>
      </c>
      <c r="L21" s="40">
        <f t="shared" si="2"/>
        <v>1.6927521038327644E-2</v>
      </c>
      <c r="M21" s="35">
        <v>0</v>
      </c>
      <c r="N21" s="39">
        <f t="shared" si="3"/>
        <v>0</v>
      </c>
      <c r="O21" s="38">
        <v>10766</v>
      </c>
      <c r="P21" s="38">
        <f t="shared" si="8"/>
        <v>10766</v>
      </c>
      <c r="Q21" s="41">
        <f t="shared" si="4"/>
        <v>1.2268037125455095E-2</v>
      </c>
    </row>
    <row r="22" spans="1:17">
      <c r="A22" s="37" t="s">
        <v>88</v>
      </c>
      <c r="B22" s="2">
        <v>14532</v>
      </c>
      <c r="C22" s="35">
        <v>946619</v>
      </c>
      <c r="D22" s="35">
        <v>946619</v>
      </c>
      <c r="E22" s="50">
        <f t="shared" si="5"/>
        <v>65.140311037709878</v>
      </c>
      <c r="F22" s="39">
        <f t="shared" si="6"/>
        <v>1</v>
      </c>
      <c r="G22" s="35">
        <v>841103</v>
      </c>
      <c r="H22" s="39">
        <f t="shared" si="0"/>
        <v>0.88853382406226789</v>
      </c>
      <c r="I22" s="35">
        <v>87158</v>
      </c>
      <c r="J22" s="39">
        <f t="shared" si="1"/>
        <v>9.2072945926502642E-2</v>
      </c>
      <c r="K22" s="35">
        <v>10717</v>
      </c>
      <c r="L22" s="40">
        <f t="shared" si="2"/>
        <v>1.1321344701511379E-2</v>
      </c>
      <c r="M22" s="35">
        <v>0</v>
      </c>
      <c r="N22" s="39">
        <f t="shared" si="3"/>
        <v>0</v>
      </c>
      <c r="O22" s="38">
        <v>7641</v>
      </c>
      <c r="P22" s="38">
        <f t="shared" si="8"/>
        <v>7641</v>
      </c>
      <c r="Q22" s="42">
        <f t="shared" si="4"/>
        <v>8.0718853097180594E-3</v>
      </c>
    </row>
    <row r="23" spans="1:17">
      <c r="A23" s="37" t="s">
        <v>81</v>
      </c>
      <c r="B23" s="2">
        <v>1410</v>
      </c>
      <c r="C23" s="35">
        <v>687098</v>
      </c>
      <c r="D23" s="35">
        <v>576069</v>
      </c>
      <c r="E23" s="50">
        <f t="shared" si="5"/>
        <v>408.55957446808509</v>
      </c>
      <c r="F23" s="39">
        <f t="shared" si="6"/>
        <v>0.83840878593737722</v>
      </c>
      <c r="G23" s="35">
        <v>459371</v>
      </c>
      <c r="H23" s="39">
        <f t="shared" si="0"/>
        <v>0.79742357252343032</v>
      </c>
      <c r="I23" s="35">
        <v>91679</v>
      </c>
      <c r="J23" s="39">
        <f t="shared" si="1"/>
        <v>0.1591458662069995</v>
      </c>
      <c r="K23" s="35">
        <v>9022</v>
      </c>
      <c r="L23" s="40">
        <f t="shared" si="2"/>
        <v>1.5661318349017218E-2</v>
      </c>
      <c r="M23" s="35">
        <v>3500</v>
      </c>
      <c r="N23" s="43">
        <f t="shared" si="3"/>
        <v>6.0756610753225741E-3</v>
      </c>
      <c r="O23" s="38">
        <v>12497</v>
      </c>
      <c r="P23" s="38">
        <f t="shared" si="8"/>
        <v>15997</v>
      </c>
      <c r="Q23" s="44">
        <f t="shared" si="4"/>
        <v>2.7769242920552918E-2</v>
      </c>
    </row>
    <row r="24" spans="1:17">
      <c r="A24" s="37" t="s">
        <v>91</v>
      </c>
      <c r="B24" s="2">
        <v>25163</v>
      </c>
      <c r="C24" s="35">
        <v>2835778</v>
      </c>
      <c r="D24" s="35">
        <v>2835778</v>
      </c>
      <c r="E24" s="50">
        <f t="shared" si="5"/>
        <v>112.69633986408616</v>
      </c>
      <c r="F24" s="39">
        <f t="shared" si="6"/>
        <v>1</v>
      </c>
      <c r="G24" s="35">
        <v>1991976</v>
      </c>
      <c r="H24" s="39">
        <f t="shared" si="0"/>
        <v>0.70244426749907785</v>
      </c>
      <c r="I24" s="35">
        <v>413022</v>
      </c>
      <c r="J24" s="39">
        <f t="shared" si="1"/>
        <v>0.1456468030995374</v>
      </c>
      <c r="K24" s="35">
        <v>13648</v>
      </c>
      <c r="L24" s="43">
        <f t="shared" si="2"/>
        <v>4.8127885892337132E-3</v>
      </c>
      <c r="M24" s="35">
        <v>0</v>
      </c>
      <c r="N24" s="39">
        <f t="shared" si="3"/>
        <v>0</v>
      </c>
      <c r="O24" s="38">
        <v>417132</v>
      </c>
      <c r="P24" s="38">
        <f t="shared" si="8"/>
        <v>417132</v>
      </c>
      <c r="Q24" s="44">
        <f t="shared" si="4"/>
        <v>0.14709614081215103</v>
      </c>
    </row>
    <row r="25" spans="1:17">
      <c r="A25" s="37" t="s">
        <v>73</v>
      </c>
      <c r="B25" s="49">
        <v>27732</v>
      </c>
      <c r="C25" s="38">
        <v>1889597</v>
      </c>
      <c r="D25" s="35">
        <v>1888297</v>
      </c>
      <c r="E25" s="50">
        <f t="shared" si="5"/>
        <v>68.090905812779454</v>
      </c>
      <c r="F25" s="39">
        <f t="shared" si="6"/>
        <v>0.99931202261646268</v>
      </c>
      <c r="G25" s="35">
        <v>1368060</v>
      </c>
      <c r="H25" s="39">
        <f t="shared" si="0"/>
        <v>0.72449408117473046</v>
      </c>
      <c r="I25" s="35">
        <v>304566</v>
      </c>
      <c r="J25" s="39">
        <f t="shared" si="1"/>
        <v>0.16129136465291213</v>
      </c>
      <c r="K25" s="35">
        <v>44726</v>
      </c>
      <c r="L25" s="40">
        <f t="shared" si="2"/>
        <v>2.3685892632356032E-2</v>
      </c>
      <c r="M25" s="35">
        <v>20947</v>
      </c>
      <c r="N25" s="40">
        <f t="shared" si="3"/>
        <v>1.1093064279612794E-2</v>
      </c>
      <c r="O25" s="38">
        <v>149998</v>
      </c>
      <c r="P25" s="38">
        <v>170945</v>
      </c>
      <c r="Q25" s="44">
        <f t="shared" si="4"/>
        <v>9.0528661540001387E-2</v>
      </c>
    </row>
    <row r="26" spans="1:17">
      <c r="A26" s="37" t="s">
        <v>89</v>
      </c>
      <c r="B26" s="2">
        <v>34114</v>
      </c>
      <c r="C26" s="35">
        <v>1070303</v>
      </c>
      <c r="D26" s="35">
        <v>980815</v>
      </c>
      <c r="E26" s="50">
        <f t="shared" si="5"/>
        <v>28.751099255437651</v>
      </c>
      <c r="F26" s="39">
        <f t="shared" si="6"/>
        <v>0.9163900316078718</v>
      </c>
      <c r="G26" s="35">
        <v>763132</v>
      </c>
      <c r="H26" s="39">
        <f t="shared" si="0"/>
        <v>0.77805906312607376</v>
      </c>
      <c r="I26" s="35">
        <v>203533</v>
      </c>
      <c r="J26" s="39">
        <f t="shared" si="1"/>
        <v>0.20751415914316154</v>
      </c>
      <c r="K26" s="35">
        <v>14150</v>
      </c>
      <c r="L26" s="40">
        <f t="shared" si="2"/>
        <v>1.4426777730764721E-2</v>
      </c>
      <c r="M26" s="35">
        <v>0</v>
      </c>
      <c r="N26" s="39">
        <f t="shared" si="3"/>
        <v>0</v>
      </c>
      <c r="O26" s="38">
        <v>0</v>
      </c>
      <c r="P26" s="38">
        <f>O26+M26</f>
        <v>0</v>
      </c>
      <c r="Q26" s="41">
        <f t="shared" si="4"/>
        <v>0</v>
      </c>
    </row>
    <row r="27" spans="1:17">
      <c r="A27" s="37" t="s">
        <v>92</v>
      </c>
      <c r="B27" s="2">
        <v>12588</v>
      </c>
      <c r="C27" s="35">
        <v>486458</v>
      </c>
      <c r="D27" s="35">
        <v>486458</v>
      </c>
      <c r="E27" s="50">
        <f t="shared" si="5"/>
        <v>38.644582141722275</v>
      </c>
      <c r="F27" s="39">
        <f t="shared" si="6"/>
        <v>1</v>
      </c>
      <c r="G27" s="35">
        <v>381300</v>
      </c>
      <c r="H27" s="39">
        <f t="shared" si="0"/>
        <v>0.7838292308894087</v>
      </c>
      <c r="I27" s="35">
        <v>80421</v>
      </c>
      <c r="J27" s="39">
        <f t="shared" si="1"/>
        <v>0.16531951370930276</v>
      </c>
      <c r="K27" s="35">
        <v>10000</v>
      </c>
      <c r="L27" s="40">
        <f t="shared" si="2"/>
        <v>2.0556759268014917E-2</v>
      </c>
      <c r="M27" s="35">
        <v>3000</v>
      </c>
      <c r="N27" s="43">
        <f t="shared" si="3"/>
        <v>6.1670277804044748E-3</v>
      </c>
      <c r="O27" s="38">
        <v>11737</v>
      </c>
      <c r="P27" s="38">
        <f>O27+M27</f>
        <v>14737</v>
      </c>
      <c r="Q27" s="44">
        <f t="shared" si="4"/>
        <v>3.029449613327358E-2</v>
      </c>
    </row>
    <row r="28" spans="1:17">
      <c r="A28" s="37" t="s">
        <v>93</v>
      </c>
      <c r="B28" s="2">
        <v>75604</v>
      </c>
      <c r="C28" s="35">
        <v>2957162</v>
      </c>
      <c r="D28" s="35">
        <v>2672481</v>
      </c>
      <c r="E28" s="50">
        <f t="shared" si="5"/>
        <v>35.34840749166711</v>
      </c>
      <c r="F28" s="39">
        <f t="shared" si="6"/>
        <v>0.9037316859881197</v>
      </c>
      <c r="G28" s="35">
        <v>2086307</v>
      </c>
      <c r="H28" s="39">
        <f t="shared" si="0"/>
        <v>0.78066298693985103</v>
      </c>
      <c r="I28" s="35">
        <v>423641</v>
      </c>
      <c r="J28" s="39">
        <f t="shared" si="1"/>
        <v>0.15851974251641079</v>
      </c>
      <c r="K28" s="35">
        <v>38429</v>
      </c>
      <c r="L28" s="40">
        <f t="shared" si="2"/>
        <v>1.4379522249175953E-2</v>
      </c>
      <c r="M28" s="35">
        <v>14028</v>
      </c>
      <c r="N28" s="43">
        <f t="shared" si="3"/>
        <v>5.24905509150486E-3</v>
      </c>
      <c r="O28" s="38">
        <v>110076</v>
      </c>
      <c r="P28" s="38">
        <f>O28+M28</f>
        <v>124104</v>
      </c>
      <c r="Q28" s="44">
        <f t="shared" si="4"/>
        <v>4.6437748294562244E-2</v>
      </c>
    </row>
    <row r="29" spans="1:17">
      <c r="A29" s="37" t="s">
        <v>95</v>
      </c>
      <c r="B29" s="2">
        <v>17871</v>
      </c>
      <c r="C29" s="35">
        <v>699893</v>
      </c>
      <c r="D29" s="35">
        <v>699893</v>
      </c>
      <c r="E29" s="50">
        <f t="shared" si="5"/>
        <v>39.163617033182248</v>
      </c>
      <c r="F29" s="39">
        <f t="shared" si="6"/>
        <v>1</v>
      </c>
      <c r="G29" s="35">
        <v>539362</v>
      </c>
      <c r="H29" s="39">
        <f t="shared" si="0"/>
        <v>0.77063493991224374</v>
      </c>
      <c r="I29" s="35">
        <v>117111</v>
      </c>
      <c r="J29" s="39">
        <f t="shared" si="1"/>
        <v>0.16732700569944262</v>
      </c>
      <c r="K29" s="35">
        <v>10152</v>
      </c>
      <c r="L29" s="40">
        <f t="shared" si="2"/>
        <v>1.4505074347078768E-2</v>
      </c>
      <c r="M29" s="35">
        <v>0</v>
      </c>
      <c r="N29" s="39">
        <f t="shared" si="3"/>
        <v>0</v>
      </c>
      <c r="O29" s="38">
        <v>33268</v>
      </c>
      <c r="P29" s="38">
        <f>O29+M29</f>
        <v>33268</v>
      </c>
      <c r="Q29" s="44">
        <f t="shared" si="4"/>
        <v>4.7532980041234872E-2</v>
      </c>
    </row>
    <row r="30" spans="1:17">
      <c r="A30" s="37" t="s">
        <v>96</v>
      </c>
      <c r="B30" s="49">
        <v>190934</v>
      </c>
      <c r="C30" s="38">
        <v>14154035</v>
      </c>
      <c r="D30" s="35">
        <v>13330896</v>
      </c>
      <c r="E30" s="50">
        <f t="shared" si="5"/>
        <v>69.81939308871128</v>
      </c>
      <c r="F30" s="39">
        <f t="shared" si="6"/>
        <v>0.941844216154616</v>
      </c>
      <c r="G30" s="35">
        <v>4374412</v>
      </c>
      <c r="H30" s="39">
        <f t="shared" si="0"/>
        <v>0.3281408841536233</v>
      </c>
      <c r="I30" s="35">
        <v>2336163</v>
      </c>
      <c r="J30" s="39">
        <f t="shared" si="1"/>
        <v>0.17524425965066415</v>
      </c>
      <c r="K30" s="35">
        <v>1066912</v>
      </c>
      <c r="L30" s="40">
        <f t="shared" si="2"/>
        <v>8.0033030037890932E-2</v>
      </c>
      <c r="M30" s="35">
        <v>2292654</v>
      </c>
      <c r="N30" s="39">
        <f t="shared" si="3"/>
        <v>0.17198048803321248</v>
      </c>
      <c r="O30" s="38">
        <v>3260755</v>
      </c>
      <c r="P30" s="38">
        <v>5553409</v>
      </c>
      <c r="Q30" s="44">
        <f t="shared" si="4"/>
        <v>0.41658182615782163</v>
      </c>
    </row>
    <row r="31" spans="1:17">
      <c r="A31" s="37" t="s">
        <v>68</v>
      </c>
      <c r="B31" s="2">
        <v>8020</v>
      </c>
      <c r="C31" s="35">
        <v>190735</v>
      </c>
      <c r="D31" s="35">
        <v>190735</v>
      </c>
      <c r="E31" s="50">
        <f t="shared" si="5"/>
        <v>23.782418952618453</v>
      </c>
      <c r="F31" s="39">
        <f t="shared" si="6"/>
        <v>1</v>
      </c>
      <c r="G31" s="35">
        <v>100000</v>
      </c>
      <c r="H31" s="39">
        <f t="shared" si="0"/>
        <v>0.52428762419063102</v>
      </c>
      <c r="I31" s="35">
        <v>28326</v>
      </c>
      <c r="J31" s="39">
        <f t="shared" si="1"/>
        <v>0.14850971242823813</v>
      </c>
      <c r="K31" s="35">
        <v>7862</v>
      </c>
      <c r="L31" s="40">
        <f t="shared" si="2"/>
        <v>4.121949301386741E-2</v>
      </c>
      <c r="M31" s="35">
        <v>0</v>
      </c>
      <c r="N31" s="39">
        <f t="shared" si="3"/>
        <v>0</v>
      </c>
      <c r="O31" s="38">
        <v>54547</v>
      </c>
      <c r="P31" s="38">
        <f>O31+M31</f>
        <v>54547</v>
      </c>
      <c r="Q31" s="44">
        <f t="shared" si="4"/>
        <v>0.28598317036726351</v>
      </c>
    </row>
    <row r="32" spans="1:17">
      <c r="A32" s="37" t="s">
        <v>80</v>
      </c>
      <c r="B32" s="49">
        <v>10384</v>
      </c>
      <c r="C32" s="38">
        <v>719087</v>
      </c>
      <c r="D32" s="35">
        <v>718933</v>
      </c>
      <c r="E32" s="50">
        <f t="shared" si="5"/>
        <v>69.234687981510021</v>
      </c>
      <c r="F32" s="39">
        <f t="shared" si="6"/>
        <v>0.99978583954375477</v>
      </c>
      <c r="G32" s="35">
        <v>539115</v>
      </c>
      <c r="H32" s="39">
        <f t="shared" si="0"/>
        <v>0.74988211697056606</v>
      </c>
      <c r="I32" s="35">
        <v>109928</v>
      </c>
      <c r="J32" s="39">
        <f t="shared" si="1"/>
        <v>0.15290437356471326</v>
      </c>
      <c r="K32" s="35">
        <v>23500</v>
      </c>
      <c r="L32" s="40">
        <f t="shared" si="2"/>
        <v>3.2687329695534909E-2</v>
      </c>
      <c r="M32" s="35">
        <v>15000</v>
      </c>
      <c r="N32" s="39">
        <f t="shared" si="3"/>
        <v>2.0864252997149942E-2</v>
      </c>
      <c r="O32" s="38">
        <v>31390</v>
      </c>
      <c r="P32" s="38">
        <v>46390</v>
      </c>
      <c r="Q32" s="44">
        <f t="shared" si="4"/>
        <v>6.4526179769185718E-2</v>
      </c>
    </row>
    <row r="33" spans="1:17">
      <c r="A33" s="37" t="s">
        <v>76</v>
      </c>
      <c r="B33" s="49">
        <v>22118</v>
      </c>
      <c r="C33" s="38">
        <v>1884773</v>
      </c>
      <c r="D33" s="35">
        <v>1884773</v>
      </c>
      <c r="E33" s="50">
        <f t="shared" si="5"/>
        <v>85.214440727009674</v>
      </c>
      <c r="F33" s="39">
        <f t="shared" si="6"/>
        <v>1</v>
      </c>
      <c r="G33" s="35">
        <v>1471571</v>
      </c>
      <c r="H33" s="39">
        <f t="shared" si="0"/>
        <v>0.78076829411287196</v>
      </c>
      <c r="I33" s="35">
        <v>317166</v>
      </c>
      <c r="J33" s="39">
        <f t="shared" si="1"/>
        <v>0.16827808972221059</v>
      </c>
      <c r="K33" s="35">
        <v>19540</v>
      </c>
      <c r="L33" s="40">
        <f t="shared" si="2"/>
        <v>1.0367296220818103E-2</v>
      </c>
      <c r="M33" s="35">
        <v>0</v>
      </c>
      <c r="N33" s="39">
        <f t="shared" si="3"/>
        <v>0</v>
      </c>
      <c r="O33" s="38">
        <v>76496</v>
      </c>
      <c r="P33" s="38">
        <v>76496</v>
      </c>
      <c r="Q33" s="44">
        <f t="shared" si="4"/>
        <v>4.0586319944099371E-2</v>
      </c>
    </row>
    <row r="34" spans="1:17">
      <c r="A34" s="37" t="s">
        <v>98</v>
      </c>
      <c r="B34" s="2">
        <v>31931</v>
      </c>
      <c r="C34" s="35">
        <v>1575140</v>
      </c>
      <c r="D34" s="35">
        <v>1382794</v>
      </c>
      <c r="E34" s="50">
        <f t="shared" si="5"/>
        <v>43.305690394914031</v>
      </c>
      <c r="F34" s="39">
        <f t="shared" si="6"/>
        <v>0.87788641009688029</v>
      </c>
      <c r="G34" s="35">
        <v>1013170</v>
      </c>
      <c r="H34" s="39">
        <f t="shared" si="0"/>
        <v>0.73269771202362755</v>
      </c>
      <c r="I34" s="35">
        <v>242750</v>
      </c>
      <c r="J34" s="39">
        <f t="shared" si="1"/>
        <v>0.17555037120496617</v>
      </c>
      <c r="K34" s="35">
        <v>31065</v>
      </c>
      <c r="L34" s="40">
        <f t="shared" si="2"/>
        <v>2.2465385299618019E-2</v>
      </c>
      <c r="M34" s="35">
        <v>2145</v>
      </c>
      <c r="N34" s="43">
        <f t="shared" si="3"/>
        <v>1.5512071935516064E-3</v>
      </c>
      <c r="O34" s="38">
        <v>93664</v>
      </c>
      <c r="P34" s="38">
        <f>O34+M34</f>
        <v>95809</v>
      </c>
      <c r="Q34" s="44">
        <f t="shared" si="4"/>
        <v>6.9286531471788274E-2</v>
      </c>
    </row>
    <row r="35" spans="1:17">
      <c r="A35" s="37" t="s">
        <v>99</v>
      </c>
      <c r="B35" s="2">
        <v>16359</v>
      </c>
      <c r="C35" s="35">
        <v>758063</v>
      </c>
      <c r="D35" s="35">
        <v>758063</v>
      </c>
      <c r="E35" s="50">
        <f t="shared" si="5"/>
        <v>46.33920166269332</v>
      </c>
      <c r="F35" s="39">
        <f t="shared" si="6"/>
        <v>1</v>
      </c>
      <c r="G35" s="35">
        <v>591000</v>
      </c>
      <c r="H35" s="39">
        <f t="shared" si="0"/>
        <v>0.77961858051375676</v>
      </c>
      <c r="I35" s="35">
        <v>131729</v>
      </c>
      <c r="J35" s="39">
        <f t="shared" si="1"/>
        <v>0.17377051775380148</v>
      </c>
      <c r="K35" s="35">
        <v>21334</v>
      </c>
      <c r="L35" s="40">
        <f t="shared" si="2"/>
        <v>2.8142779689814698E-2</v>
      </c>
      <c r="M35" s="35">
        <v>0</v>
      </c>
      <c r="N35" s="39">
        <f t="shared" si="3"/>
        <v>0</v>
      </c>
      <c r="O35" s="38">
        <v>14000</v>
      </c>
      <c r="P35" s="38">
        <f>O35+M35</f>
        <v>14000</v>
      </c>
      <c r="Q35" s="41">
        <f t="shared" si="4"/>
        <v>1.8468122042627065E-2</v>
      </c>
    </row>
    <row r="36" spans="1:17">
      <c r="A36" s="37" t="s">
        <v>78</v>
      </c>
      <c r="B36" s="2">
        <v>11147</v>
      </c>
      <c r="C36" s="35">
        <v>406238</v>
      </c>
      <c r="D36" s="35">
        <v>398238</v>
      </c>
      <c r="E36" s="50">
        <f t="shared" si="5"/>
        <v>35.726024939445594</v>
      </c>
      <c r="F36" s="39">
        <f t="shared" si="6"/>
        <v>0.9803071106100365</v>
      </c>
      <c r="G36" s="35">
        <v>293550</v>
      </c>
      <c r="H36" s="39">
        <f t="shared" si="0"/>
        <v>0.73712202250915282</v>
      </c>
      <c r="I36" s="35">
        <v>66409</v>
      </c>
      <c r="J36" s="39">
        <f t="shared" si="1"/>
        <v>0.16675706487075567</v>
      </c>
      <c r="K36" s="35">
        <v>18279</v>
      </c>
      <c r="L36" s="40">
        <f t="shared" si="2"/>
        <v>4.5899688126195895E-2</v>
      </c>
      <c r="M36" s="35">
        <v>0</v>
      </c>
      <c r="N36" s="39">
        <f t="shared" si="3"/>
        <v>0</v>
      </c>
      <c r="O36" s="38">
        <v>20000</v>
      </c>
      <c r="P36" s="38">
        <f>O36+M36</f>
        <v>20000</v>
      </c>
      <c r="Q36" s="44">
        <f t="shared" si="4"/>
        <v>5.0221224493895607E-2</v>
      </c>
    </row>
    <row r="37" spans="1:17">
      <c r="A37" s="37" t="s">
        <v>94</v>
      </c>
      <c r="B37" s="49">
        <v>82823</v>
      </c>
      <c r="C37" s="38">
        <v>4756152</v>
      </c>
      <c r="D37" s="35">
        <v>4589996</v>
      </c>
      <c r="E37" s="50">
        <f t="shared" si="5"/>
        <v>55.419340038395134</v>
      </c>
      <c r="F37" s="39">
        <f t="shared" si="6"/>
        <v>0.96506503576841107</v>
      </c>
      <c r="G37" s="35">
        <v>3578114</v>
      </c>
      <c r="H37" s="39">
        <f t="shared" si="0"/>
        <v>0.77954621311216832</v>
      </c>
      <c r="I37" s="35">
        <v>736708</v>
      </c>
      <c r="J37" s="39">
        <f t="shared" si="1"/>
        <v>0.16050297211587983</v>
      </c>
      <c r="K37" s="35">
        <v>75843</v>
      </c>
      <c r="L37" s="40">
        <f t="shared" si="2"/>
        <v>1.6523543811367156E-2</v>
      </c>
      <c r="M37" s="35">
        <v>20597</v>
      </c>
      <c r="N37" s="43">
        <f t="shared" si="3"/>
        <v>4.4873677449827846E-3</v>
      </c>
      <c r="O37" s="38">
        <v>178734</v>
      </c>
      <c r="P37" s="38">
        <v>199331</v>
      </c>
      <c r="Q37" s="44">
        <f t="shared" si="4"/>
        <v>4.3427270960584713E-2</v>
      </c>
    </row>
    <row r="38" spans="1:17">
      <c r="A38" s="37" t="s">
        <v>86</v>
      </c>
      <c r="B38" s="2">
        <v>6528</v>
      </c>
      <c r="C38" s="35">
        <v>308202</v>
      </c>
      <c r="D38" s="35">
        <v>300027</v>
      </c>
      <c r="E38" s="50">
        <f t="shared" si="5"/>
        <v>45.960018382352942</v>
      </c>
      <c r="F38" s="39">
        <f t="shared" si="6"/>
        <v>0.9734751883504974</v>
      </c>
      <c r="G38" s="35">
        <v>237573</v>
      </c>
      <c r="H38" s="39">
        <f t="shared" si="0"/>
        <v>0.79183873451389375</v>
      </c>
      <c r="I38" s="35">
        <v>48616</v>
      </c>
      <c r="J38" s="39">
        <f t="shared" si="1"/>
        <v>0.16203874984584721</v>
      </c>
      <c r="K38" s="35">
        <v>8750</v>
      </c>
      <c r="L38" s="40">
        <f t="shared" si="2"/>
        <v>2.9164041902895406E-2</v>
      </c>
      <c r="M38" s="35">
        <v>0</v>
      </c>
      <c r="N38" s="39">
        <f t="shared" si="3"/>
        <v>0</v>
      </c>
      <c r="O38" s="38">
        <v>5088</v>
      </c>
      <c r="P38" s="38">
        <f>O38+M38</f>
        <v>5088</v>
      </c>
      <c r="Q38" s="41">
        <f t="shared" si="4"/>
        <v>1.6958473737363637E-2</v>
      </c>
    </row>
    <row r="39" spans="1:17">
      <c r="A39" s="37" t="s">
        <v>100</v>
      </c>
      <c r="B39" s="2">
        <v>31012</v>
      </c>
      <c r="C39" s="35">
        <v>1103399</v>
      </c>
      <c r="D39" s="35">
        <v>1103399</v>
      </c>
      <c r="E39" s="50">
        <f t="shared" si="5"/>
        <v>35.579743325164451</v>
      </c>
      <c r="F39" s="39">
        <f t="shared" si="6"/>
        <v>1</v>
      </c>
      <c r="G39" s="35">
        <v>779710</v>
      </c>
      <c r="H39" s="39">
        <f t="shared" si="0"/>
        <v>0.7066437435596733</v>
      </c>
      <c r="I39" s="35">
        <v>172836</v>
      </c>
      <c r="J39" s="39">
        <f t="shared" si="1"/>
        <v>0.15663961993802786</v>
      </c>
      <c r="K39" s="35">
        <v>63978</v>
      </c>
      <c r="L39" s="40">
        <f t="shared" si="2"/>
        <v>5.7982651787793896E-2</v>
      </c>
      <c r="M39" s="35">
        <v>17250</v>
      </c>
      <c r="N39" s="40">
        <f t="shared" si="3"/>
        <v>1.5633510633959249E-2</v>
      </c>
      <c r="O39" s="38">
        <v>69625</v>
      </c>
      <c r="P39" s="38">
        <f>O39+M39</f>
        <v>86875</v>
      </c>
      <c r="Q39" s="44">
        <f t="shared" si="4"/>
        <v>7.8733984714504907E-2</v>
      </c>
    </row>
    <row r="40" spans="1:17">
      <c r="A40" s="37" t="s">
        <v>101</v>
      </c>
      <c r="B40" s="2">
        <v>23359</v>
      </c>
      <c r="C40" s="35">
        <v>2854868</v>
      </c>
      <c r="D40" s="35">
        <v>2854868</v>
      </c>
      <c r="E40" s="50">
        <f t="shared" si="5"/>
        <v>122.21704696262682</v>
      </c>
      <c r="F40" s="39">
        <f t="shared" si="6"/>
        <v>1</v>
      </c>
      <c r="G40" s="35">
        <v>533000</v>
      </c>
      <c r="H40" s="39">
        <f t="shared" si="0"/>
        <v>0.1866986494647038</v>
      </c>
      <c r="I40" s="35">
        <v>317165</v>
      </c>
      <c r="J40" s="39">
        <f t="shared" si="1"/>
        <v>0.11109620479826038</v>
      </c>
      <c r="K40" s="35">
        <v>94357</v>
      </c>
      <c r="L40" s="40">
        <f t="shared" si="2"/>
        <v>3.3051265417525434E-2</v>
      </c>
      <c r="M40" s="35">
        <v>36274</v>
      </c>
      <c r="N40" s="40">
        <f t="shared" si="3"/>
        <v>1.2706016530361474E-2</v>
      </c>
      <c r="O40" s="38">
        <v>1874072</v>
      </c>
      <c r="P40" s="38">
        <f>O40+M40</f>
        <v>1910346</v>
      </c>
      <c r="Q40" s="44">
        <f t="shared" si="4"/>
        <v>0.6691538803195104</v>
      </c>
    </row>
    <row r="41" spans="1:17">
      <c r="A41" s="37" t="s">
        <v>102</v>
      </c>
      <c r="B41" s="2">
        <v>43240</v>
      </c>
      <c r="C41" s="35">
        <v>1261696</v>
      </c>
      <c r="D41" s="35">
        <v>1261696</v>
      </c>
      <c r="E41" s="50">
        <f t="shared" si="5"/>
        <v>29.17890841813136</v>
      </c>
      <c r="F41" s="39">
        <f t="shared" si="6"/>
        <v>1</v>
      </c>
      <c r="G41" s="35">
        <v>963478</v>
      </c>
      <c r="H41" s="39">
        <f t="shared" si="0"/>
        <v>0.76363719945216602</v>
      </c>
      <c r="I41" s="35">
        <v>200324</v>
      </c>
      <c r="J41" s="39">
        <f t="shared" si="1"/>
        <v>0.15877358729836663</v>
      </c>
      <c r="K41" s="35">
        <v>85250</v>
      </c>
      <c r="L41" s="40">
        <f t="shared" si="2"/>
        <v>6.7567781779446084E-2</v>
      </c>
      <c r="M41" s="35">
        <v>0</v>
      </c>
      <c r="N41" s="39">
        <f t="shared" si="3"/>
        <v>0</v>
      </c>
      <c r="O41" s="38">
        <v>12644</v>
      </c>
      <c r="P41" s="38">
        <f>O41+M41</f>
        <v>12644</v>
      </c>
      <c r="Q41" s="41">
        <f t="shared" si="4"/>
        <v>1.0021431470021304E-2</v>
      </c>
    </row>
    <row r="42" spans="1:17">
      <c r="A42" s="46"/>
      <c r="B42" s="46"/>
      <c r="C42" s="46"/>
      <c r="D42" s="46"/>
      <c r="E42" s="46"/>
      <c r="F42" s="46"/>
      <c r="G42" s="46"/>
      <c r="H42" s="46"/>
      <c r="I42" s="46"/>
      <c r="J42" s="47"/>
      <c r="K42" s="46"/>
      <c r="L42" s="47"/>
      <c r="M42" s="46"/>
      <c r="N42" s="47"/>
      <c r="O42" s="46"/>
      <c r="P42" s="46"/>
      <c r="Q42" s="48"/>
    </row>
    <row r="43" spans="1:17">
      <c r="A43" s="5" t="s">
        <v>120</v>
      </c>
      <c r="B43" s="6">
        <f>SUM(B3:B41)</f>
        <v>1097379</v>
      </c>
      <c r="C43" s="7">
        <f>SUM(C3:C41)</f>
        <v>62331002</v>
      </c>
      <c r="D43" s="7">
        <f>SUM(D3:D41)</f>
        <v>60101257</v>
      </c>
      <c r="E43" s="92">
        <f>D43/B43</f>
        <v>54.768003579437917</v>
      </c>
      <c r="F43" s="8">
        <f>D43/C43</f>
        <v>0.96422735190427389</v>
      </c>
      <c r="G43" s="7">
        <f>SUM(G3:G41)</f>
        <v>38936607</v>
      </c>
      <c r="H43" s="8">
        <f>G43/D43</f>
        <v>0.64785012732761982</v>
      </c>
      <c r="I43" s="7">
        <f>SUM(I3:I41)</f>
        <v>9767338</v>
      </c>
      <c r="J43" s="8">
        <f>I43/D43</f>
        <v>0.1625147041433759</v>
      </c>
      <c r="K43" s="7">
        <f>SUM(K3:K41)</f>
        <v>2010063</v>
      </c>
      <c r="L43" s="8">
        <f>K43/D43</f>
        <v>3.3444608321586355E-2</v>
      </c>
      <c r="M43" s="7">
        <f>SUM(M3:M41)</f>
        <v>2436955</v>
      </c>
      <c r="N43" s="8">
        <f>M43/D43</f>
        <v>4.0547488050041949E-2</v>
      </c>
      <c r="O43" s="7">
        <f>SUM(O3:O41)</f>
        <v>6950294</v>
      </c>
      <c r="P43" s="7">
        <f>SUM(P3:P41)</f>
        <v>9387249</v>
      </c>
      <c r="Q43" s="8">
        <f>P43/D43</f>
        <v>0.15619056020741795</v>
      </c>
    </row>
    <row r="44" spans="1:17">
      <c r="A44" s="5" t="s">
        <v>121</v>
      </c>
      <c r="B44" s="6">
        <f t="shared" ref="B44:Q44" si="9">AVERAGE(B3:B41)</f>
        <v>28137.923076923078</v>
      </c>
      <c r="C44" s="7">
        <f t="shared" si="9"/>
        <v>1598230.8205128205</v>
      </c>
      <c r="D44" s="7">
        <f t="shared" si="9"/>
        <v>1541057.8717948718</v>
      </c>
      <c r="E44" s="92">
        <f t="shared" si="9"/>
        <v>63.699016578953255</v>
      </c>
      <c r="F44" s="8">
        <f t="shared" si="9"/>
        <v>0.96952305787617554</v>
      </c>
      <c r="G44" s="7">
        <f t="shared" si="9"/>
        <v>998374.5384615385</v>
      </c>
      <c r="H44" s="8">
        <f t="shared" si="9"/>
        <v>0.7256501288204279</v>
      </c>
      <c r="I44" s="7">
        <f t="shared" si="9"/>
        <v>250444.56410256409</v>
      </c>
      <c r="J44" s="8">
        <f t="shared" si="9"/>
        <v>0.16045385586655322</v>
      </c>
      <c r="K44" s="7">
        <f t="shared" si="9"/>
        <v>51540.076923076922</v>
      </c>
      <c r="L44" s="8">
        <f t="shared" si="9"/>
        <v>2.9584940800212973E-2</v>
      </c>
      <c r="M44" s="7">
        <f t="shared" si="9"/>
        <v>62486.025641025641</v>
      </c>
      <c r="N44" s="8">
        <f t="shared" si="9"/>
        <v>7.4823086080403394E-3</v>
      </c>
      <c r="O44" s="7">
        <f t="shared" si="9"/>
        <v>178212.66666666666</v>
      </c>
      <c r="P44" s="7">
        <f t="shared" si="9"/>
        <v>240698.69230769231</v>
      </c>
      <c r="Q44" s="8">
        <f t="shared" si="9"/>
        <v>8.4311074512805895E-2</v>
      </c>
    </row>
    <row r="45" spans="1:17">
      <c r="A45" s="5" t="s">
        <v>122</v>
      </c>
      <c r="B45" s="6">
        <f t="shared" ref="B45:Q45" si="10">MEDIAN(B3:B41)</f>
        <v>17871</v>
      </c>
      <c r="C45" s="7">
        <f t="shared" si="10"/>
        <v>946619</v>
      </c>
      <c r="D45" s="7">
        <f t="shared" si="10"/>
        <v>946619</v>
      </c>
      <c r="E45" s="92">
        <f t="shared" si="10"/>
        <v>50.769300180469223</v>
      </c>
      <c r="F45" s="8">
        <f t="shared" si="10"/>
        <v>0.99931202261646268</v>
      </c>
      <c r="G45" s="7">
        <f t="shared" si="10"/>
        <v>723613</v>
      </c>
      <c r="H45" s="8">
        <f t="shared" si="10"/>
        <v>0.77530410567465491</v>
      </c>
      <c r="I45" s="7">
        <f t="shared" si="10"/>
        <v>131729</v>
      </c>
      <c r="J45" s="8">
        <f t="shared" si="10"/>
        <v>0.16129136465291213</v>
      </c>
      <c r="K45" s="7">
        <f t="shared" si="10"/>
        <v>16331</v>
      </c>
      <c r="L45" s="8">
        <f t="shared" si="10"/>
        <v>2.0018251486549392E-2</v>
      </c>
      <c r="M45" s="7">
        <f t="shared" si="10"/>
        <v>0</v>
      </c>
      <c r="N45" s="36">
        <f t="shared" si="10"/>
        <v>0</v>
      </c>
      <c r="O45" s="7">
        <f t="shared" si="10"/>
        <v>31390</v>
      </c>
      <c r="P45" s="7">
        <f t="shared" si="10"/>
        <v>33268</v>
      </c>
      <c r="Q45" s="8">
        <f t="shared" si="10"/>
        <v>4.0586319944099371E-2</v>
      </c>
    </row>
  </sheetData>
  <autoFilter ref="A2:Q2" xr:uid="{2068A19E-87E7-4B72-B926-7B58E4183450}"/>
  <sortState xmlns:xlrd2="http://schemas.microsoft.com/office/spreadsheetml/2017/richdata2" ref="A4:Q41">
    <sortCondition ref="A3:A41"/>
  </sortState>
  <mergeCells count="8">
    <mergeCell ref="A1:A2"/>
    <mergeCell ref="B1:B2"/>
    <mergeCell ref="I1:J1"/>
    <mergeCell ref="K1:L1"/>
    <mergeCell ref="M1:Q1"/>
    <mergeCell ref="G1:H1"/>
    <mergeCell ref="D1:F1"/>
    <mergeCell ref="C1:C2"/>
  </mergeCells>
  <conditionalFormatting sqref="A3:Q41">
    <cfRule type="expression" dxfId="59" priority="1">
      <formula>MOD(ROW(),2)=0</formula>
    </cfRule>
  </conditionalFormatting>
  <pageMargins left="0.7" right="0.7" top="0.75" bottom="0.75" header="0.3" footer="0.3"/>
  <pageSetup orientation="portrait" r:id="rId1"/>
  <ignoredErrors>
    <ignoredError sqref="H43 J43 L43 N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51C4-C6C2-43B7-8F84-E4EFF74CFB07}">
  <sheetPr>
    <tabColor theme="7" tint="0.39997558519241921"/>
  </sheetPr>
  <dimension ref="A1:G18"/>
  <sheetViews>
    <sheetView showGridLines="0" zoomScaleNormal="100" workbookViewId="0"/>
  </sheetViews>
  <sheetFormatPr defaultRowHeight="12.75"/>
  <cols>
    <col min="1" max="1" width="30.85546875" style="99" bestFit="1" customWidth="1"/>
    <col min="2" max="2" width="14.7109375" style="99" bestFit="1" customWidth="1"/>
    <col min="3" max="3" width="12.28515625" style="99" customWidth="1"/>
    <col min="4" max="4" width="12.42578125" style="99" customWidth="1"/>
    <col min="5" max="5" width="15.28515625" style="99" customWidth="1"/>
    <col min="6" max="6" width="12.42578125" style="99" customWidth="1"/>
    <col min="7" max="7" width="12.140625" style="99" customWidth="1"/>
    <col min="8" max="16384" width="9.140625" style="99"/>
  </cols>
  <sheetData>
    <row r="1" spans="1:7" ht="51">
      <c r="A1" s="101" t="s">
        <v>231</v>
      </c>
      <c r="B1" s="102" t="s">
        <v>226</v>
      </c>
      <c r="C1" s="102" t="s">
        <v>232</v>
      </c>
      <c r="D1" s="103" t="s">
        <v>233</v>
      </c>
      <c r="E1" s="102" t="s">
        <v>110</v>
      </c>
      <c r="F1" s="103" t="s">
        <v>234</v>
      </c>
      <c r="G1" s="104" t="s">
        <v>235</v>
      </c>
    </row>
    <row r="2" spans="1:7">
      <c r="A2" s="105" t="s">
        <v>54</v>
      </c>
      <c r="B2" s="106" t="s">
        <v>83</v>
      </c>
      <c r="C2" s="107">
        <v>12330</v>
      </c>
      <c r="D2" s="108">
        <v>0.76308949127367254</v>
      </c>
      <c r="E2" s="100">
        <v>812562</v>
      </c>
      <c r="F2" s="108">
        <f>E2/G2</f>
        <v>0.9058036122363895</v>
      </c>
      <c r="G2" s="109">
        <v>897062</v>
      </c>
    </row>
    <row r="3" spans="1:7">
      <c r="A3" s="105" t="s">
        <v>58</v>
      </c>
      <c r="B3" s="106" t="s">
        <v>83</v>
      </c>
      <c r="C3" s="107">
        <v>3828</v>
      </c>
      <c r="D3" s="108">
        <v>0.23691050872632752</v>
      </c>
      <c r="E3" s="100">
        <v>84500</v>
      </c>
      <c r="F3" s="108">
        <f t="shared" ref="F3:F18" si="0">E3/G3</f>
        <v>9.4196387763610542E-2</v>
      </c>
      <c r="G3" s="109">
        <v>897062</v>
      </c>
    </row>
    <row r="4" spans="1:7">
      <c r="A4" s="105" t="s">
        <v>50</v>
      </c>
      <c r="B4" s="106" t="s">
        <v>79</v>
      </c>
      <c r="C4" s="110">
        <v>4489</v>
      </c>
      <c r="D4" s="108">
        <v>0.45007018247443353</v>
      </c>
      <c r="E4" s="100">
        <v>171531</v>
      </c>
      <c r="F4" s="108">
        <f t="shared" si="0"/>
        <v>0.4545770150155562</v>
      </c>
      <c r="G4" s="109">
        <v>377342</v>
      </c>
    </row>
    <row r="5" spans="1:7">
      <c r="A5" s="105" t="s">
        <v>52</v>
      </c>
      <c r="B5" s="106" t="s">
        <v>79</v>
      </c>
      <c r="C5" s="110">
        <v>5485</v>
      </c>
      <c r="D5" s="108">
        <v>0.54992981752556647</v>
      </c>
      <c r="E5" s="100">
        <v>205811</v>
      </c>
      <c r="F5" s="108">
        <f t="shared" si="0"/>
        <v>0.54542298498444386</v>
      </c>
      <c r="G5" s="109">
        <v>377342</v>
      </c>
    </row>
    <row r="6" spans="1:7">
      <c r="A6" s="105" t="s">
        <v>47</v>
      </c>
      <c r="B6" s="106" t="s">
        <v>65</v>
      </c>
      <c r="C6" s="110">
        <v>3778</v>
      </c>
      <c r="D6" s="108">
        <v>0.44986901643248395</v>
      </c>
      <c r="E6" s="100">
        <v>68000</v>
      </c>
      <c r="F6" s="108">
        <f t="shared" si="0"/>
        <v>0.5</v>
      </c>
      <c r="G6" s="109">
        <v>136000</v>
      </c>
    </row>
    <row r="7" spans="1:7">
      <c r="A7" s="105" t="s">
        <v>55</v>
      </c>
      <c r="B7" s="106" t="s">
        <v>65</v>
      </c>
      <c r="C7" s="110">
        <v>4620</v>
      </c>
      <c r="D7" s="108">
        <v>0.55013098356751611</v>
      </c>
      <c r="E7" s="100">
        <v>68000</v>
      </c>
      <c r="F7" s="108">
        <f t="shared" si="0"/>
        <v>0.5</v>
      </c>
      <c r="G7" s="109">
        <v>136000</v>
      </c>
    </row>
    <row r="8" spans="1:7">
      <c r="A8" s="105" t="s">
        <v>48</v>
      </c>
      <c r="B8" s="106" t="s">
        <v>73</v>
      </c>
      <c r="C8" s="107">
        <v>5991</v>
      </c>
      <c r="D8" s="108">
        <v>0.21603202077022934</v>
      </c>
      <c r="E8" s="100">
        <v>11500</v>
      </c>
      <c r="F8" s="108">
        <f t="shared" si="0"/>
        <v>8.4060640615177696E-3</v>
      </c>
      <c r="G8" s="109">
        <v>1368060</v>
      </c>
    </row>
    <row r="9" spans="1:7">
      <c r="A9" s="105" t="s">
        <v>56</v>
      </c>
      <c r="B9" s="106" t="s">
        <v>73</v>
      </c>
      <c r="C9" s="107">
        <v>19821</v>
      </c>
      <c r="D9" s="108">
        <v>0.71473388143660754</v>
      </c>
      <c r="E9" s="100">
        <v>1346560</v>
      </c>
      <c r="F9" s="108">
        <f t="shared" si="0"/>
        <v>0.98428431501542335</v>
      </c>
      <c r="G9" s="109">
        <v>1368060</v>
      </c>
    </row>
    <row r="10" spans="1:7">
      <c r="A10" s="105" t="s">
        <v>63</v>
      </c>
      <c r="B10" s="106" t="s">
        <v>73</v>
      </c>
      <c r="C10" s="107">
        <v>1920</v>
      </c>
      <c r="D10" s="108">
        <v>6.9234097793163127E-2</v>
      </c>
      <c r="E10" s="100">
        <v>10000</v>
      </c>
      <c r="F10" s="108">
        <f t="shared" si="0"/>
        <v>7.3096209230589298E-3</v>
      </c>
      <c r="G10" s="109">
        <v>1368060</v>
      </c>
    </row>
    <row r="11" spans="1:7">
      <c r="A11" s="105" t="s">
        <v>60</v>
      </c>
      <c r="B11" s="106" t="s">
        <v>96</v>
      </c>
      <c r="C11" s="110">
        <v>131744</v>
      </c>
      <c r="D11" s="108">
        <v>0.68999759079053491</v>
      </c>
      <c r="E11" s="100">
        <v>3995000</v>
      </c>
      <c r="F11" s="108">
        <f t="shared" si="0"/>
        <v>0.91326560003950241</v>
      </c>
      <c r="G11" s="109">
        <v>4374412</v>
      </c>
    </row>
    <row r="12" spans="1:7">
      <c r="A12" s="105" t="s">
        <v>61</v>
      </c>
      <c r="B12" s="106" t="s">
        <v>96</v>
      </c>
      <c r="C12" s="110">
        <v>59190</v>
      </c>
      <c r="D12" s="108">
        <v>0.31000240920946504</v>
      </c>
      <c r="E12" s="100">
        <v>379412</v>
      </c>
      <c r="F12" s="108">
        <f t="shared" si="0"/>
        <v>8.6734399960497546E-2</v>
      </c>
      <c r="G12" s="109">
        <v>4374412</v>
      </c>
    </row>
    <row r="13" spans="1:7">
      <c r="A13" s="105" t="s">
        <v>53</v>
      </c>
      <c r="B13" s="106" t="s">
        <v>80</v>
      </c>
      <c r="C13" s="110">
        <v>4230</v>
      </c>
      <c r="D13" s="108">
        <v>0.40735747303543912</v>
      </c>
      <c r="E13" s="100">
        <v>271502</v>
      </c>
      <c r="F13" s="111">
        <f t="shared" si="0"/>
        <v>0.50360683713122434</v>
      </c>
      <c r="G13" s="109">
        <v>539115</v>
      </c>
    </row>
    <row r="14" spans="1:7">
      <c r="A14" s="105" t="s">
        <v>57</v>
      </c>
      <c r="B14" s="106" t="s">
        <v>80</v>
      </c>
      <c r="C14" s="110">
        <v>6154</v>
      </c>
      <c r="D14" s="108">
        <v>0.59264252696456088</v>
      </c>
      <c r="E14" s="100">
        <v>267613</v>
      </c>
      <c r="F14" s="111">
        <f t="shared" si="0"/>
        <v>0.49639316286877566</v>
      </c>
      <c r="G14" s="109">
        <v>539115</v>
      </c>
    </row>
    <row r="15" spans="1:7">
      <c r="A15" s="105" t="s">
        <v>49</v>
      </c>
      <c r="B15" s="106" t="s">
        <v>76</v>
      </c>
      <c r="C15" s="110">
        <v>9476</v>
      </c>
      <c r="D15" s="108">
        <v>0.42842933357446422</v>
      </c>
      <c r="E15" s="100">
        <v>575849</v>
      </c>
      <c r="F15" s="108">
        <f t="shared" si="0"/>
        <v>0.39131581146951117</v>
      </c>
      <c r="G15" s="109">
        <v>1471571</v>
      </c>
    </row>
    <row r="16" spans="1:7">
      <c r="A16" s="105" t="s">
        <v>51</v>
      </c>
      <c r="B16" s="106" t="s">
        <v>76</v>
      </c>
      <c r="C16" s="110">
        <v>12642</v>
      </c>
      <c r="D16" s="108">
        <v>0.57157066642553578</v>
      </c>
      <c r="E16" s="100">
        <v>895722</v>
      </c>
      <c r="F16" s="108">
        <f t="shared" si="0"/>
        <v>0.60868418853048889</v>
      </c>
      <c r="G16" s="109">
        <v>1471571</v>
      </c>
    </row>
    <row r="17" spans="1:7">
      <c r="A17" s="105" t="s">
        <v>59</v>
      </c>
      <c r="B17" s="106" t="s">
        <v>94</v>
      </c>
      <c r="C17" s="110">
        <v>9631</v>
      </c>
      <c r="D17" s="108">
        <v>0.11628412397522428</v>
      </c>
      <c r="E17" s="100">
        <v>0</v>
      </c>
      <c r="F17" s="108">
        <f t="shared" si="0"/>
        <v>0</v>
      </c>
      <c r="G17" s="109">
        <v>3578114</v>
      </c>
    </row>
    <row r="18" spans="1:7">
      <c r="A18" s="112" t="s">
        <v>62</v>
      </c>
      <c r="B18" s="113" t="s">
        <v>94</v>
      </c>
      <c r="C18" s="114">
        <v>73192</v>
      </c>
      <c r="D18" s="115">
        <v>0.88371587602477575</v>
      </c>
      <c r="E18" s="116">
        <v>3578114</v>
      </c>
      <c r="F18" s="115">
        <f t="shared" si="0"/>
        <v>1</v>
      </c>
      <c r="G18" s="117">
        <v>3578114</v>
      </c>
    </row>
  </sheetData>
  <conditionalFormatting sqref="E2">
    <cfRule type="expression" dxfId="58" priority="2">
      <formula>MOD(ROW(),2)=1</formula>
    </cfRule>
  </conditionalFormatting>
  <conditionalFormatting sqref="A2:G18">
    <cfRule type="expression" dxfId="57" priority="1">
      <formula>MOD(ROW(),2)=1</formula>
    </cfRule>
  </conditionalFormatting>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4CA4-F57F-4345-B11B-DA2744BD065E}">
  <sheetPr>
    <tabColor theme="7" tint="0.79998168889431442"/>
  </sheetPr>
  <dimension ref="A3:C29"/>
  <sheetViews>
    <sheetView showGridLines="0" workbookViewId="0"/>
  </sheetViews>
  <sheetFormatPr defaultRowHeight="12.75"/>
  <cols>
    <col min="1" max="1" width="36.42578125" style="98" bestFit="1" customWidth="1"/>
    <col min="2" max="2" width="31.28515625" style="98" bestFit="1" customWidth="1"/>
    <col min="3" max="3" width="25" style="98" bestFit="1" customWidth="1"/>
    <col min="4" max="16384" width="9.140625" style="98"/>
  </cols>
  <sheetData>
    <row r="3" spans="1:3">
      <c r="A3" s="118" t="s">
        <v>226</v>
      </c>
      <c r="B3" s="119" t="s">
        <v>237</v>
      </c>
      <c r="C3" s="120" t="s">
        <v>236</v>
      </c>
    </row>
    <row r="4" spans="1:3">
      <c r="A4" s="121" t="s">
        <v>83</v>
      </c>
      <c r="B4" s="122">
        <v>1</v>
      </c>
      <c r="C4" s="123">
        <v>1</v>
      </c>
    </row>
    <row r="5" spans="1:3">
      <c r="A5" s="124" t="s">
        <v>54</v>
      </c>
      <c r="B5" s="122">
        <v>0.9058036122363895</v>
      </c>
      <c r="C5" s="123">
        <v>0.76308949127367254</v>
      </c>
    </row>
    <row r="6" spans="1:3">
      <c r="A6" s="124" t="s">
        <v>58</v>
      </c>
      <c r="B6" s="122">
        <v>9.4196387763610542E-2</v>
      </c>
      <c r="C6" s="123">
        <v>0.23691050872632752</v>
      </c>
    </row>
    <row r="7" spans="1:3">
      <c r="A7" s="121" t="s">
        <v>79</v>
      </c>
      <c r="B7" s="122">
        <v>1</v>
      </c>
      <c r="C7" s="123">
        <v>1</v>
      </c>
    </row>
    <row r="8" spans="1:3">
      <c r="A8" s="124" t="s">
        <v>50</v>
      </c>
      <c r="B8" s="122">
        <v>0.4545770150155562</v>
      </c>
      <c r="C8" s="123">
        <v>0.45007018247443353</v>
      </c>
    </row>
    <row r="9" spans="1:3">
      <c r="A9" s="124" t="s">
        <v>52</v>
      </c>
      <c r="B9" s="122">
        <v>0.54542298498444386</v>
      </c>
      <c r="C9" s="123">
        <v>0.54992981752556647</v>
      </c>
    </row>
    <row r="10" spans="1:3">
      <c r="A10" s="121" t="s">
        <v>65</v>
      </c>
      <c r="B10" s="122">
        <v>1</v>
      </c>
      <c r="C10" s="123">
        <v>1</v>
      </c>
    </row>
    <row r="11" spans="1:3">
      <c r="A11" s="124" t="s">
        <v>47</v>
      </c>
      <c r="B11" s="122">
        <v>0.5</v>
      </c>
      <c r="C11" s="123">
        <v>0.44986901643248395</v>
      </c>
    </row>
    <row r="12" spans="1:3">
      <c r="A12" s="124" t="s">
        <v>55</v>
      </c>
      <c r="B12" s="122">
        <v>0.5</v>
      </c>
      <c r="C12" s="123">
        <v>0.55013098356751611</v>
      </c>
    </row>
    <row r="13" spans="1:3">
      <c r="A13" s="121" t="s">
        <v>73</v>
      </c>
      <c r="B13" s="122">
        <v>1</v>
      </c>
      <c r="C13" s="123">
        <v>1</v>
      </c>
    </row>
    <row r="14" spans="1:3">
      <c r="A14" s="124" t="s">
        <v>48</v>
      </c>
      <c r="B14" s="122">
        <v>8.4060640615177696E-3</v>
      </c>
      <c r="C14" s="123">
        <v>0.21603202077022934</v>
      </c>
    </row>
    <row r="15" spans="1:3">
      <c r="A15" s="124" t="s">
        <v>56</v>
      </c>
      <c r="B15" s="122">
        <v>0.98428431501542335</v>
      </c>
      <c r="C15" s="123">
        <v>0.71473388143660754</v>
      </c>
    </row>
    <row r="16" spans="1:3">
      <c r="A16" s="124" t="s">
        <v>63</v>
      </c>
      <c r="B16" s="122">
        <v>7.3096209230589298E-3</v>
      </c>
      <c r="C16" s="123">
        <v>6.9234097793163127E-2</v>
      </c>
    </row>
    <row r="17" spans="1:3">
      <c r="A17" s="121" t="s">
        <v>96</v>
      </c>
      <c r="B17" s="122">
        <v>1</v>
      </c>
      <c r="C17" s="123">
        <v>1</v>
      </c>
    </row>
    <row r="18" spans="1:3">
      <c r="A18" s="124" t="s">
        <v>60</v>
      </c>
      <c r="B18" s="122">
        <v>0.91326560003950241</v>
      </c>
      <c r="C18" s="123">
        <v>0.68999759079053491</v>
      </c>
    </row>
    <row r="19" spans="1:3">
      <c r="A19" s="124" t="s">
        <v>61</v>
      </c>
      <c r="B19" s="122">
        <v>8.6734399960497546E-2</v>
      </c>
      <c r="C19" s="123">
        <v>0.31000240920946504</v>
      </c>
    </row>
    <row r="20" spans="1:3">
      <c r="A20" s="121" t="s">
        <v>80</v>
      </c>
      <c r="B20" s="122">
        <v>1</v>
      </c>
      <c r="C20" s="123">
        <v>1</v>
      </c>
    </row>
    <row r="21" spans="1:3">
      <c r="A21" s="124" t="s">
        <v>53</v>
      </c>
      <c r="B21" s="122">
        <v>0.50360683713122434</v>
      </c>
      <c r="C21" s="123">
        <v>0.40735747303543912</v>
      </c>
    </row>
    <row r="22" spans="1:3">
      <c r="A22" s="124" t="s">
        <v>57</v>
      </c>
      <c r="B22" s="122">
        <v>0.49639316286877566</v>
      </c>
      <c r="C22" s="123">
        <v>0.59264252696456088</v>
      </c>
    </row>
    <row r="23" spans="1:3">
      <c r="A23" s="121" t="s">
        <v>76</v>
      </c>
      <c r="B23" s="122">
        <v>1</v>
      </c>
      <c r="C23" s="123">
        <v>1</v>
      </c>
    </row>
    <row r="24" spans="1:3">
      <c r="A24" s="124" t="s">
        <v>49</v>
      </c>
      <c r="B24" s="122">
        <v>0.39131581146951117</v>
      </c>
      <c r="C24" s="123">
        <v>0.42842933357446422</v>
      </c>
    </row>
    <row r="25" spans="1:3">
      <c r="A25" s="124" t="s">
        <v>51</v>
      </c>
      <c r="B25" s="122">
        <v>0.60868418853048889</v>
      </c>
      <c r="C25" s="123">
        <v>0.57157066642553578</v>
      </c>
    </row>
    <row r="26" spans="1:3">
      <c r="A26" s="121" t="s">
        <v>94</v>
      </c>
      <c r="B26" s="122">
        <v>1</v>
      </c>
      <c r="C26" s="123">
        <v>1</v>
      </c>
    </row>
    <row r="27" spans="1:3">
      <c r="A27" s="124" t="s">
        <v>59</v>
      </c>
      <c r="B27" s="122">
        <v>0</v>
      </c>
      <c r="C27" s="123">
        <v>0.11628412397522428</v>
      </c>
    </row>
    <row r="28" spans="1:3">
      <c r="A28" s="125" t="s">
        <v>62</v>
      </c>
      <c r="B28" s="126">
        <v>1</v>
      </c>
      <c r="C28" s="127">
        <v>0.88371587602477575</v>
      </c>
    </row>
    <row r="29" spans="1:3" ht="15">
      <c r="A29"/>
      <c r="B29"/>
      <c r="C29"/>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CFAC1-C6C7-4755-8F1E-0F40CA0C6451}">
  <sheetPr>
    <tabColor theme="7" tint="0.39997558519241921"/>
  </sheetPr>
  <dimension ref="A1:O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RowHeight="12.75"/>
  <cols>
    <col min="1" max="1" width="16.7109375" style="1" customWidth="1"/>
    <col min="2" max="2" width="13.28515625" style="1" customWidth="1"/>
    <col min="3" max="3" width="13.5703125" style="1" customWidth="1"/>
    <col min="4" max="4" width="15" style="4" customWidth="1"/>
    <col min="5" max="5" width="14.5703125" style="1" customWidth="1"/>
    <col min="6" max="6" width="13.7109375" style="1" customWidth="1"/>
    <col min="7" max="7" width="13.28515625" style="1" customWidth="1"/>
    <col min="8" max="8" width="12.85546875" style="4" customWidth="1"/>
    <col min="9" max="9" width="14.5703125" style="1" customWidth="1"/>
    <col min="10" max="10" width="13.140625" style="1" customWidth="1"/>
    <col min="11" max="11" width="13.7109375" style="4" customWidth="1"/>
    <col min="12" max="12" width="12.5703125" style="1" customWidth="1"/>
    <col min="13" max="13" width="13.7109375" style="1" customWidth="1"/>
    <col min="14" max="14" width="13.140625" style="4" customWidth="1"/>
    <col min="15" max="15" width="13.140625" style="1" customWidth="1"/>
    <col min="16" max="16384" width="9.140625" style="1"/>
  </cols>
  <sheetData>
    <row r="1" spans="1:15" ht="12.75" customHeight="1">
      <c r="A1" s="143" t="s">
        <v>226</v>
      </c>
      <c r="B1" s="145" t="s">
        <v>192</v>
      </c>
      <c r="C1" s="149" t="s">
        <v>123</v>
      </c>
      <c r="D1" s="149"/>
      <c r="E1" s="149"/>
      <c r="F1" s="149"/>
      <c r="G1" s="147" t="s">
        <v>124</v>
      </c>
      <c r="H1" s="147"/>
      <c r="I1" s="147"/>
      <c r="J1" s="150" t="s">
        <v>125</v>
      </c>
      <c r="K1" s="150"/>
      <c r="L1" s="150"/>
      <c r="M1" s="136" t="s">
        <v>126</v>
      </c>
      <c r="N1" s="136"/>
      <c r="O1" s="136"/>
    </row>
    <row r="2" spans="1:15" ht="58.15" customHeight="1">
      <c r="A2" s="144"/>
      <c r="B2" s="148"/>
      <c r="C2" s="32" t="s">
        <v>127</v>
      </c>
      <c r="D2" s="13" t="s">
        <v>128</v>
      </c>
      <c r="E2" s="13" t="s">
        <v>129</v>
      </c>
      <c r="F2" s="14" t="s">
        <v>130</v>
      </c>
      <c r="G2" s="15" t="s">
        <v>131</v>
      </c>
      <c r="H2" s="16" t="s">
        <v>132</v>
      </c>
      <c r="I2" s="17" t="s">
        <v>133</v>
      </c>
      <c r="J2" s="18" t="s">
        <v>134</v>
      </c>
      <c r="K2" s="33" t="s">
        <v>135</v>
      </c>
      <c r="L2" s="34" t="s">
        <v>136</v>
      </c>
      <c r="M2" s="19" t="s">
        <v>137</v>
      </c>
      <c r="N2" s="20" t="s">
        <v>138</v>
      </c>
      <c r="O2" s="57" t="s">
        <v>139</v>
      </c>
    </row>
    <row r="3" spans="1:15">
      <c r="A3" s="37" t="s">
        <v>66</v>
      </c>
      <c r="B3" s="49">
        <v>17153</v>
      </c>
      <c r="C3" s="35">
        <v>1798253</v>
      </c>
      <c r="D3" s="39">
        <f t="shared" ref="D3:D41" si="0">C3/F3</f>
        <v>0.99419489559934382</v>
      </c>
      <c r="E3" s="50">
        <f t="shared" ref="E3:E41" si="1">C3/B3</f>
        <v>104.83606366233312</v>
      </c>
      <c r="F3" s="38">
        <v>1808753</v>
      </c>
      <c r="G3" s="35">
        <v>1473678</v>
      </c>
      <c r="H3" s="39">
        <f t="shared" ref="H3:H41" si="2">G3/C3</f>
        <v>0.81950537549499436</v>
      </c>
      <c r="I3" s="50">
        <f t="shared" ref="I3:I41" si="3">G3/B3</f>
        <v>85.913717717017434</v>
      </c>
      <c r="J3" s="35">
        <v>139288</v>
      </c>
      <c r="K3" s="39">
        <f t="shared" ref="K3:K41" si="4">J3/C3</f>
        <v>7.7457398931073659E-2</v>
      </c>
      <c r="L3" s="50">
        <f t="shared" ref="L3:L41" si="5">J3/B3</f>
        <v>8.1203288054567722</v>
      </c>
      <c r="M3" s="35">
        <v>185287</v>
      </c>
      <c r="N3" s="39">
        <f t="shared" ref="N3:N41" si="6">M3/C3</f>
        <v>0.10303722557393204</v>
      </c>
      <c r="O3" s="51">
        <f t="shared" ref="O3:O41" si="7">M3/B3</f>
        <v>10.802017139858917</v>
      </c>
    </row>
    <row r="4" spans="1:15">
      <c r="A4" s="37" t="s">
        <v>97</v>
      </c>
      <c r="B4" s="49">
        <v>22493</v>
      </c>
      <c r="C4" s="35">
        <v>964737</v>
      </c>
      <c r="D4" s="39">
        <f t="shared" si="0"/>
        <v>1</v>
      </c>
      <c r="E4" s="50">
        <f t="shared" si="1"/>
        <v>42.890543724714355</v>
      </c>
      <c r="F4" s="38">
        <v>964737</v>
      </c>
      <c r="G4" s="35">
        <v>762462</v>
      </c>
      <c r="H4" s="39">
        <f t="shared" si="2"/>
        <v>0.79033145821089068</v>
      </c>
      <c r="I4" s="50">
        <f t="shared" si="3"/>
        <v>33.89774596541146</v>
      </c>
      <c r="J4" s="35">
        <v>64962</v>
      </c>
      <c r="K4" s="39">
        <f t="shared" si="4"/>
        <v>6.7336486524306627E-2</v>
      </c>
      <c r="L4" s="50">
        <f t="shared" si="5"/>
        <v>2.8880985195394122</v>
      </c>
      <c r="M4" s="35">
        <v>137313</v>
      </c>
      <c r="N4" s="39">
        <f t="shared" si="6"/>
        <v>0.14233205526480275</v>
      </c>
      <c r="O4" s="51">
        <f t="shared" si="7"/>
        <v>6.1046992397634821</v>
      </c>
    </row>
    <row r="5" spans="1:15">
      <c r="A5" s="37" t="s">
        <v>83</v>
      </c>
      <c r="B5" s="49">
        <v>16158</v>
      </c>
      <c r="C5" s="35">
        <v>1167962</v>
      </c>
      <c r="D5" s="39">
        <f t="shared" si="0"/>
        <v>0.79232424482530306</v>
      </c>
      <c r="E5" s="50">
        <f t="shared" si="1"/>
        <v>72.283822255229609</v>
      </c>
      <c r="F5" s="38">
        <v>1474096</v>
      </c>
      <c r="G5" s="35">
        <v>798422</v>
      </c>
      <c r="H5" s="39">
        <f t="shared" si="2"/>
        <v>0.68360271995150523</v>
      </c>
      <c r="I5" s="50">
        <f t="shared" si="3"/>
        <v>49.413417502166112</v>
      </c>
      <c r="J5" s="35">
        <v>51734</v>
      </c>
      <c r="K5" s="39">
        <f t="shared" si="4"/>
        <v>4.4294249299206653E-2</v>
      </c>
      <c r="L5" s="50">
        <f t="shared" si="5"/>
        <v>3.2017576432726824</v>
      </c>
      <c r="M5" s="35">
        <v>317806</v>
      </c>
      <c r="N5" s="39">
        <f t="shared" si="6"/>
        <v>0.2721030307492881</v>
      </c>
      <c r="O5" s="51">
        <f t="shared" si="7"/>
        <v>19.668647109790815</v>
      </c>
    </row>
    <row r="6" spans="1:15">
      <c r="A6" s="37" t="s">
        <v>64</v>
      </c>
      <c r="B6" s="49">
        <v>22583</v>
      </c>
      <c r="C6" s="35">
        <v>250389</v>
      </c>
      <c r="D6" s="39">
        <f t="shared" si="0"/>
        <v>1</v>
      </c>
      <c r="E6" s="50">
        <f t="shared" si="1"/>
        <v>11.087499446486294</v>
      </c>
      <c r="F6" s="38">
        <v>250389</v>
      </c>
      <c r="G6" s="35">
        <v>150156</v>
      </c>
      <c r="H6" s="39">
        <f t="shared" si="2"/>
        <v>0.59969088098918089</v>
      </c>
      <c r="I6" s="50">
        <f t="shared" si="3"/>
        <v>6.6490723110304213</v>
      </c>
      <c r="J6" s="35">
        <v>15003</v>
      </c>
      <c r="K6" s="39">
        <f t="shared" si="4"/>
        <v>5.9918766399482404E-2</v>
      </c>
      <c r="L6" s="50">
        <f t="shared" si="5"/>
        <v>0.66434928928840276</v>
      </c>
      <c r="M6" s="35">
        <v>85230</v>
      </c>
      <c r="N6" s="39">
        <f t="shared" si="6"/>
        <v>0.34039035261133677</v>
      </c>
      <c r="O6" s="51">
        <f t="shared" si="7"/>
        <v>3.7740778461674713</v>
      </c>
    </row>
    <row r="7" spans="1:15">
      <c r="A7" s="37" t="s">
        <v>71</v>
      </c>
      <c r="B7" s="49">
        <v>7997</v>
      </c>
      <c r="C7" s="35">
        <v>389099</v>
      </c>
      <c r="D7" s="39">
        <f t="shared" si="0"/>
        <v>1</v>
      </c>
      <c r="E7" s="50">
        <f t="shared" si="1"/>
        <v>48.655620857821681</v>
      </c>
      <c r="F7" s="38">
        <v>389099</v>
      </c>
      <c r="G7" s="35">
        <v>270267</v>
      </c>
      <c r="H7" s="39">
        <f t="shared" si="2"/>
        <v>0.69459700487536591</v>
      </c>
      <c r="I7" s="50">
        <f t="shared" si="3"/>
        <v>33.796048518194326</v>
      </c>
      <c r="J7" s="35">
        <v>30668</v>
      </c>
      <c r="K7" s="39">
        <f t="shared" si="4"/>
        <v>7.8817987196060646E-2</v>
      </c>
      <c r="L7" s="50">
        <f t="shared" si="5"/>
        <v>3.8349381017881705</v>
      </c>
      <c r="M7" s="35">
        <v>88164</v>
      </c>
      <c r="N7" s="39">
        <f t="shared" si="6"/>
        <v>0.22658500792857345</v>
      </c>
      <c r="O7" s="51">
        <f t="shared" si="7"/>
        <v>11.024634237839189</v>
      </c>
    </row>
    <row r="8" spans="1:15">
      <c r="A8" s="37" t="s">
        <v>69</v>
      </c>
      <c r="B8" s="49">
        <v>35688</v>
      </c>
      <c r="C8" s="35">
        <v>1226142</v>
      </c>
      <c r="D8" s="39">
        <f t="shared" si="0"/>
        <v>1</v>
      </c>
      <c r="E8" s="50">
        <f t="shared" si="1"/>
        <v>34.357262945527907</v>
      </c>
      <c r="F8" s="38">
        <v>1226142</v>
      </c>
      <c r="G8" s="35">
        <v>850065</v>
      </c>
      <c r="H8" s="39">
        <f t="shared" si="2"/>
        <v>0.69328430149199682</v>
      </c>
      <c r="I8" s="50">
        <f t="shared" si="3"/>
        <v>23.819351042367181</v>
      </c>
      <c r="J8" s="35">
        <v>186160</v>
      </c>
      <c r="K8" s="39">
        <f t="shared" si="4"/>
        <v>0.15182580810379223</v>
      </c>
      <c r="L8" s="50">
        <f t="shared" si="5"/>
        <v>5.2163192109392513</v>
      </c>
      <c r="M8" s="35">
        <v>189917</v>
      </c>
      <c r="N8" s="39">
        <f t="shared" si="6"/>
        <v>0.15488989040421094</v>
      </c>
      <c r="O8" s="51">
        <f t="shared" si="7"/>
        <v>5.3215926922214747</v>
      </c>
    </row>
    <row r="9" spans="1:15">
      <c r="A9" s="37" t="s">
        <v>70</v>
      </c>
      <c r="B9" s="49">
        <v>82934</v>
      </c>
      <c r="C9" s="35">
        <v>3840348</v>
      </c>
      <c r="D9" s="39">
        <f t="shared" si="0"/>
        <v>0.99337088486840064</v>
      </c>
      <c r="E9" s="50">
        <f t="shared" si="1"/>
        <v>46.306074710010371</v>
      </c>
      <c r="F9" s="38">
        <v>3865976</v>
      </c>
      <c r="G9" s="35">
        <v>2957769</v>
      </c>
      <c r="H9" s="39">
        <f t="shared" si="2"/>
        <v>0.77018254595677271</v>
      </c>
      <c r="I9" s="50">
        <f t="shared" si="3"/>
        <v>35.664130513420311</v>
      </c>
      <c r="J9" s="35">
        <v>268156</v>
      </c>
      <c r="K9" s="39">
        <f t="shared" si="4"/>
        <v>6.9825963688707374E-2</v>
      </c>
      <c r="L9" s="50">
        <f t="shared" si="5"/>
        <v>3.233366291267755</v>
      </c>
      <c r="M9" s="35">
        <v>614423</v>
      </c>
      <c r="N9" s="39">
        <f t="shared" si="6"/>
        <v>0.15999149035451996</v>
      </c>
      <c r="O9" s="51">
        <f t="shared" si="7"/>
        <v>7.4085779053223044</v>
      </c>
    </row>
    <row r="10" spans="1:15">
      <c r="A10" s="37" t="s">
        <v>72</v>
      </c>
      <c r="B10" s="49">
        <v>36405</v>
      </c>
      <c r="C10" s="35">
        <v>1811072</v>
      </c>
      <c r="D10" s="39">
        <f t="shared" si="0"/>
        <v>0.99724680519274567</v>
      </c>
      <c r="E10" s="50">
        <f t="shared" si="1"/>
        <v>49.747891773108087</v>
      </c>
      <c r="F10" s="38">
        <v>1816072</v>
      </c>
      <c r="G10" s="35">
        <v>1346607</v>
      </c>
      <c r="H10" s="39">
        <f t="shared" si="2"/>
        <v>0.74354139426814614</v>
      </c>
      <c r="I10" s="50">
        <f t="shared" si="3"/>
        <v>36.989616810877628</v>
      </c>
      <c r="J10" s="35">
        <v>163901</v>
      </c>
      <c r="K10" s="39">
        <f t="shared" si="4"/>
        <v>9.0499439006290192E-2</v>
      </c>
      <c r="L10" s="50">
        <f t="shared" si="5"/>
        <v>4.5021562972119211</v>
      </c>
      <c r="M10" s="35">
        <v>300564</v>
      </c>
      <c r="N10" s="39">
        <f t="shared" si="6"/>
        <v>0.16595916672556366</v>
      </c>
      <c r="O10" s="51">
        <f t="shared" si="7"/>
        <v>8.2561186650185405</v>
      </c>
    </row>
    <row r="11" spans="1:15">
      <c r="A11" s="37" t="s">
        <v>74</v>
      </c>
      <c r="B11" s="49">
        <v>14312</v>
      </c>
      <c r="C11" s="35">
        <v>770652</v>
      </c>
      <c r="D11" s="39">
        <f t="shared" si="0"/>
        <v>0.93495886628418357</v>
      </c>
      <c r="E11" s="50">
        <f t="shared" si="1"/>
        <v>53.846562325321408</v>
      </c>
      <c r="F11" s="38">
        <v>824263</v>
      </c>
      <c r="G11" s="35">
        <v>533424</v>
      </c>
      <c r="H11" s="39">
        <f t="shared" si="2"/>
        <v>0.6921723423802183</v>
      </c>
      <c r="I11" s="50">
        <f t="shared" si="3"/>
        <v>37.271101173840137</v>
      </c>
      <c r="J11" s="35">
        <v>81325</v>
      </c>
      <c r="K11" s="39">
        <f t="shared" si="4"/>
        <v>0.10552752734048572</v>
      </c>
      <c r="L11" s="50">
        <f t="shared" si="5"/>
        <v>5.6822945779765233</v>
      </c>
      <c r="M11" s="35">
        <v>155903</v>
      </c>
      <c r="N11" s="39">
        <f t="shared" si="6"/>
        <v>0.20230013027929597</v>
      </c>
      <c r="O11" s="51">
        <f t="shared" si="7"/>
        <v>10.893166573504752</v>
      </c>
    </row>
    <row r="12" spans="1:15">
      <c r="A12" s="37" t="s">
        <v>75</v>
      </c>
      <c r="B12" s="49">
        <v>47139</v>
      </c>
      <c r="C12" s="35">
        <v>2299534</v>
      </c>
      <c r="D12" s="39">
        <f t="shared" si="0"/>
        <v>0.95832524148438825</v>
      </c>
      <c r="E12" s="50">
        <f t="shared" si="1"/>
        <v>48.781985192727888</v>
      </c>
      <c r="F12" s="38">
        <v>2399534</v>
      </c>
      <c r="G12" s="35">
        <v>1959711</v>
      </c>
      <c r="H12" s="39">
        <f t="shared" si="2"/>
        <v>0.85222092824024342</v>
      </c>
      <c r="I12" s="50">
        <f t="shared" si="3"/>
        <v>41.573028702348374</v>
      </c>
      <c r="J12" s="35">
        <v>120997</v>
      </c>
      <c r="K12" s="39">
        <f t="shared" si="4"/>
        <v>5.2618052179267627E-2</v>
      </c>
      <c r="L12" s="50">
        <f t="shared" si="5"/>
        <v>2.5668130422792168</v>
      </c>
      <c r="M12" s="35">
        <v>218826</v>
      </c>
      <c r="N12" s="39">
        <f t="shared" si="6"/>
        <v>9.516101958048892E-2</v>
      </c>
      <c r="O12" s="51">
        <f t="shared" si="7"/>
        <v>4.642143448100299</v>
      </c>
    </row>
    <row r="13" spans="1:15">
      <c r="A13" s="37" t="s">
        <v>77</v>
      </c>
      <c r="B13" s="49">
        <v>6460</v>
      </c>
      <c r="C13" s="35">
        <v>285351</v>
      </c>
      <c r="D13" s="39">
        <f t="shared" si="0"/>
        <v>1</v>
      </c>
      <c r="E13" s="50">
        <f t="shared" si="1"/>
        <v>44.171981424148605</v>
      </c>
      <c r="F13" s="38">
        <v>285351</v>
      </c>
      <c r="G13" s="35">
        <v>187475</v>
      </c>
      <c r="H13" s="39">
        <f t="shared" si="2"/>
        <v>0.65699787279525912</v>
      </c>
      <c r="I13" s="50">
        <f t="shared" si="3"/>
        <v>29.020897832817337</v>
      </c>
      <c r="J13" s="35">
        <v>33387</v>
      </c>
      <c r="K13" s="39">
        <f t="shared" si="4"/>
        <v>0.11700326965736935</v>
      </c>
      <c r="L13" s="50">
        <f t="shared" si="5"/>
        <v>5.1682662538699686</v>
      </c>
      <c r="M13" s="35">
        <v>64489</v>
      </c>
      <c r="N13" s="39">
        <f t="shared" si="6"/>
        <v>0.22599885754737148</v>
      </c>
      <c r="O13" s="51">
        <f t="shared" si="7"/>
        <v>9.9828173374613005</v>
      </c>
    </row>
    <row r="14" spans="1:15">
      <c r="A14" s="37" t="s">
        <v>84</v>
      </c>
      <c r="B14" s="49">
        <v>4469</v>
      </c>
      <c r="C14" s="35">
        <v>223031</v>
      </c>
      <c r="D14" s="39">
        <f t="shared" si="0"/>
        <v>1</v>
      </c>
      <c r="E14" s="50">
        <f t="shared" si="1"/>
        <v>49.906243007384205</v>
      </c>
      <c r="F14" s="38">
        <v>223031</v>
      </c>
      <c r="G14" s="35">
        <v>154072</v>
      </c>
      <c r="H14" s="39">
        <f t="shared" si="2"/>
        <v>0.69080979774112117</v>
      </c>
      <c r="I14" s="50">
        <f t="shared" si="3"/>
        <v>34.475721637950322</v>
      </c>
      <c r="J14" s="35">
        <v>12244</v>
      </c>
      <c r="K14" s="39">
        <f t="shared" si="4"/>
        <v>5.4898198008348616E-2</v>
      </c>
      <c r="L14" s="50">
        <f t="shared" si="5"/>
        <v>2.7397628104721412</v>
      </c>
      <c r="M14" s="35">
        <v>56715</v>
      </c>
      <c r="N14" s="39">
        <f t="shared" si="6"/>
        <v>0.25429200425053017</v>
      </c>
      <c r="O14" s="51">
        <f t="shared" si="7"/>
        <v>12.690758558961736</v>
      </c>
    </row>
    <row r="15" spans="1:15">
      <c r="A15" s="37" t="s">
        <v>79</v>
      </c>
      <c r="B15" s="49">
        <v>9974</v>
      </c>
      <c r="C15" s="35">
        <v>504062</v>
      </c>
      <c r="D15" s="39">
        <f t="shared" si="0"/>
        <v>0.96022234795015837</v>
      </c>
      <c r="E15" s="50">
        <f t="shared" si="1"/>
        <v>50.537597754160821</v>
      </c>
      <c r="F15" s="38">
        <v>524943</v>
      </c>
      <c r="G15" s="35">
        <v>331003</v>
      </c>
      <c r="H15" s="39">
        <f t="shared" si="2"/>
        <v>0.65667120314564476</v>
      </c>
      <c r="I15" s="50">
        <f t="shared" si="3"/>
        <v>33.186585121315417</v>
      </c>
      <c r="J15" s="35">
        <v>36060</v>
      </c>
      <c r="K15" s="39">
        <f t="shared" si="4"/>
        <v>7.1538818637389839E-2</v>
      </c>
      <c r="L15" s="50">
        <f t="shared" si="5"/>
        <v>3.6154000401042712</v>
      </c>
      <c r="M15" s="35">
        <v>136999</v>
      </c>
      <c r="N15" s="39">
        <f t="shared" si="6"/>
        <v>0.27178997821696538</v>
      </c>
      <c r="O15" s="51">
        <f t="shared" si="7"/>
        <v>13.735612592741127</v>
      </c>
    </row>
    <row r="16" spans="1:15">
      <c r="A16" s="37" t="s">
        <v>65</v>
      </c>
      <c r="B16" s="49">
        <v>8398</v>
      </c>
      <c r="C16" s="35">
        <v>272177</v>
      </c>
      <c r="D16" s="39">
        <f t="shared" si="0"/>
        <v>0.90970072929269974</v>
      </c>
      <c r="E16" s="50">
        <f t="shared" si="1"/>
        <v>32.40974041438438</v>
      </c>
      <c r="F16" s="38">
        <v>299194</v>
      </c>
      <c r="G16" s="35">
        <v>164584</v>
      </c>
      <c r="H16" s="39">
        <f t="shared" si="2"/>
        <v>0.60469473908522764</v>
      </c>
      <c r="I16" s="50">
        <f t="shared" si="3"/>
        <v>19.597999523696117</v>
      </c>
      <c r="J16" s="35">
        <v>20157</v>
      </c>
      <c r="K16" s="39">
        <f t="shared" si="4"/>
        <v>7.4058425215944038E-2</v>
      </c>
      <c r="L16" s="50">
        <f t="shared" si="5"/>
        <v>2.4002143367468447</v>
      </c>
      <c r="M16" s="35">
        <v>87436</v>
      </c>
      <c r="N16" s="39">
        <f t="shared" si="6"/>
        <v>0.32124683569882834</v>
      </c>
      <c r="O16" s="51">
        <f t="shared" si="7"/>
        <v>10.411526553941414</v>
      </c>
    </row>
    <row r="17" spans="1:15">
      <c r="A17" s="37" t="s">
        <v>82</v>
      </c>
      <c r="B17" s="49">
        <v>5559</v>
      </c>
      <c r="C17" s="35">
        <v>584840</v>
      </c>
      <c r="D17" s="39">
        <f t="shared" si="0"/>
        <v>0.96464793912973201</v>
      </c>
      <c r="E17" s="50">
        <f t="shared" si="1"/>
        <v>105.20597229717575</v>
      </c>
      <c r="F17" s="38">
        <v>606273</v>
      </c>
      <c r="G17" s="35">
        <v>394249</v>
      </c>
      <c r="H17" s="39">
        <f t="shared" si="2"/>
        <v>0.67411428766842219</v>
      </c>
      <c r="I17" s="50">
        <f t="shared" si="3"/>
        <v>70.920849073574388</v>
      </c>
      <c r="J17" s="35">
        <v>60687</v>
      </c>
      <c r="K17" s="39">
        <f t="shared" si="4"/>
        <v>0.10376684221325491</v>
      </c>
      <c r="L17" s="50">
        <f t="shared" si="5"/>
        <v>10.916891527253103</v>
      </c>
      <c r="M17" s="35">
        <v>129904</v>
      </c>
      <c r="N17" s="39">
        <f t="shared" si="6"/>
        <v>0.22211887011832296</v>
      </c>
      <c r="O17" s="51">
        <f t="shared" si="7"/>
        <v>23.368231696348264</v>
      </c>
    </row>
    <row r="18" spans="1:15">
      <c r="A18" s="37" t="s">
        <v>87</v>
      </c>
      <c r="B18" s="49">
        <v>29568</v>
      </c>
      <c r="C18" s="35">
        <v>636947</v>
      </c>
      <c r="D18" s="39">
        <f t="shared" si="0"/>
        <v>1</v>
      </c>
      <c r="E18" s="50">
        <f t="shared" si="1"/>
        <v>21.541768127705627</v>
      </c>
      <c r="F18" s="38">
        <v>636947</v>
      </c>
      <c r="G18" s="35">
        <v>535477</v>
      </c>
      <c r="H18" s="39">
        <f t="shared" si="2"/>
        <v>0.84069318169329632</v>
      </c>
      <c r="I18" s="50">
        <f t="shared" si="3"/>
        <v>18.110017586580085</v>
      </c>
      <c r="J18" s="35">
        <v>18540</v>
      </c>
      <c r="K18" s="39">
        <f t="shared" si="4"/>
        <v>2.910760235937998E-2</v>
      </c>
      <c r="L18" s="50">
        <f t="shared" si="5"/>
        <v>0.62702922077922074</v>
      </c>
      <c r="M18" s="35">
        <v>82930</v>
      </c>
      <c r="N18" s="39">
        <f t="shared" si="6"/>
        <v>0.13019921594732373</v>
      </c>
      <c r="O18" s="51">
        <f t="shared" si="7"/>
        <v>2.8047213203463204</v>
      </c>
    </row>
    <row r="19" spans="1:15">
      <c r="A19" s="37" t="s">
        <v>85</v>
      </c>
      <c r="B19" s="49">
        <v>22529</v>
      </c>
      <c r="C19" s="35">
        <v>1273943</v>
      </c>
      <c r="D19" s="39">
        <f t="shared" si="0"/>
        <v>0.99492363189927235</v>
      </c>
      <c r="E19" s="50">
        <f t="shared" si="1"/>
        <v>56.546806338497049</v>
      </c>
      <c r="F19" s="38">
        <v>1280443</v>
      </c>
      <c r="G19" s="35">
        <v>972473</v>
      </c>
      <c r="H19" s="39">
        <f t="shared" si="2"/>
        <v>0.76335675928985836</v>
      </c>
      <c r="I19" s="50">
        <f t="shared" si="3"/>
        <v>43.165386834746329</v>
      </c>
      <c r="J19" s="35">
        <v>169477</v>
      </c>
      <c r="K19" s="39">
        <f t="shared" si="4"/>
        <v>0.13303342457237097</v>
      </c>
      <c r="L19" s="50">
        <f t="shared" si="5"/>
        <v>7.5226152958409163</v>
      </c>
      <c r="M19" s="35">
        <v>131993</v>
      </c>
      <c r="N19" s="39">
        <f t="shared" si="6"/>
        <v>0.10360981613777069</v>
      </c>
      <c r="O19" s="51">
        <f t="shared" si="7"/>
        <v>5.8588042079098051</v>
      </c>
    </row>
    <row r="20" spans="1:15">
      <c r="A20" s="37" t="s">
        <v>67</v>
      </c>
      <c r="B20" s="49">
        <v>3616</v>
      </c>
      <c r="C20" s="35">
        <v>269800</v>
      </c>
      <c r="D20" s="39">
        <f t="shared" si="0"/>
        <v>1</v>
      </c>
      <c r="E20" s="50">
        <f t="shared" si="1"/>
        <v>74.612831858407077</v>
      </c>
      <c r="F20" s="38">
        <v>269800</v>
      </c>
      <c r="G20" s="35">
        <v>193544</v>
      </c>
      <c r="H20" s="39">
        <f t="shared" si="2"/>
        <v>0.71736100815418824</v>
      </c>
      <c r="I20" s="50">
        <f t="shared" si="3"/>
        <v>53.524336283185839</v>
      </c>
      <c r="J20" s="35">
        <v>42743</v>
      </c>
      <c r="K20" s="39">
        <f t="shared" si="4"/>
        <v>0.15842475908080059</v>
      </c>
      <c r="L20" s="50">
        <f t="shared" si="5"/>
        <v>11.820519911504425</v>
      </c>
      <c r="M20" s="35">
        <v>33513</v>
      </c>
      <c r="N20" s="39">
        <f t="shared" si="6"/>
        <v>0.12421423276501112</v>
      </c>
      <c r="O20" s="51">
        <f t="shared" si="7"/>
        <v>9.2679756637168147</v>
      </c>
    </row>
    <row r="21" spans="1:15">
      <c r="A21" s="37" t="s">
        <v>90</v>
      </c>
      <c r="B21" s="49">
        <v>17075</v>
      </c>
      <c r="C21" s="35">
        <v>876815</v>
      </c>
      <c r="D21" s="39">
        <f t="shared" si="0"/>
        <v>1</v>
      </c>
      <c r="E21" s="50">
        <f t="shared" si="1"/>
        <v>51.350805270863837</v>
      </c>
      <c r="F21" s="38">
        <v>876815</v>
      </c>
      <c r="G21" s="35">
        <v>576773</v>
      </c>
      <c r="H21" s="39">
        <f t="shared" si="2"/>
        <v>0.65780466803145476</v>
      </c>
      <c r="I21" s="50">
        <f t="shared" si="3"/>
        <v>33.778799414348462</v>
      </c>
      <c r="J21" s="35">
        <v>85007</v>
      </c>
      <c r="K21" s="39">
        <f t="shared" si="4"/>
        <v>9.6949755649709465E-2</v>
      </c>
      <c r="L21" s="50">
        <f t="shared" si="5"/>
        <v>4.9784480234260613</v>
      </c>
      <c r="M21" s="35">
        <v>215035</v>
      </c>
      <c r="N21" s="39">
        <f t="shared" si="6"/>
        <v>0.24524557631883578</v>
      </c>
      <c r="O21" s="51">
        <f t="shared" si="7"/>
        <v>12.593557833089312</v>
      </c>
    </row>
    <row r="22" spans="1:15">
      <c r="A22" s="37" t="s">
        <v>88</v>
      </c>
      <c r="B22" s="49">
        <v>14532</v>
      </c>
      <c r="C22" s="35">
        <v>986272</v>
      </c>
      <c r="D22" s="39">
        <f t="shared" si="0"/>
        <v>1</v>
      </c>
      <c r="E22" s="50">
        <f t="shared" si="1"/>
        <v>67.868978805394988</v>
      </c>
      <c r="F22" s="38">
        <v>986272</v>
      </c>
      <c r="G22" s="35">
        <v>708467</v>
      </c>
      <c r="H22" s="39">
        <f t="shared" si="2"/>
        <v>0.71832820966224331</v>
      </c>
      <c r="I22" s="50">
        <f t="shared" si="3"/>
        <v>48.752202036884121</v>
      </c>
      <c r="J22" s="35">
        <v>89035</v>
      </c>
      <c r="K22" s="39">
        <f t="shared" si="4"/>
        <v>9.0274285389831607E-2</v>
      </c>
      <c r="L22" s="50">
        <f t="shared" si="5"/>
        <v>6.1268235617946605</v>
      </c>
      <c r="M22" s="35">
        <v>188770</v>
      </c>
      <c r="N22" s="39">
        <f t="shared" si="6"/>
        <v>0.19139750494792512</v>
      </c>
      <c r="O22" s="51">
        <f t="shared" si="7"/>
        <v>12.989953206716212</v>
      </c>
    </row>
    <row r="23" spans="1:15">
      <c r="A23" s="37" t="s">
        <v>81</v>
      </c>
      <c r="B23" s="49">
        <v>1410</v>
      </c>
      <c r="C23" s="35">
        <v>522301</v>
      </c>
      <c r="D23" s="39">
        <f t="shared" si="0"/>
        <v>0.95371662089517351</v>
      </c>
      <c r="E23" s="50">
        <f t="shared" si="1"/>
        <v>370.42624113475176</v>
      </c>
      <c r="F23" s="38">
        <v>547648</v>
      </c>
      <c r="G23" s="35">
        <v>353504</v>
      </c>
      <c r="H23" s="39">
        <f t="shared" si="2"/>
        <v>0.6768204541059657</v>
      </c>
      <c r="I23" s="50">
        <f t="shared" si="3"/>
        <v>250.71205673758865</v>
      </c>
      <c r="J23" s="35">
        <v>24636</v>
      </c>
      <c r="K23" s="39">
        <f t="shared" si="4"/>
        <v>4.7168203775217736E-2</v>
      </c>
      <c r="L23" s="50">
        <f t="shared" si="5"/>
        <v>17.472340425531915</v>
      </c>
      <c r="M23" s="35">
        <v>144161</v>
      </c>
      <c r="N23" s="39">
        <f t="shared" si="6"/>
        <v>0.27601134211881656</v>
      </c>
      <c r="O23" s="51">
        <f t="shared" si="7"/>
        <v>102.24184397163121</v>
      </c>
    </row>
    <row r="24" spans="1:15">
      <c r="A24" s="37" t="s">
        <v>91</v>
      </c>
      <c r="B24" s="49">
        <v>25163</v>
      </c>
      <c r="C24" s="35">
        <v>2706972</v>
      </c>
      <c r="D24" s="39">
        <f>C24/F24</f>
        <v>0.86568475829012859</v>
      </c>
      <c r="E24" s="50">
        <f t="shared" si="1"/>
        <v>107.57747486388746</v>
      </c>
      <c r="F24" s="38">
        <v>3126972</v>
      </c>
      <c r="G24" s="35">
        <v>1575051</v>
      </c>
      <c r="H24" s="39">
        <f t="shared" si="2"/>
        <v>0.58184975685008933</v>
      </c>
      <c r="I24" s="50">
        <f t="shared" si="3"/>
        <v>62.593927592099512</v>
      </c>
      <c r="J24" s="35">
        <v>235511</v>
      </c>
      <c r="K24" s="39">
        <f t="shared" si="4"/>
        <v>8.700163873139434E-2</v>
      </c>
      <c r="L24" s="50">
        <f t="shared" si="5"/>
        <v>9.3594166037435915</v>
      </c>
      <c r="M24" s="35">
        <v>896410</v>
      </c>
      <c r="N24" s="39">
        <f t="shared" si="6"/>
        <v>0.33114860441851635</v>
      </c>
      <c r="O24" s="51">
        <f t="shared" si="7"/>
        <v>35.624130668044351</v>
      </c>
    </row>
    <row r="25" spans="1:15">
      <c r="A25" s="37" t="s">
        <v>73</v>
      </c>
      <c r="B25" s="49">
        <v>27732</v>
      </c>
      <c r="C25" s="35">
        <v>1666074</v>
      </c>
      <c r="D25" s="39">
        <f>C25/F25</f>
        <v>0.89763339177209533</v>
      </c>
      <c r="E25" s="50">
        <f t="shared" si="1"/>
        <v>60.077672003461707</v>
      </c>
      <c r="F25" s="38">
        <v>1856074</v>
      </c>
      <c r="G25" s="35">
        <v>1225830</v>
      </c>
      <c r="H25" s="39">
        <f t="shared" si="2"/>
        <v>0.73575963612660666</v>
      </c>
      <c r="I25" s="50">
        <f t="shared" si="3"/>
        <v>44.202726092600606</v>
      </c>
      <c r="J25" s="35">
        <v>141896</v>
      </c>
      <c r="K25" s="39">
        <f t="shared" si="4"/>
        <v>8.5167885700154974E-2</v>
      </c>
      <c r="L25" s="50">
        <f t="shared" si="5"/>
        <v>5.1166883023222267</v>
      </c>
      <c r="M25" s="35">
        <v>298348</v>
      </c>
      <c r="N25" s="39">
        <f t="shared" si="6"/>
        <v>0.1790724781732384</v>
      </c>
      <c r="O25" s="51">
        <f t="shared" si="7"/>
        <v>10.758257608538871</v>
      </c>
    </row>
    <row r="26" spans="1:15">
      <c r="A26" s="37" t="s">
        <v>89</v>
      </c>
      <c r="B26" s="49">
        <v>34114</v>
      </c>
      <c r="C26" s="35">
        <v>983778</v>
      </c>
      <c r="D26" s="39">
        <f t="shared" si="0"/>
        <v>0.90314270947035802</v>
      </c>
      <c r="E26" s="50">
        <f t="shared" si="1"/>
        <v>28.837955091751187</v>
      </c>
      <c r="F26" s="38">
        <v>1089283</v>
      </c>
      <c r="G26" s="35">
        <v>669144</v>
      </c>
      <c r="H26" s="39">
        <f t="shared" si="2"/>
        <v>0.68017784500161627</v>
      </c>
      <c r="I26" s="50">
        <f t="shared" si="3"/>
        <v>19.614938148560707</v>
      </c>
      <c r="J26" s="35">
        <v>164494</v>
      </c>
      <c r="K26" s="39">
        <f t="shared" si="4"/>
        <v>0.16720642258720972</v>
      </c>
      <c r="L26" s="50">
        <f t="shared" si="5"/>
        <v>4.8218913056223247</v>
      </c>
      <c r="M26" s="35">
        <v>150140</v>
      </c>
      <c r="N26" s="39">
        <f t="shared" si="6"/>
        <v>0.15261573241117407</v>
      </c>
      <c r="O26" s="51">
        <f t="shared" si="7"/>
        <v>4.4011256375681542</v>
      </c>
    </row>
    <row r="27" spans="1:15">
      <c r="A27" s="37" t="s">
        <v>92</v>
      </c>
      <c r="B27" s="49">
        <v>12588</v>
      </c>
      <c r="C27" s="35">
        <v>485901</v>
      </c>
      <c r="D27" s="39">
        <f t="shared" si="0"/>
        <v>1</v>
      </c>
      <c r="E27" s="50">
        <f t="shared" si="1"/>
        <v>38.600333651096285</v>
      </c>
      <c r="F27" s="38">
        <v>485901</v>
      </c>
      <c r="G27" s="35">
        <v>320506</v>
      </c>
      <c r="H27" s="39">
        <f t="shared" si="2"/>
        <v>0.659611731607879</v>
      </c>
      <c r="I27" s="50">
        <f t="shared" si="3"/>
        <v>25.4612329202415</v>
      </c>
      <c r="J27" s="35">
        <v>53953</v>
      </c>
      <c r="K27" s="39">
        <f t="shared" si="4"/>
        <v>0.11103702194479946</v>
      </c>
      <c r="L27" s="50">
        <f t="shared" si="5"/>
        <v>4.2860660946933589</v>
      </c>
      <c r="M27" s="35">
        <v>111442</v>
      </c>
      <c r="N27" s="39">
        <f t="shared" si="6"/>
        <v>0.22935124644732158</v>
      </c>
      <c r="O27" s="51">
        <f t="shared" si="7"/>
        <v>8.8530346361614232</v>
      </c>
    </row>
    <row r="28" spans="1:15">
      <c r="A28" s="37" t="s">
        <v>93</v>
      </c>
      <c r="B28" s="49">
        <v>75604</v>
      </c>
      <c r="C28" s="35">
        <v>2431388</v>
      </c>
      <c r="D28" s="39">
        <f t="shared" si="0"/>
        <v>0.98471325764954742</v>
      </c>
      <c r="E28" s="50">
        <f t="shared" si="1"/>
        <v>32.15951536955717</v>
      </c>
      <c r="F28" s="38">
        <v>2469133</v>
      </c>
      <c r="G28" s="35">
        <v>1945357</v>
      </c>
      <c r="H28" s="39">
        <f t="shared" si="2"/>
        <v>0.80010142354901814</v>
      </c>
      <c r="I28" s="50">
        <f t="shared" si="3"/>
        <v>25.730874027829216</v>
      </c>
      <c r="J28" s="35">
        <v>150533</v>
      </c>
      <c r="K28" s="39">
        <f t="shared" si="4"/>
        <v>6.1912372685889706E-2</v>
      </c>
      <c r="L28" s="50">
        <f t="shared" si="5"/>
        <v>1.9910719009576212</v>
      </c>
      <c r="M28" s="35">
        <v>335498</v>
      </c>
      <c r="N28" s="39">
        <f t="shared" si="6"/>
        <v>0.13798620376509221</v>
      </c>
      <c r="O28" s="51">
        <f t="shared" si="7"/>
        <v>4.4375694407703294</v>
      </c>
    </row>
    <row r="29" spans="1:15">
      <c r="A29" s="37" t="s">
        <v>95</v>
      </c>
      <c r="B29" s="49">
        <v>17871</v>
      </c>
      <c r="C29" s="35">
        <v>736427</v>
      </c>
      <c r="D29" s="39">
        <f t="shared" si="0"/>
        <v>1</v>
      </c>
      <c r="E29" s="50">
        <f t="shared" si="1"/>
        <v>41.207934642717248</v>
      </c>
      <c r="F29" s="38">
        <v>736427</v>
      </c>
      <c r="G29" s="35">
        <v>485300</v>
      </c>
      <c r="H29" s="39">
        <f t="shared" si="2"/>
        <v>0.65899267680299611</v>
      </c>
      <c r="I29" s="50">
        <f t="shared" si="3"/>
        <v>27.155727155727156</v>
      </c>
      <c r="J29" s="35">
        <v>52013</v>
      </c>
      <c r="K29" s="39">
        <f t="shared" si="4"/>
        <v>7.0628860701739613E-2</v>
      </c>
      <c r="L29" s="50">
        <f t="shared" si="5"/>
        <v>2.9104694756868672</v>
      </c>
      <c r="M29" s="35">
        <v>199114</v>
      </c>
      <c r="N29" s="39">
        <f t="shared" si="6"/>
        <v>0.27037846249526432</v>
      </c>
      <c r="O29" s="51">
        <f t="shared" si="7"/>
        <v>11.141738011303229</v>
      </c>
    </row>
    <row r="30" spans="1:15">
      <c r="A30" s="37" t="s">
        <v>96</v>
      </c>
      <c r="B30" s="49">
        <v>190934</v>
      </c>
      <c r="C30" s="35">
        <v>13727915</v>
      </c>
      <c r="D30" s="39">
        <f t="shared" si="0"/>
        <v>0.97169840101253191</v>
      </c>
      <c r="E30" s="50">
        <f t="shared" si="1"/>
        <v>71.898745116113417</v>
      </c>
      <c r="F30" s="38">
        <v>14127753</v>
      </c>
      <c r="G30" s="35">
        <v>8477506</v>
      </c>
      <c r="H30" s="39">
        <f t="shared" si="2"/>
        <v>0.61753776884545108</v>
      </c>
      <c r="I30" s="50">
        <f t="shared" si="3"/>
        <v>44.400190641792449</v>
      </c>
      <c r="J30" s="35">
        <v>640951</v>
      </c>
      <c r="K30" s="39">
        <f t="shared" si="4"/>
        <v>4.6689610184794998E-2</v>
      </c>
      <c r="L30" s="50">
        <f t="shared" si="5"/>
        <v>3.3569243822472687</v>
      </c>
      <c r="M30" s="35">
        <v>4609458</v>
      </c>
      <c r="N30" s="39">
        <f t="shared" si="6"/>
        <v>0.33577262096975397</v>
      </c>
      <c r="O30" s="51">
        <f t="shared" si="7"/>
        <v>24.141630092073701</v>
      </c>
    </row>
    <row r="31" spans="1:15">
      <c r="A31" s="37" t="s">
        <v>68</v>
      </c>
      <c r="B31" s="49">
        <v>8020</v>
      </c>
      <c r="C31" s="35">
        <v>160290</v>
      </c>
      <c r="D31" s="39">
        <f t="shared" si="0"/>
        <v>1</v>
      </c>
      <c r="E31" s="50">
        <f t="shared" si="1"/>
        <v>19.986284289276806</v>
      </c>
      <c r="F31" s="38">
        <v>160290</v>
      </c>
      <c r="G31" s="35">
        <v>99561</v>
      </c>
      <c r="H31" s="39">
        <f t="shared" si="2"/>
        <v>0.62113045105745834</v>
      </c>
      <c r="I31" s="50">
        <f t="shared" si="3"/>
        <v>12.414089775561097</v>
      </c>
      <c r="J31" s="35">
        <v>15728</v>
      </c>
      <c r="K31" s="39">
        <f t="shared" si="4"/>
        <v>9.8122153596606157E-2</v>
      </c>
      <c r="L31" s="50">
        <f t="shared" si="5"/>
        <v>1.9610972568578553</v>
      </c>
      <c r="M31" s="35">
        <v>45001</v>
      </c>
      <c r="N31" s="39">
        <f t="shared" si="6"/>
        <v>0.28074739534593551</v>
      </c>
      <c r="O31" s="51">
        <f t="shared" si="7"/>
        <v>5.611097256857855</v>
      </c>
    </row>
    <row r="32" spans="1:15">
      <c r="A32" s="37" t="s">
        <v>80</v>
      </c>
      <c r="B32" s="49">
        <v>10384</v>
      </c>
      <c r="C32" s="35">
        <v>699448</v>
      </c>
      <c r="D32" s="39">
        <f t="shared" si="0"/>
        <v>0.87036831947318583</v>
      </c>
      <c r="E32" s="50">
        <f t="shared" si="1"/>
        <v>67.358243451463792</v>
      </c>
      <c r="F32" s="38">
        <v>803623</v>
      </c>
      <c r="G32" s="35">
        <v>423818</v>
      </c>
      <c r="H32" s="39">
        <f t="shared" si="2"/>
        <v>0.60593210646109508</v>
      </c>
      <c r="I32" s="50">
        <f t="shared" si="3"/>
        <v>40.814522342064713</v>
      </c>
      <c r="J32" s="35">
        <v>50952</v>
      </c>
      <c r="K32" s="39">
        <f t="shared" si="4"/>
        <v>7.2846015715249735E-2</v>
      </c>
      <c r="L32" s="50">
        <f t="shared" si="5"/>
        <v>4.906779661016949</v>
      </c>
      <c r="M32" s="35">
        <v>224678</v>
      </c>
      <c r="N32" s="39">
        <f t="shared" si="6"/>
        <v>0.32122187782365524</v>
      </c>
      <c r="O32" s="51">
        <f t="shared" si="7"/>
        <v>21.636941448382128</v>
      </c>
    </row>
    <row r="33" spans="1:15">
      <c r="A33" s="37" t="s">
        <v>76</v>
      </c>
      <c r="B33" s="49">
        <v>22118</v>
      </c>
      <c r="C33" s="35">
        <v>1865527</v>
      </c>
      <c r="D33" s="39">
        <f t="shared" si="0"/>
        <v>0.94457158943958419</v>
      </c>
      <c r="E33" s="50">
        <f t="shared" si="1"/>
        <v>84.344289718781084</v>
      </c>
      <c r="F33" s="38">
        <v>1974998</v>
      </c>
      <c r="G33" s="35">
        <v>1310385</v>
      </c>
      <c r="H33" s="39">
        <f t="shared" si="2"/>
        <v>0.70242081728112216</v>
      </c>
      <c r="I33" s="50">
        <f t="shared" si="3"/>
        <v>59.245184917261959</v>
      </c>
      <c r="J33" s="35">
        <v>168663</v>
      </c>
      <c r="K33" s="39">
        <f t="shared" si="4"/>
        <v>9.041037733573408E-2</v>
      </c>
      <c r="L33" s="50">
        <f t="shared" si="5"/>
        <v>7.6255990595894749</v>
      </c>
      <c r="M33" s="35">
        <v>386479</v>
      </c>
      <c r="N33" s="39">
        <f t="shared" si="6"/>
        <v>0.20716880538314375</v>
      </c>
      <c r="O33" s="51">
        <f t="shared" si="7"/>
        <v>17.47350574192965</v>
      </c>
    </row>
    <row r="34" spans="1:15">
      <c r="A34" s="37" t="s">
        <v>98</v>
      </c>
      <c r="B34" s="49">
        <v>31931</v>
      </c>
      <c r="C34" s="35">
        <v>1325742</v>
      </c>
      <c r="D34" s="39">
        <f t="shared" si="0"/>
        <v>0.87329720016230938</v>
      </c>
      <c r="E34" s="50">
        <f t="shared" si="1"/>
        <v>41.51896276345871</v>
      </c>
      <c r="F34" s="38">
        <v>1518088</v>
      </c>
      <c r="G34" s="35">
        <v>1029055</v>
      </c>
      <c r="H34" s="39">
        <f t="shared" si="2"/>
        <v>0.77621060508002315</v>
      </c>
      <c r="I34" s="50">
        <f t="shared" si="3"/>
        <v>32.227459208919235</v>
      </c>
      <c r="J34" s="35">
        <v>127253</v>
      </c>
      <c r="K34" s="39">
        <f t="shared" si="4"/>
        <v>9.5986247701287275E-2</v>
      </c>
      <c r="L34" s="50">
        <f t="shared" si="5"/>
        <v>3.9852494441138706</v>
      </c>
      <c r="M34" s="35">
        <v>169434</v>
      </c>
      <c r="N34" s="39">
        <f t="shared" si="6"/>
        <v>0.1278031472186896</v>
      </c>
      <c r="O34" s="51">
        <f t="shared" si="7"/>
        <v>5.3062541104256056</v>
      </c>
    </row>
    <row r="35" spans="1:15">
      <c r="A35" s="37" t="s">
        <v>99</v>
      </c>
      <c r="B35" s="49">
        <v>16359</v>
      </c>
      <c r="C35" s="35">
        <v>749011</v>
      </c>
      <c r="D35" s="39">
        <f t="shared" si="0"/>
        <v>1</v>
      </c>
      <c r="E35" s="50">
        <f t="shared" si="1"/>
        <v>45.785867106791372</v>
      </c>
      <c r="F35" s="38">
        <v>749011</v>
      </c>
      <c r="G35" s="35">
        <v>488928</v>
      </c>
      <c r="H35" s="39">
        <f t="shared" si="2"/>
        <v>0.65276477915544628</v>
      </c>
      <c r="I35" s="50">
        <f t="shared" si="3"/>
        <v>29.88740143040528</v>
      </c>
      <c r="J35" s="35">
        <v>57134</v>
      </c>
      <c r="K35" s="39">
        <f t="shared" si="4"/>
        <v>7.6279253575715175E-2</v>
      </c>
      <c r="L35" s="50">
        <f t="shared" si="5"/>
        <v>3.4925117672229353</v>
      </c>
      <c r="M35" s="35">
        <v>202949</v>
      </c>
      <c r="N35" s="39">
        <f t="shared" si="6"/>
        <v>0.27095596726883853</v>
      </c>
      <c r="O35" s="51">
        <f t="shared" si="7"/>
        <v>12.405953909163152</v>
      </c>
    </row>
    <row r="36" spans="1:15">
      <c r="A36" s="37" t="s">
        <v>78</v>
      </c>
      <c r="B36" s="49">
        <v>11147</v>
      </c>
      <c r="C36" s="35">
        <v>376494</v>
      </c>
      <c r="D36" s="39">
        <f t="shared" si="0"/>
        <v>0.92619817266675519</v>
      </c>
      <c r="E36" s="50">
        <f t="shared" si="1"/>
        <v>33.775365569211445</v>
      </c>
      <c r="F36" s="38">
        <v>406494</v>
      </c>
      <c r="G36" s="35">
        <v>292452</v>
      </c>
      <c r="H36" s="39">
        <f t="shared" si="2"/>
        <v>0.77677731916046466</v>
      </c>
      <c r="I36" s="50">
        <f t="shared" si="3"/>
        <v>26.235937920516729</v>
      </c>
      <c r="J36" s="35">
        <v>31327</v>
      </c>
      <c r="K36" s="39">
        <f t="shared" si="4"/>
        <v>8.3207169304158904E-2</v>
      </c>
      <c r="L36" s="50">
        <f t="shared" si="5"/>
        <v>2.8103525612272362</v>
      </c>
      <c r="M36" s="35">
        <v>52715</v>
      </c>
      <c r="N36" s="39">
        <f t="shared" si="6"/>
        <v>0.14001551153537639</v>
      </c>
      <c r="O36" s="51">
        <f t="shared" si="7"/>
        <v>4.7290750874674803</v>
      </c>
    </row>
    <row r="37" spans="1:15">
      <c r="A37" s="37" t="s">
        <v>94</v>
      </c>
      <c r="B37" s="49">
        <v>82823</v>
      </c>
      <c r="C37" s="35">
        <v>4381566</v>
      </c>
      <c r="D37" s="39">
        <f t="shared" si="0"/>
        <v>0.92097476611292706</v>
      </c>
      <c r="E37" s="50">
        <f t="shared" si="1"/>
        <v>52.902768554628544</v>
      </c>
      <c r="F37" s="38">
        <v>4757531</v>
      </c>
      <c r="G37" s="35">
        <v>3170480</v>
      </c>
      <c r="H37" s="39">
        <f t="shared" si="2"/>
        <v>0.72359517122416961</v>
      </c>
      <c r="I37" s="50">
        <f t="shared" si="3"/>
        <v>38.280187870519057</v>
      </c>
      <c r="J37" s="35">
        <v>362524</v>
      </c>
      <c r="K37" s="39">
        <f t="shared" si="4"/>
        <v>8.273845469861689E-2</v>
      </c>
      <c r="L37" s="50">
        <f t="shared" si="5"/>
        <v>4.377093319488548</v>
      </c>
      <c r="M37" s="35">
        <v>848562</v>
      </c>
      <c r="N37" s="39">
        <f t="shared" si="6"/>
        <v>0.19366637407721349</v>
      </c>
      <c r="O37" s="51">
        <f t="shared" si="7"/>
        <v>10.245487364620939</v>
      </c>
    </row>
    <row r="38" spans="1:15">
      <c r="A38" s="37" t="s">
        <v>86</v>
      </c>
      <c r="B38" s="49">
        <v>6528</v>
      </c>
      <c r="C38" s="35">
        <v>287149</v>
      </c>
      <c r="D38" s="39">
        <f t="shared" si="0"/>
        <v>0.97769825569715929</v>
      </c>
      <c r="E38" s="50">
        <f t="shared" si="1"/>
        <v>43.987285539215684</v>
      </c>
      <c r="F38" s="38">
        <v>293699</v>
      </c>
      <c r="G38" s="35">
        <v>211510</v>
      </c>
      <c r="H38" s="39">
        <f t="shared" si="2"/>
        <v>0.73658623223483277</v>
      </c>
      <c r="I38" s="50">
        <f t="shared" si="3"/>
        <v>32.400428921568626</v>
      </c>
      <c r="J38" s="35">
        <v>34468</v>
      </c>
      <c r="K38" s="39">
        <f t="shared" si="4"/>
        <v>0.12003524302713922</v>
      </c>
      <c r="L38" s="50">
        <f t="shared" si="5"/>
        <v>5.2800245098039218</v>
      </c>
      <c r="M38" s="35">
        <v>41171</v>
      </c>
      <c r="N38" s="39">
        <f t="shared" si="6"/>
        <v>0.14337852473802798</v>
      </c>
      <c r="O38" s="51">
        <f t="shared" si="7"/>
        <v>6.3068321078431371</v>
      </c>
    </row>
    <row r="39" spans="1:15">
      <c r="A39" s="37" t="s">
        <v>100</v>
      </c>
      <c r="B39" s="49">
        <v>31012</v>
      </c>
      <c r="C39" s="35">
        <v>997794</v>
      </c>
      <c r="D39" s="39">
        <f t="shared" si="0"/>
        <v>1</v>
      </c>
      <c r="E39" s="50">
        <f t="shared" si="1"/>
        <v>32.174448600541723</v>
      </c>
      <c r="F39" s="38">
        <v>997794</v>
      </c>
      <c r="G39" s="35">
        <v>671479</v>
      </c>
      <c r="H39" s="39">
        <f t="shared" si="2"/>
        <v>0.67296355760808346</v>
      </c>
      <c r="I39" s="50">
        <f t="shared" si="3"/>
        <v>21.65223139429898</v>
      </c>
      <c r="J39" s="35">
        <v>68208</v>
      </c>
      <c r="K39" s="39">
        <f t="shared" si="4"/>
        <v>6.8358799511722856E-2</v>
      </c>
      <c r="L39" s="50">
        <f t="shared" si="5"/>
        <v>2.199406681284664</v>
      </c>
      <c r="M39" s="35">
        <v>258107</v>
      </c>
      <c r="N39" s="39">
        <f t="shared" si="6"/>
        <v>0.25867764288019368</v>
      </c>
      <c r="O39" s="51">
        <f t="shared" si="7"/>
        <v>8.322810524958081</v>
      </c>
    </row>
    <row r="40" spans="1:15">
      <c r="A40" s="37" t="s">
        <v>101</v>
      </c>
      <c r="B40" s="49">
        <v>23359</v>
      </c>
      <c r="C40" s="35">
        <v>2444616</v>
      </c>
      <c r="D40" s="39">
        <f t="shared" si="0"/>
        <v>0.97486448451476626</v>
      </c>
      <c r="E40" s="50">
        <f t="shared" si="1"/>
        <v>104.65413759150648</v>
      </c>
      <c r="F40" s="38">
        <v>2507647</v>
      </c>
      <c r="G40" s="35">
        <v>1728104</v>
      </c>
      <c r="H40" s="39">
        <f t="shared" si="2"/>
        <v>0.70690202469426688</v>
      </c>
      <c r="I40" s="50">
        <f t="shared" si="3"/>
        <v>73.980221756068332</v>
      </c>
      <c r="J40" s="35">
        <v>107894</v>
      </c>
      <c r="K40" s="39">
        <f t="shared" si="4"/>
        <v>4.4135357045850962E-2</v>
      </c>
      <c r="L40" s="50">
        <f t="shared" si="5"/>
        <v>4.6189477289267522</v>
      </c>
      <c r="M40" s="35">
        <v>608618</v>
      </c>
      <c r="N40" s="39">
        <f t="shared" si="6"/>
        <v>0.24896261825988211</v>
      </c>
      <c r="O40" s="51">
        <f t="shared" si="7"/>
        <v>26.05496810651141</v>
      </c>
    </row>
    <row r="41" spans="1:15">
      <c r="A41" s="37" t="s">
        <v>102</v>
      </c>
      <c r="B41" s="49">
        <v>43240</v>
      </c>
      <c r="C41" s="35">
        <v>1249038</v>
      </c>
      <c r="D41" s="39">
        <f t="shared" si="0"/>
        <v>1</v>
      </c>
      <c r="E41" s="50">
        <f t="shared" si="1"/>
        <v>28.886170212765958</v>
      </c>
      <c r="F41" s="38">
        <v>1249038</v>
      </c>
      <c r="G41" s="35">
        <v>915800</v>
      </c>
      <c r="H41" s="39">
        <f t="shared" si="2"/>
        <v>0.73320427400927757</v>
      </c>
      <c r="I41" s="50">
        <f t="shared" si="3"/>
        <v>21.179463459759482</v>
      </c>
      <c r="J41" s="35">
        <v>101581</v>
      </c>
      <c r="K41" s="39">
        <f t="shared" si="4"/>
        <v>8.1327389559004606E-2</v>
      </c>
      <c r="L41" s="50">
        <f t="shared" si="5"/>
        <v>2.3492368177613323</v>
      </c>
      <c r="M41" s="35">
        <v>231657</v>
      </c>
      <c r="N41" s="39">
        <f t="shared" si="6"/>
        <v>0.18546833643171784</v>
      </c>
      <c r="O41" s="51">
        <f t="shared" si="7"/>
        <v>5.3574699352451436</v>
      </c>
    </row>
    <row r="42" spans="1:15">
      <c r="A42" s="46"/>
      <c r="B42" s="46"/>
      <c r="C42" s="46"/>
      <c r="D42" s="47"/>
      <c r="E42" s="46"/>
      <c r="F42" s="46"/>
      <c r="G42" s="46"/>
      <c r="H42" s="52"/>
      <c r="I42" s="46"/>
      <c r="J42" s="46"/>
      <c r="K42" s="47"/>
      <c r="L42" s="46"/>
      <c r="M42" s="46"/>
      <c r="N42" s="47"/>
      <c r="O42" s="53"/>
    </row>
    <row r="43" spans="1:15">
      <c r="A43" s="5" t="s">
        <v>120</v>
      </c>
      <c r="B43" s="6">
        <f>SUM(B3:B41)</f>
        <v>1097379</v>
      </c>
      <c r="C43" s="10">
        <f>SUM(C3:C41)</f>
        <v>58228857</v>
      </c>
      <c r="D43" s="8">
        <f>C43/F43</f>
        <v>0.95668029463111259</v>
      </c>
      <c r="E43" s="11">
        <f>C43/B43</f>
        <v>53.061756239184454</v>
      </c>
      <c r="F43" s="7">
        <f>SUM(F3:F41)</f>
        <v>60865534</v>
      </c>
      <c r="G43" s="7">
        <f>SUM(G3:G41)</f>
        <v>40714448</v>
      </c>
      <c r="H43" s="12">
        <f t="shared" ref="H43" si="8">G43/C43</f>
        <v>0.69921427446188755</v>
      </c>
      <c r="I43" s="11">
        <f>G43/B43</f>
        <v>37.101537390454894</v>
      </c>
      <c r="J43" s="7">
        <f>SUM(J3:J41)</f>
        <v>4279250</v>
      </c>
      <c r="K43" s="8">
        <f>J43/C43</f>
        <v>7.3490194045883472E-2</v>
      </c>
      <c r="L43" s="11">
        <f>J43/B43</f>
        <v>3.8995187624330336</v>
      </c>
      <c r="M43" s="7">
        <f>SUM(M3:M41)</f>
        <v>13235159</v>
      </c>
      <c r="N43" s="8">
        <f>M43/C43</f>
        <v>0.227295531492229</v>
      </c>
      <c r="O43" s="11">
        <f>M43/B43</f>
        <v>12.06070008629653</v>
      </c>
    </row>
    <row r="44" spans="1:15">
      <c r="A44" s="5" t="s">
        <v>121</v>
      </c>
      <c r="B44" s="6">
        <f t="shared" ref="B44:O44" si="9">AVERAGE(B3:B41)</f>
        <v>28137.923076923078</v>
      </c>
      <c r="C44" s="10">
        <f t="shared" si="9"/>
        <v>1493047.6153846155</v>
      </c>
      <c r="D44" s="8">
        <f t="shared" si="9"/>
        <v>0.96319173112007062</v>
      </c>
      <c r="E44" s="11">
        <f t="shared" si="9"/>
        <v>60.848865319548224</v>
      </c>
      <c r="F44" s="7">
        <f t="shared" si="9"/>
        <v>1560654.717948718</v>
      </c>
      <c r="G44" s="7">
        <f t="shared" si="9"/>
        <v>1043960.2051282051</v>
      </c>
      <c r="H44" s="8">
        <f t="shared" si="9"/>
        <v>0.70357177717902275</v>
      </c>
      <c r="I44" s="11">
        <f t="shared" si="9"/>
        <v>42.505354561927057</v>
      </c>
      <c r="J44" s="7">
        <f t="shared" si="9"/>
        <v>109724.35897435897</v>
      </c>
      <c r="K44" s="8">
        <f t="shared" si="9"/>
        <v>8.5062449662445097E-2</v>
      </c>
      <c r="L44" s="11">
        <f t="shared" si="9"/>
        <v>4.8396810271515491</v>
      </c>
      <c r="M44" s="7">
        <f t="shared" si="9"/>
        <v>339363.05128205131</v>
      </c>
      <c r="N44" s="8">
        <f t="shared" si="9"/>
        <v>0.21136577315853208</v>
      </c>
      <c r="O44" s="11">
        <f t="shared" si="9"/>
        <v>13.503829730469628</v>
      </c>
    </row>
    <row r="45" spans="1:15">
      <c r="A45" s="5" t="s">
        <v>122</v>
      </c>
      <c r="B45" s="6">
        <f t="shared" ref="B45:O45" si="10">MEDIAN(B3:B41)</f>
        <v>17871</v>
      </c>
      <c r="C45" s="10">
        <f t="shared" si="10"/>
        <v>964737</v>
      </c>
      <c r="D45" s="8">
        <f t="shared" si="10"/>
        <v>0.99337088486840064</v>
      </c>
      <c r="E45" s="11">
        <f t="shared" si="10"/>
        <v>48.781985192727888</v>
      </c>
      <c r="F45" s="7">
        <f t="shared" si="10"/>
        <v>964737</v>
      </c>
      <c r="G45" s="7">
        <f t="shared" si="10"/>
        <v>669144</v>
      </c>
      <c r="H45" s="8">
        <f t="shared" si="10"/>
        <v>0.69328430149199682</v>
      </c>
      <c r="I45" s="11">
        <f t="shared" si="10"/>
        <v>33.89774596541146</v>
      </c>
      <c r="J45" s="7">
        <f t="shared" si="10"/>
        <v>68208</v>
      </c>
      <c r="K45" s="8">
        <f t="shared" si="10"/>
        <v>8.1327389559004606E-2</v>
      </c>
      <c r="L45" s="11">
        <f t="shared" si="10"/>
        <v>4.2860660946933589</v>
      </c>
      <c r="M45" s="7">
        <f t="shared" si="10"/>
        <v>185287</v>
      </c>
      <c r="N45" s="8">
        <f t="shared" si="10"/>
        <v>0.20716880538314375</v>
      </c>
      <c r="O45" s="11">
        <f t="shared" si="10"/>
        <v>10.245487364620939</v>
      </c>
    </row>
  </sheetData>
  <autoFilter ref="A2:O2" xr:uid="{619CFAC1-C6C7-4755-8F1E-0F40CA0C6451}"/>
  <sortState xmlns:xlrd2="http://schemas.microsoft.com/office/spreadsheetml/2017/richdata2" ref="A4:O41">
    <sortCondition ref="A3:A41"/>
  </sortState>
  <mergeCells count="6">
    <mergeCell ref="M1:O1"/>
    <mergeCell ref="A1:A2"/>
    <mergeCell ref="B1:B2"/>
    <mergeCell ref="C1:F1"/>
    <mergeCell ref="G1:I1"/>
    <mergeCell ref="J1:L1"/>
  </mergeCells>
  <conditionalFormatting sqref="A3:O41">
    <cfRule type="expression" dxfId="4" priority="1">
      <formula>MOD(ROW(),2)=0</formula>
    </cfRule>
  </conditionalFormatting>
  <pageMargins left="0.7" right="0.7" top="0.75" bottom="0.75" header="0.3" footer="0.3"/>
  <pageSetup orientation="portrait" r:id="rId1"/>
  <ignoredErrors>
    <ignoredError sqref="D43 H43 K43 N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32A3-672E-4D5C-914E-D6EC216E9012}">
  <sheetPr>
    <tabColor theme="7" tint="0.39997558519241921"/>
  </sheetPr>
  <dimension ref="A1:L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RowHeight="12.75"/>
  <cols>
    <col min="1" max="1" width="16.7109375" style="1" customWidth="1"/>
    <col min="2" max="2" width="14" style="1" customWidth="1"/>
    <col min="3" max="3" width="15.7109375" style="1" customWidth="1"/>
    <col min="4" max="4" width="14.42578125" style="1" customWidth="1"/>
    <col min="5" max="5" width="15" style="4" customWidth="1"/>
    <col min="6" max="6" width="14.7109375" style="1" customWidth="1"/>
    <col min="7" max="7" width="15.85546875" style="1" customWidth="1"/>
    <col min="8" max="8" width="16" style="4" customWidth="1"/>
    <col min="9" max="9" width="16.42578125" style="1" customWidth="1"/>
    <col min="10" max="10" width="14.140625" style="1" customWidth="1"/>
    <col min="11" max="11" width="14.140625" style="4" customWidth="1"/>
    <col min="12" max="12" width="13.42578125" style="1" customWidth="1"/>
    <col min="13" max="16384" width="9.140625" style="1"/>
  </cols>
  <sheetData>
    <row r="1" spans="1:12" ht="18.75" customHeight="1">
      <c r="A1" s="143" t="s">
        <v>226</v>
      </c>
      <c r="B1" s="145" t="s">
        <v>192</v>
      </c>
      <c r="C1" s="154" t="s">
        <v>127</v>
      </c>
      <c r="D1" s="151" t="s">
        <v>123</v>
      </c>
      <c r="E1" s="152"/>
      <c r="F1" s="153"/>
      <c r="G1" s="149" t="s">
        <v>140</v>
      </c>
      <c r="H1" s="149"/>
      <c r="I1" s="149"/>
      <c r="J1" s="137" t="s">
        <v>141</v>
      </c>
      <c r="K1" s="137"/>
      <c r="L1" s="137"/>
    </row>
    <row r="2" spans="1:12" ht="51">
      <c r="A2" s="144"/>
      <c r="B2" s="146"/>
      <c r="C2" s="155"/>
      <c r="D2" s="18" t="s">
        <v>131</v>
      </c>
      <c r="E2" s="33" t="s">
        <v>132</v>
      </c>
      <c r="F2" s="34" t="s">
        <v>133</v>
      </c>
      <c r="G2" s="32" t="s">
        <v>142</v>
      </c>
      <c r="H2" s="13" t="s">
        <v>143</v>
      </c>
      <c r="I2" s="91" t="s">
        <v>144</v>
      </c>
      <c r="J2" s="22" t="s">
        <v>145</v>
      </c>
      <c r="K2" s="55" t="s">
        <v>146</v>
      </c>
      <c r="L2" s="55" t="s">
        <v>147</v>
      </c>
    </row>
    <row r="3" spans="1:12">
      <c r="A3" s="93" t="s">
        <v>66</v>
      </c>
      <c r="B3" s="49">
        <v>17153</v>
      </c>
      <c r="C3" s="38">
        <v>1798253</v>
      </c>
      <c r="D3" s="35">
        <v>1473678</v>
      </c>
      <c r="E3" s="39">
        <f t="shared" ref="E3:E41" si="0">D3/C3</f>
        <v>0.81950537549499436</v>
      </c>
      <c r="F3" s="50">
        <f t="shared" ref="F3:F41" si="1">D3/B3</f>
        <v>85.913717717017434</v>
      </c>
      <c r="G3" s="35">
        <v>1063139</v>
      </c>
      <c r="H3" s="39">
        <f t="shared" ref="H3:H41" si="2">G3/D3</f>
        <v>0.72141879026490185</v>
      </c>
      <c r="I3" s="50">
        <f t="shared" ref="I3:I41" si="3">G3/B3</f>
        <v>61.979770302570977</v>
      </c>
      <c r="J3" s="35">
        <v>410539</v>
      </c>
      <c r="K3" s="39">
        <f t="shared" ref="K3:K41" si="4">J3/D3</f>
        <v>0.27858120973509815</v>
      </c>
      <c r="L3" s="51">
        <f t="shared" ref="L3:L41" si="5">J3/B3</f>
        <v>23.933947414446454</v>
      </c>
    </row>
    <row r="4" spans="1:12">
      <c r="A4" s="93" t="s">
        <v>97</v>
      </c>
      <c r="B4" s="49">
        <v>22493</v>
      </c>
      <c r="C4" s="38">
        <v>964737</v>
      </c>
      <c r="D4" s="35">
        <v>762462</v>
      </c>
      <c r="E4" s="39">
        <f t="shared" si="0"/>
        <v>0.79033145821089068</v>
      </c>
      <c r="F4" s="50">
        <f t="shared" si="1"/>
        <v>33.89774596541146</v>
      </c>
      <c r="G4" s="35">
        <v>607606</v>
      </c>
      <c r="H4" s="39">
        <f t="shared" si="2"/>
        <v>0.79690004223161282</v>
      </c>
      <c r="I4" s="50">
        <f t="shared" si="3"/>
        <v>27.013115191392878</v>
      </c>
      <c r="J4" s="35">
        <v>154856</v>
      </c>
      <c r="K4" s="39">
        <f t="shared" si="4"/>
        <v>0.20309995776838716</v>
      </c>
      <c r="L4" s="51">
        <f t="shared" si="5"/>
        <v>6.8846307740185839</v>
      </c>
    </row>
    <row r="5" spans="1:12">
      <c r="A5" s="93" t="s">
        <v>83</v>
      </c>
      <c r="B5" s="49">
        <v>16158</v>
      </c>
      <c r="C5" s="38">
        <v>1167962</v>
      </c>
      <c r="D5" s="35">
        <v>798422</v>
      </c>
      <c r="E5" s="39">
        <f t="shared" si="0"/>
        <v>0.68360271995150523</v>
      </c>
      <c r="F5" s="50">
        <f t="shared" si="1"/>
        <v>49.413417502166112</v>
      </c>
      <c r="G5" s="35">
        <v>596692</v>
      </c>
      <c r="H5" s="39">
        <f t="shared" si="2"/>
        <v>0.74733912642687705</v>
      </c>
      <c r="I5" s="50">
        <f t="shared" si="3"/>
        <v>36.928580269835379</v>
      </c>
      <c r="J5" s="35">
        <v>201730</v>
      </c>
      <c r="K5" s="39">
        <f t="shared" si="4"/>
        <v>0.252660873573123</v>
      </c>
      <c r="L5" s="51">
        <f t="shared" si="5"/>
        <v>12.484837232330735</v>
      </c>
    </row>
    <row r="6" spans="1:12">
      <c r="A6" s="93" t="s">
        <v>64</v>
      </c>
      <c r="B6" s="49">
        <v>22583</v>
      </c>
      <c r="C6" s="38">
        <v>250389</v>
      </c>
      <c r="D6" s="35">
        <v>150156</v>
      </c>
      <c r="E6" s="39">
        <f t="shared" si="0"/>
        <v>0.59969088098918089</v>
      </c>
      <c r="F6" s="50">
        <f t="shared" si="1"/>
        <v>6.6490723110304213</v>
      </c>
      <c r="G6" s="35">
        <v>144738</v>
      </c>
      <c r="H6" s="39">
        <f t="shared" si="2"/>
        <v>0.96391752577319589</v>
      </c>
      <c r="I6" s="50">
        <f t="shared" si="3"/>
        <v>6.4091573307355088</v>
      </c>
      <c r="J6" s="35">
        <v>5418</v>
      </c>
      <c r="K6" s="39">
        <f t="shared" si="4"/>
        <v>3.608247422680412E-2</v>
      </c>
      <c r="L6" s="51">
        <f t="shared" si="5"/>
        <v>0.23991498029491209</v>
      </c>
    </row>
    <row r="7" spans="1:12">
      <c r="A7" s="93" t="s">
        <v>71</v>
      </c>
      <c r="B7" s="49">
        <v>7997</v>
      </c>
      <c r="C7" s="38">
        <v>389099</v>
      </c>
      <c r="D7" s="35">
        <v>270267</v>
      </c>
      <c r="E7" s="39">
        <f t="shared" si="0"/>
        <v>0.69459700487536591</v>
      </c>
      <c r="F7" s="50">
        <f t="shared" si="1"/>
        <v>33.796048518194326</v>
      </c>
      <c r="G7" s="35">
        <v>233973</v>
      </c>
      <c r="H7" s="39">
        <f t="shared" si="2"/>
        <v>0.86571057509795868</v>
      </c>
      <c r="I7" s="50">
        <f t="shared" si="3"/>
        <v>29.257596598724522</v>
      </c>
      <c r="J7" s="35">
        <v>36294</v>
      </c>
      <c r="K7" s="39">
        <f t="shared" si="4"/>
        <v>0.13428942490204132</v>
      </c>
      <c r="L7" s="51">
        <f t="shared" si="5"/>
        <v>4.538451919469801</v>
      </c>
    </row>
    <row r="8" spans="1:12">
      <c r="A8" s="93" t="s">
        <v>69</v>
      </c>
      <c r="B8" s="49">
        <v>35688</v>
      </c>
      <c r="C8" s="38">
        <v>1226142</v>
      </c>
      <c r="D8" s="35">
        <v>850065</v>
      </c>
      <c r="E8" s="39">
        <f t="shared" si="0"/>
        <v>0.69328430149199682</v>
      </c>
      <c r="F8" s="50">
        <f t="shared" si="1"/>
        <v>23.819351042367181</v>
      </c>
      <c r="G8" s="35">
        <v>713943</v>
      </c>
      <c r="H8" s="39">
        <f t="shared" si="2"/>
        <v>0.83986871592172363</v>
      </c>
      <c r="I8" s="50">
        <f t="shared" si="3"/>
        <v>20.005127774041696</v>
      </c>
      <c r="J8" s="35">
        <v>136122</v>
      </c>
      <c r="K8" s="39">
        <f t="shared" si="4"/>
        <v>0.16013128407827637</v>
      </c>
      <c r="L8" s="51">
        <f t="shared" si="5"/>
        <v>3.8142232683254877</v>
      </c>
    </row>
    <row r="9" spans="1:12">
      <c r="A9" s="93" t="s">
        <v>70</v>
      </c>
      <c r="B9" s="49">
        <v>82934</v>
      </c>
      <c r="C9" s="38">
        <v>3840348</v>
      </c>
      <c r="D9" s="35">
        <v>2957769</v>
      </c>
      <c r="E9" s="39">
        <f t="shared" si="0"/>
        <v>0.77018254595677271</v>
      </c>
      <c r="F9" s="50">
        <f t="shared" si="1"/>
        <v>35.664130513420311</v>
      </c>
      <c r="G9" s="35">
        <v>2362167</v>
      </c>
      <c r="H9" s="39">
        <f t="shared" si="2"/>
        <v>0.79863133327856228</v>
      </c>
      <c r="I9" s="50">
        <f t="shared" si="3"/>
        <v>28.482492102153518</v>
      </c>
      <c r="J9" s="35">
        <v>595602</v>
      </c>
      <c r="K9" s="39">
        <f t="shared" si="4"/>
        <v>0.20136866672143769</v>
      </c>
      <c r="L9" s="51">
        <f t="shared" si="5"/>
        <v>7.1816384112667908</v>
      </c>
    </row>
    <row r="10" spans="1:12">
      <c r="A10" s="93" t="s">
        <v>72</v>
      </c>
      <c r="B10" s="49">
        <v>36405</v>
      </c>
      <c r="C10" s="38">
        <v>1811072</v>
      </c>
      <c r="D10" s="35">
        <v>1346607</v>
      </c>
      <c r="E10" s="39">
        <f t="shared" si="0"/>
        <v>0.74354139426814614</v>
      </c>
      <c r="F10" s="50">
        <f t="shared" si="1"/>
        <v>36.989616810877628</v>
      </c>
      <c r="G10" s="35">
        <v>1017621</v>
      </c>
      <c r="H10" s="39">
        <f t="shared" si="2"/>
        <v>0.75569264083730447</v>
      </c>
      <c r="I10" s="50">
        <f t="shared" si="3"/>
        <v>27.952781211372063</v>
      </c>
      <c r="J10" s="35">
        <v>328986</v>
      </c>
      <c r="K10" s="39">
        <f t="shared" si="4"/>
        <v>0.24430735916269558</v>
      </c>
      <c r="L10" s="51">
        <f t="shared" si="5"/>
        <v>9.0368355995055616</v>
      </c>
    </row>
    <row r="11" spans="1:12">
      <c r="A11" s="93" t="s">
        <v>74</v>
      </c>
      <c r="B11" s="49">
        <v>14312</v>
      </c>
      <c r="C11" s="38">
        <v>770652</v>
      </c>
      <c r="D11" s="35">
        <v>533424</v>
      </c>
      <c r="E11" s="39">
        <f t="shared" si="0"/>
        <v>0.6921723423802183</v>
      </c>
      <c r="F11" s="50">
        <f t="shared" si="1"/>
        <v>37.271101173840137</v>
      </c>
      <c r="G11" s="35">
        <v>473238</v>
      </c>
      <c r="H11" s="39">
        <f t="shared" si="2"/>
        <v>0.88717043102672544</v>
      </c>
      <c r="I11" s="50">
        <f t="shared" si="3"/>
        <v>33.065818893236447</v>
      </c>
      <c r="J11" s="35">
        <v>60186</v>
      </c>
      <c r="K11" s="39">
        <f t="shared" si="4"/>
        <v>0.11282956897327455</v>
      </c>
      <c r="L11" s="51">
        <f t="shared" si="5"/>
        <v>4.2052822806036891</v>
      </c>
    </row>
    <row r="12" spans="1:12">
      <c r="A12" s="93" t="s">
        <v>75</v>
      </c>
      <c r="B12" s="49">
        <v>47139</v>
      </c>
      <c r="C12" s="38">
        <v>2299534</v>
      </c>
      <c r="D12" s="35">
        <v>1959711</v>
      </c>
      <c r="E12" s="39">
        <f t="shared" si="0"/>
        <v>0.85222092824024342</v>
      </c>
      <c r="F12" s="50">
        <f t="shared" si="1"/>
        <v>41.573028702348374</v>
      </c>
      <c r="G12" s="35">
        <v>1305419</v>
      </c>
      <c r="H12" s="39">
        <f t="shared" si="2"/>
        <v>0.66612832198216987</v>
      </c>
      <c r="I12" s="50">
        <f t="shared" si="3"/>
        <v>27.692971849211904</v>
      </c>
      <c r="J12" s="35">
        <v>654292</v>
      </c>
      <c r="K12" s="39">
        <f t="shared" si="4"/>
        <v>0.33387167801783019</v>
      </c>
      <c r="L12" s="51">
        <f t="shared" si="5"/>
        <v>13.880056853136468</v>
      </c>
    </row>
    <row r="13" spans="1:12">
      <c r="A13" s="93" t="s">
        <v>77</v>
      </c>
      <c r="B13" s="49">
        <v>6460</v>
      </c>
      <c r="C13" s="38">
        <v>285351</v>
      </c>
      <c r="D13" s="35">
        <v>187475</v>
      </c>
      <c r="E13" s="39">
        <f t="shared" si="0"/>
        <v>0.65699787279525912</v>
      </c>
      <c r="F13" s="50">
        <f t="shared" si="1"/>
        <v>29.020897832817337</v>
      </c>
      <c r="G13" s="35">
        <v>136785</v>
      </c>
      <c r="H13" s="39">
        <f t="shared" si="2"/>
        <v>0.72961728230430722</v>
      </c>
      <c r="I13" s="50">
        <f t="shared" si="3"/>
        <v>21.174148606811144</v>
      </c>
      <c r="J13" s="35">
        <v>50690</v>
      </c>
      <c r="K13" s="39">
        <f t="shared" si="4"/>
        <v>0.27038271769569278</v>
      </c>
      <c r="L13" s="51">
        <f t="shared" si="5"/>
        <v>7.8467492260061915</v>
      </c>
    </row>
    <row r="14" spans="1:12">
      <c r="A14" s="93" t="s">
        <v>84</v>
      </c>
      <c r="B14" s="49">
        <v>4469</v>
      </c>
      <c r="C14" s="38">
        <v>223031</v>
      </c>
      <c r="D14" s="35">
        <v>154072</v>
      </c>
      <c r="E14" s="39">
        <f t="shared" si="0"/>
        <v>0.69080979774112117</v>
      </c>
      <c r="F14" s="50">
        <f t="shared" si="1"/>
        <v>34.475721637950322</v>
      </c>
      <c r="G14" s="35">
        <v>147549</v>
      </c>
      <c r="H14" s="39">
        <f t="shared" si="2"/>
        <v>0.95766265122799732</v>
      </c>
      <c r="I14" s="50">
        <f t="shared" si="3"/>
        <v>33.016110986797941</v>
      </c>
      <c r="J14" s="35">
        <v>6523</v>
      </c>
      <c r="K14" s="39">
        <f t="shared" si="4"/>
        <v>4.2337348772002702E-2</v>
      </c>
      <c r="L14" s="51">
        <f t="shared" si="5"/>
        <v>1.459610651152383</v>
      </c>
    </row>
    <row r="15" spans="1:12">
      <c r="A15" s="93" t="s">
        <v>79</v>
      </c>
      <c r="B15" s="49">
        <v>9974</v>
      </c>
      <c r="C15" s="38">
        <v>504062</v>
      </c>
      <c r="D15" s="35">
        <v>331003</v>
      </c>
      <c r="E15" s="39">
        <f t="shared" si="0"/>
        <v>0.65667120314564476</v>
      </c>
      <c r="F15" s="50">
        <f t="shared" si="1"/>
        <v>33.186585121315417</v>
      </c>
      <c r="G15" s="35">
        <v>283927</v>
      </c>
      <c r="H15" s="39">
        <f t="shared" si="2"/>
        <v>0.85777772406896613</v>
      </c>
      <c r="I15" s="50">
        <f t="shared" si="3"/>
        <v>28.466713454982955</v>
      </c>
      <c r="J15" s="35">
        <v>47076</v>
      </c>
      <c r="K15" s="39">
        <f t="shared" si="4"/>
        <v>0.14222227593103387</v>
      </c>
      <c r="L15" s="51">
        <f t="shared" si="5"/>
        <v>4.7198716663324642</v>
      </c>
    </row>
    <row r="16" spans="1:12">
      <c r="A16" s="93" t="s">
        <v>65</v>
      </c>
      <c r="B16" s="49">
        <v>8398</v>
      </c>
      <c r="C16" s="38">
        <v>272177</v>
      </c>
      <c r="D16" s="35">
        <v>164584</v>
      </c>
      <c r="E16" s="39">
        <f t="shared" si="0"/>
        <v>0.60469473908522764</v>
      </c>
      <c r="F16" s="50">
        <f t="shared" si="1"/>
        <v>19.597999523696117</v>
      </c>
      <c r="G16" s="35">
        <v>151482</v>
      </c>
      <c r="H16" s="39">
        <f t="shared" si="2"/>
        <v>0.92039323385019201</v>
      </c>
      <c r="I16" s="50">
        <f t="shared" si="3"/>
        <v>18.037866158609194</v>
      </c>
      <c r="J16" s="35">
        <v>13102</v>
      </c>
      <c r="K16" s="39">
        <f t="shared" si="4"/>
        <v>7.9606766149807995E-2</v>
      </c>
      <c r="L16" s="51">
        <f t="shared" si="5"/>
        <v>1.5601333650869253</v>
      </c>
    </row>
    <row r="17" spans="1:12">
      <c r="A17" s="93" t="s">
        <v>82</v>
      </c>
      <c r="B17" s="49">
        <v>5559</v>
      </c>
      <c r="C17" s="38">
        <v>584840</v>
      </c>
      <c r="D17" s="35">
        <v>394249</v>
      </c>
      <c r="E17" s="39">
        <f t="shared" si="0"/>
        <v>0.67411428766842219</v>
      </c>
      <c r="F17" s="50">
        <f t="shared" si="1"/>
        <v>70.920849073574388</v>
      </c>
      <c r="G17" s="35">
        <v>302032</v>
      </c>
      <c r="H17" s="39">
        <f t="shared" si="2"/>
        <v>0.7660945240190844</v>
      </c>
      <c r="I17" s="50">
        <f t="shared" si="3"/>
        <v>54.332074114049291</v>
      </c>
      <c r="J17" s="35">
        <v>92217</v>
      </c>
      <c r="K17" s="39">
        <f t="shared" si="4"/>
        <v>0.23390547598091563</v>
      </c>
      <c r="L17" s="51">
        <f t="shared" si="5"/>
        <v>16.588774959525093</v>
      </c>
    </row>
    <row r="18" spans="1:12">
      <c r="A18" s="93" t="s">
        <v>87</v>
      </c>
      <c r="B18" s="49">
        <v>29568</v>
      </c>
      <c r="C18" s="38">
        <v>636947</v>
      </c>
      <c r="D18" s="35">
        <v>535477</v>
      </c>
      <c r="E18" s="39">
        <f t="shared" si="0"/>
        <v>0.84069318169329632</v>
      </c>
      <c r="F18" s="50">
        <f t="shared" si="1"/>
        <v>18.110017586580085</v>
      </c>
      <c r="G18" s="35">
        <v>276246</v>
      </c>
      <c r="H18" s="39">
        <f t="shared" si="2"/>
        <v>0.51588770386029648</v>
      </c>
      <c r="I18" s="50">
        <f t="shared" si="3"/>
        <v>9.3427353896103895</v>
      </c>
      <c r="J18" s="35">
        <v>259231</v>
      </c>
      <c r="K18" s="39">
        <f t="shared" si="4"/>
        <v>0.48411229613970347</v>
      </c>
      <c r="L18" s="51">
        <f t="shared" si="5"/>
        <v>8.7672821969696972</v>
      </c>
    </row>
    <row r="19" spans="1:12">
      <c r="A19" s="93" t="s">
        <v>85</v>
      </c>
      <c r="B19" s="49">
        <v>22529</v>
      </c>
      <c r="C19" s="38">
        <v>1273943</v>
      </c>
      <c r="D19" s="35">
        <v>972473</v>
      </c>
      <c r="E19" s="39">
        <f t="shared" si="0"/>
        <v>0.76335675928985836</v>
      </c>
      <c r="F19" s="50">
        <f t="shared" si="1"/>
        <v>43.165386834746329</v>
      </c>
      <c r="G19" s="35">
        <v>637180</v>
      </c>
      <c r="H19" s="39">
        <f t="shared" si="2"/>
        <v>0.65521613453535466</v>
      </c>
      <c r="I19" s="50">
        <f t="shared" si="3"/>
        <v>28.282657907585779</v>
      </c>
      <c r="J19" s="35">
        <v>335293</v>
      </c>
      <c r="K19" s="39">
        <f t="shared" si="4"/>
        <v>0.34478386546464529</v>
      </c>
      <c r="L19" s="51">
        <f t="shared" si="5"/>
        <v>14.882728927160549</v>
      </c>
    </row>
    <row r="20" spans="1:12">
      <c r="A20" s="93" t="s">
        <v>67</v>
      </c>
      <c r="B20" s="49">
        <v>3616</v>
      </c>
      <c r="C20" s="38">
        <v>269800</v>
      </c>
      <c r="D20" s="35">
        <v>193544</v>
      </c>
      <c r="E20" s="39">
        <f t="shared" si="0"/>
        <v>0.71736100815418824</v>
      </c>
      <c r="F20" s="50">
        <f t="shared" si="1"/>
        <v>53.524336283185839</v>
      </c>
      <c r="G20" s="35">
        <v>151453</v>
      </c>
      <c r="H20" s="39">
        <f t="shared" si="2"/>
        <v>0.7825249038978217</v>
      </c>
      <c r="I20" s="50">
        <f t="shared" si="3"/>
        <v>41.884126106194692</v>
      </c>
      <c r="J20" s="35">
        <v>42091</v>
      </c>
      <c r="K20" s="39">
        <f t="shared" si="4"/>
        <v>0.21747509610217833</v>
      </c>
      <c r="L20" s="51">
        <f t="shared" si="5"/>
        <v>11.64021017699115</v>
      </c>
    </row>
    <row r="21" spans="1:12">
      <c r="A21" s="93" t="s">
        <v>90</v>
      </c>
      <c r="B21" s="49">
        <v>17075</v>
      </c>
      <c r="C21" s="38">
        <v>876815</v>
      </c>
      <c r="D21" s="35">
        <v>576773</v>
      </c>
      <c r="E21" s="39">
        <f t="shared" si="0"/>
        <v>0.65780466803145476</v>
      </c>
      <c r="F21" s="50">
        <f t="shared" si="1"/>
        <v>33.778799414348462</v>
      </c>
      <c r="G21" s="35">
        <v>418987</v>
      </c>
      <c r="H21" s="39">
        <f t="shared" si="2"/>
        <v>0.72643310279780782</v>
      </c>
      <c r="I21" s="50">
        <f t="shared" si="3"/>
        <v>24.538038067349927</v>
      </c>
      <c r="J21" s="35">
        <v>157786</v>
      </c>
      <c r="K21" s="39">
        <f t="shared" si="4"/>
        <v>0.27356689720219218</v>
      </c>
      <c r="L21" s="51">
        <f t="shared" si="5"/>
        <v>9.2407613469985357</v>
      </c>
    </row>
    <row r="22" spans="1:12">
      <c r="A22" s="93" t="s">
        <v>88</v>
      </c>
      <c r="B22" s="49">
        <v>14532</v>
      </c>
      <c r="C22" s="38">
        <v>986272</v>
      </c>
      <c r="D22" s="35">
        <v>708467</v>
      </c>
      <c r="E22" s="39">
        <f t="shared" si="0"/>
        <v>0.71832820966224331</v>
      </c>
      <c r="F22" s="50">
        <f t="shared" si="1"/>
        <v>48.752202036884121</v>
      </c>
      <c r="G22" s="35">
        <v>453717</v>
      </c>
      <c r="H22" s="39">
        <f t="shared" si="2"/>
        <v>0.64042079588745837</v>
      </c>
      <c r="I22" s="50">
        <f t="shared" si="3"/>
        <v>31.221924029727496</v>
      </c>
      <c r="J22" s="35">
        <v>254750</v>
      </c>
      <c r="K22" s="39">
        <f t="shared" si="4"/>
        <v>0.35957920411254157</v>
      </c>
      <c r="L22" s="51">
        <f t="shared" si="5"/>
        <v>17.530278007156621</v>
      </c>
    </row>
    <row r="23" spans="1:12">
      <c r="A23" s="93" t="s">
        <v>81</v>
      </c>
      <c r="B23" s="49">
        <v>1410</v>
      </c>
      <c r="C23" s="38">
        <v>522301</v>
      </c>
      <c r="D23" s="35">
        <v>353504</v>
      </c>
      <c r="E23" s="39">
        <f t="shared" si="0"/>
        <v>0.6768204541059657</v>
      </c>
      <c r="F23" s="50">
        <f t="shared" si="1"/>
        <v>250.71205673758865</v>
      </c>
      <c r="G23" s="35">
        <v>259327</v>
      </c>
      <c r="H23" s="39">
        <f t="shared" si="2"/>
        <v>0.73359000181044631</v>
      </c>
      <c r="I23" s="50">
        <f t="shared" si="3"/>
        <v>183.91985815602837</v>
      </c>
      <c r="J23" s="35">
        <v>94177</v>
      </c>
      <c r="K23" s="39">
        <f t="shared" si="4"/>
        <v>0.26640999818955374</v>
      </c>
      <c r="L23" s="51">
        <f t="shared" si="5"/>
        <v>66.792198581560285</v>
      </c>
    </row>
    <row r="24" spans="1:12">
      <c r="A24" s="93" t="s">
        <v>91</v>
      </c>
      <c r="B24" s="49">
        <v>25163</v>
      </c>
      <c r="C24" s="38">
        <v>2706972</v>
      </c>
      <c r="D24" s="35">
        <v>1575051</v>
      </c>
      <c r="E24" s="39">
        <f t="shared" si="0"/>
        <v>0.58184975685008933</v>
      </c>
      <c r="F24" s="50">
        <f t="shared" si="1"/>
        <v>62.593927592099512</v>
      </c>
      <c r="G24" s="35">
        <v>1257533</v>
      </c>
      <c r="H24" s="39">
        <f t="shared" si="2"/>
        <v>0.79840779758877645</v>
      </c>
      <c r="I24" s="50">
        <f t="shared" si="3"/>
        <v>49.975479871239521</v>
      </c>
      <c r="J24" s="35">
        <v>317518</v>
      </c>
      <c r="K24" s="39">
        <f t="shared" si="4"/>
        <v>0.2015922024112235</v>
      </c>
      <c r="L24" s="51">
        <f t="shared" si="5"/>
        <v>12.618447720859994</v>
      </c>
    </row>
    <row r="25" spans="1:12">
      <c r="A25" s="93" t="s">
        <v>73</v>
      </c>
      <c r="B25" s="49">
        <v>27732</v>
      </c>
      <c r="C25" s="38">
        <v>1666074</v>
      </c>
      <c r="D25" s="35">
        <v>1225830</v>
      </c>
      <c r="E25" s="39">
        <f t="shared" si="0"/>
        <v>0.73575963612660666</v>
      </c>
      <c r="F25" s="50">
        <f t="shared" si="1"/>
        <v>44.202726092600606</v>
      </c>
      <c r="G25" s="35">
        <v>888343</v>
      </c>
      <c r="H25" s="39">
        <f t="shared" si="2"/>
        <v>0.72468694680339041</v>
      </c>
      <c r="I25" s="50">
        <f t="shared" si="3"/>
        <v>32.033138612433291</v>
      </c>
      <c r="J25" s="35">
        <v>337487</v>
      </c>
      <c r="K25" s="39">
        <f t="shared" si="4"/>
        <v>0.27531305319660965</v>
      </c>
      <c r="L25" s="51">
        <f t="shared" si="5"/>
        <v>12.169587480167316</v>
      </c>
    </row>
    <row r="26" spans="1:12">
      <c r="A26" s="93" t="s">
        <v>89</v>
      </c>
      <c r="B26" s="49">
        <v>34114</v>
      </c>
      <c r="C26" s="38">
        <v>983778</v>
      </c>
      <c r="D26" s="35">
        <v>669144</v>
      </c>
      <c r="E26" s="39">
        <f t="shared" si="0"/>
        <v>0.68017784500161627</v>
      </c>
      <c r="F26" s="50">
        <f t="shared" si="1"/>
        <v>19.614938148560707</v>
      </c>
      <c r="G26" s="35">
        <v>669144</v>
      </c>
      <c r="H26" s="39">
        <f t="shared" si="2"/>
        <v>1</v>
      </c>
      <c r="I26" s="50">
        <f t="shared" si="3"/>
        <v>19.614938148560707</v>
      </c>
      <c r="J26" s="35">
        <v>0</v>
      </c>
      <c r="K26" s="39">
        <f t="shared" si="4"/>
        <v>0</v>
      </c>
      <c r="L26" s="51">
        <f t="shared" si="5"/>
        <v>0</v>
      </c>
    </row>
    <row r="27" spans="1:12">
      <c r="A27" s="93" t="s">
        <v>92</v>
      </c>
      <c r="B27" s="49">
        <v>12588</v>
      </c>
      <c r="C27" s="38">
        <v>485901</v>
      </c>
      <c r="D27" s="35">
        <v>320506</v>
      </c>
      <c r="E27" s="39">
        <f t="shared" si="0"/>
        <v>0.659611731607879</v>
      </c>
      <c r="F27" s="50">
        <f t="shared" si="1"/>
        <v>25.4612329202415</v>
      </c>
      <c r="G27" s="35">
        <v>313989</v>
      </c>
      <c r="H27" s="39">
        <f t="shared" si="2"/>
        <v>0.97966652730370107</v>
      </c>
      <c r="I27" s="50">
        <f t="shared" si="3"/>
        <v>24.943517635843662</v>
      </c>
      <c r="J27" s="35">
        <v>6517</v>
      </c>
      <c r="K27" s="39">
        <f t="shared" si="4"/>
        <v>2.0333472696298979E-2</v>
      </c>
      <c r="L27" s="51">
        <f t="shared" si="5"/>
        <v>0.5177152843978392</v>
      </c>
    </row>
    <row r="28" spans="1:12">
      <c r="A28" s="93" t="s">
        <v>93</v>
      </c>
      <c r="B28" s="49">
        <v>75604</v>
      </c>
      <c r="C28" s="38">
        <v>2431388</v>
      </c>
      <c r="D28" s="35">
        <v>1945357</v>
      </c>
      <c r="E28" s="39">
        <f t="shared" si="0"/>
        <v>0.80010142354901814</v>
      </c>
      <c r="F28" s="50">
        <f t="shared" si="1"/>
        <v>25.730874027829216</v>
      </c>
      <c r="G28" s="35">
        <v>1219293</v>
      </c>
      <c r="H28" s="39">
        <f t="shared" si="2"/>
        <v>0.62677081892937903</v>
      </c>
      <c r="I28" s="50">
        <f t="shared" si="3"/>
        <v>16.127360986191206</v>
      </c>
      <c r="J28" s="35">
        <v>726064</v>
      </c>
      <c r="K28" s="39">
        <f t="shared" si="4"/>
        <v>0.37322918107062097</v>
      </c>
      <c r="L28" s="51">
        <f t="shared" si="5"/>
        <v>9.6035130416380081</v>
      </c>
    </row>
    <row r="29" spans="1:12">
      <c r="A29" s="93" t="s">
        <v>95</v>
      </c>
      <c r="B29" s="49">
        <v>17871</v>
      </c>
      <c r="C29" s="38">
        <v>736427</v>
      </c>
      <c r="D29" s="35">
        <v>485300</v>
      </c>
      <c r="E29" s="39">
        <f t="shared" si="0"/>
        <v>0.65899267680299611</v>
      </c>
      <c r="F29" s="50">
        <f t="shared" si="1"/>
        <v>27.155727155727156</v>
      </c>
      <c r="G29" s="35">
        <v>394263</v>
      </c>
      <c r="H29" s="39">
        <f t="shared" si="2"/>
        <v>0.81241087986812277</v>
      </c>
      <c r="I29" s="50">
        <f t="shared" si="3"/>
        <v>22.061608192042975</v>
      </c>
      <c r="J29" s="35">
        <v>91037</v>
      </c>
      <c r="K29" s="39">
        <f t="shared" si="4"/>
        <v>0.1875891201318772</v>
      </c>
      <c r="L29" s="51">
        <f t="shared" si="5"/>
        <v>5.0941189636841813</v>
      </c>
    </row>
    <row r="30" spans="1:12">
      <c r="A30" s="93" t="s">
        <v>96</v>
      </c>
      <c r="B30" s="49">
        <v>190934</v>
      </c>
      <c r="C30" s="38">
        <v>13727915</v>
      </c>
      <c r="D30" s="35">
        <v>8477506</v>
      </c>
      <c r="E30" s="39">
        <f t="shared" si="0"/>
        <v>0.61753776884545108</v>
      </c>
      <c r="F30" s="50">
        <f t="shared" si="1"/>
        <v>44.400190641792449</v>
      </c>
      <c r="G30" s="35">
        <v>6507937</v>
      </c>
      <c r="H30" s="39">
        <f t="shared" si="2"/>
        <v>0.76767117593311052</v>
      </c>
      <c r="I30" s="50">
        <f t="shared" si="3"/>
        <v>34.084746561639101</v>
      </c>
      <c r="J30" s="35">
        <v>1969569</v>
      </c>
      <c r="K30" s="39">
        <f t="shared" si="4"/>
        <v>0.23232882406688948</v>
      </c>
      <c r="L30" s="51">
        <f t="shared" si="5"/>
        <v>10.315444080153352</v>
      </c>
    </row>
    <row r="31" spans="1:12">
      <c r="A31" s="93" t="s">
        <v>68</v>
      </c>
      <c r="B31" s="49">
        <v>8020</v>
      </c>
      <c r="C31" s="38">
        <v>160290</v>
      </c>
      <c r="D31" s="35">
        <v>99561</v>
      </c>
      <c r="E31" s="39">
        <f t="shared" si="0"/>
        <v>0.62113045105745834</v>
      </c>
      <c r="F31" s="50">
        <f t="shared" si="1"/>
        <v>12.414089775561097</v>
      </c>
      <c r="G31" s="35">
        <v>91608</v>
      </c>
      <c r="H31" s="39">
        <f t="shared" si="2"/>
        <v>0.92011932383162076</v>
      </c>
      <c r="I31" s="50">
        <f t="shared" si="3"/>
        <v>11.422443890274314</v>
      </c>
      <c r="J31" s="35">
        <v>7953</v>
      </c>
      <c r="K31" s="39">
        <f t="shared" si="4"/>
        <v>7.9880676168379183E-2</v>
      </c>
      <c r="L31" s="51">
        <f t="shared" si="5"/>
        <v>0.99164588528678299</v>
      </c>
    </row>
    <row r="32" spans="1:12">
      <c r="A32" s="93" t="s">
        <v>80</v>
      </c>
      <c r="B32" s="49">
        <v>10384</v>
      </c>
      <c r="C32" s="38">
        <v>699448</v>
      </c>
      <c r="D32" s="35">
        <v>423818</v>
      </c>
      <c r="E32" s="39">
        <f t="shared" si="0"/>
        <v>0.60593210646109508</v>
      </c>
      <c r="F32" s="50">
        <f t="shared" si="1"/>
        <v>40.814522342064713</v>
      </c>
      <c r="G32" s="35">
        <v>395294</v>
      </c>
      <c r="H32" s="39">
        <f t="shared" si="2"/>
        <v>0.9326975258247644</v>
      </c>
      <c r="I32" s="50">
        <f t="shared" si="3"/>
        <v>38.067604006163329</v>
      </c>
      <c r="J32" s="35">
        <v>28524</v>
      </c>
      <c r="K32" s="39">
        <f t="shared" si="4"/>
        <v>6.7302474175235591E-2</v>
      </c>
      <c r="L32" s="51">
        <f t="shared" si="5"/>
        <v>2.7469183359013867</v>
      </c>
    </row>
    <row r="33" spans="1:12">
      <c r="A33" s="93" t="s">
        <v>76</v>
      </c>
      <c r="B33" s="49">
        <v>22118</v>
      </c>
      <c r="C33" s="38">
        <v>1865527</v>
      </c>
      <c r="D33" s="35">
        <v>1310385</v>
      </c>
      <c r="E33" s="39">
        <f t="shared" si="0"/>
        <v>0.70242081728112216</v>
      </c>
      <c r="F33" s="50">
        <f t="shared" si="1"/>
        <v>59.245184917261959</v>
      </c>
      <c r="G33" s="35">
        <v>1003864</v>
      </c>
      <c r="H33" s="39">
        <f t="shared" si="2"/>
        <v>0.76608325034245661</v>
      </c>
      <c r="I33" s="50">
        <f t="shared" si="3"/>
        <v>45.386743828555929</v>
      </c>
      <c r="J33" s="35">
        <v>306521</v>
      </c>
      <c r="K33" s="39">
        <f t="shared" si="4"/>
        <v>0.23391674965754339</v>
      </c>
      <c r="L33" s="51">
        <f t="shared" si="5"/>
        <v>13.858441088706032</v>
      </c>
    </row>
    <row r="34" spans="1:12">
      <c r="A34" s="93" t="s">
        <v>98</v>
      </c>
      <c r="B34" s="49">
        <v>31931</v>
      </c>
      <c r="C34" s="38">
        <v>1325742</v>
      </c>
      <c r="D34" s="35">
        <v>1029055</v>
      </c>
      <c r="E34" s="39">
        <f t="shared" si="0"/>
        <v>0.77621060508002315</v>
      </c>
      <c r="F34" s="50">
        <f t="shared" si="1"/>
        <v>32.227459208919235</v>
      </c>
      <c r="G34" s="35">
        <v>771408</v>
      </c>
      <c r="H34" s="39">
        <f t="shared" si="2"/>
        <v>0.74962757092672405</v>
      </c>
      <c r="I34" s="50">
        <f t="shared" si="3"/>
        <v>24.158591963922206</v>
      </c>
      <c r="J34" s="35">
        <v>257647</v>
      </c>
      <c r="K34" s="39">
        <f t="shared" si="4"/>
        <v>0.25037242907327595</v>
      </c>
      <c r="L34" s="51">
        <f t="shared" si="5"/>
        <v>8.0688672449970245</v>
      </c>
    </row>
    <row r="35" spans="1:12">
      <c r="A35" s="93" t="s">
        <v>99</v>
      </c>
      <c r="B35" s="49">
        <v>16359</v>
      </c>
      <c r="C35" s="38">
        <v>749011</v>
      </c>
      <c r="D35" s="35">
        <v>488928</v>
      </c>
      <c r="E35" s="39">
        <f t="shared" si="0"/>
        <v>0.65276477915544628</v>
      </c>
      <c r="F35" s="50">
        <f t="shared" si="1"/>
        <v>29.88740143040528</v>
      </c>
      <c r="G35" s="35">
        <v>396887</v>
      </c>
      <c r="H35" s="39">
        <f t="shared" si="2"/>
        <v>0.81174937823155968</v>
      </c>
      <c r="I35" s="50">
        <f t="shared" si="3"/>
        <v>24.261079528088516</v>
      </c>
      <c r="J35" s="35">
        <v>92041</v>
      </c>
      <c r="K35" s="39">
        <f t="shared" si="4"/>
        <v>0.18825062176844035</v>
      </c>
      <c r="L35" s="51">
        <f t="shared" si="5"/>
        <v>5.6263219023167679</v>
      </c>
    </row>
    <row r="36" spans="1:12">
      <c r="A36" s="93" t="s">
        <v>78</v>
      </c>
      <c r="B36" s="49">
        <v>11147</v>
      </c>
      <c r="C36" s="38">
        <v>376494</v>
      </c>
      <c r="D36" s="35">
        <v>292452</v>
      </c>
      <c r="E36" s="39">
        <f t="shared" si="0"/>
        <v>0.77677731916046466</v>
      </c>
      <c r="F36" s="50">
        <f t="shared" si="1"/>
        <v>26.235937920516729</v>
      </c>
      <c r="G36" s="35">
        <v>232452</v>
      </c>
      <c r="H36" s="39">
        <f t="shared" si="2"/>
        <v>0.79483812728242587</v>
      </c>
      <c r="I36" s="50">
        <f t="shared" si="3"/>
        <v>20.853323764241502</v>
      </c>
      <c r="J36" s="35">
        <v>60000</v>
      </c>
      <c r="K36" s="39">
        <f t="shared" si="4"/>
        <v>0.20516187271757416</v>
      </c>
      <c r="L36" s="51">
        <f t="shared" si="5"/>
        <v>5.3826141562752312</v>
      </c>
    </row>
    <row r="37" spans="1:12">
      <c r="A37" s="93" t="s">
        <v>94</v>
      </c>
      <c r="B37" s="49">
        <v>82823</v>
      </c>
      <c r="C37" s="38">
        <v>4381566</v>
      </c>
      <c r="D37" s="35">
        <v>3170480</v>
      </c>
      <c r="E37" s="39">
        <f t="shared" si="0"/>
        <v>0.72359517122416961</v>
      </c>
      <c r="F37" s="50">
        <f t="shared" si="1"/>
        <v>38.280187870519057</v>
      </c>
      <c r="G37" s="35">
        <v>1906062</v>
      </c>
      <c r="H37" s="39">
        <f t="shared" si="2"/>
        <v>0.60119035603441751</v>
      </c>
      <c r="I37" s="50">
        <f t="shared" si="3"/>
        <v>23.013679774941743</v>
      </c>
      <c r="J37" s="35">
        <v>1264418</v>
      </c>
      <c r="K37" s="39">
        <f t="shared" si="4"/>
        <v>0.39880964396558249</v>
      </c>
      <c r="L37" s="51">
        <f t="shared" si="5"/>
        <v>15.266508095577315</v>
      </c>
    </row>
    <row r="38" spans="1:12">
      <c r="A38" s="93" t="s">
        <v>86</v>
      </c>
      <c r="B38" s="49">
        <v>6528</v>
      </c>
      <c r="C38" s="38">
        <v>287149</v>
      </c>
      <c r="D38" s="35">
        <v>211510</v>
      </c>
      <c r="E38" s="39">
        <f t="shared" si="0"/>
        <v>0.73658623223483277</v>
      </c>
      <c r="F38" s="50">
        <f t="shared" si="1"/>
        <v>32.400428921568626</v>
      </c>
      <c r="G38" s="35">
        <v>196096</v>
      </c>
      <c r="H38" s="39">
        <f t="shared" si="2"/>
        <v>0.92712401304902836</v>
      </c>
      <c r="I38" s="50">
        <f t="shared" si="3"/>
        <v>30.03921568627451</v>
      </c>
      <c r="J38" s="35">
        <v>15414</v>
      </c>
      <c r="K38" s="39">
        <f t="shared" si="4"/>
        <v>7.2875986950971583E-2</v>
      </c>
      <c r="L38" s="51">
        <f t="shared" si="5"/>
        <v>2.3612132352941178</v>
      </c>
    </row>
    <row r="39" spans="1:12">
      <c r="A39" s="93" t="s">
        <v>100</v>
      </c>
      <c r="B39" s="49">
        <v>31012</v>
      </c>
      <c r="C39" s="38">
        <v>997794</v>
      </c>
      <c r="D39" s="35">
        <v>671479</v>
      </c>
      <c r="E39" s="39">
        <f t="shared" si="0"/>
        <v>0.67296355760808346</v>
      </c>
      <c r="F39" s="50">
        <f t="shared" si="1"/>
        <v>21.65223139429898</v>
      </c>
      <c r="G39" s="35">
        <v>509140</v>
      </c>
      <c r="H39" s="39">
        <f t="shared" si="2"/>
        <v>0.7582366686076556</v>
      </c>
      <c r="I39" s="50">
        <f t="shared" si="3"/>
        <v>16.417515800335355</v>
      </c>
      <c r="J39" s="35">
        <v>162339</v>
      </c>
      <c r="K39" s="39">
        <f t="shared" si="4"/>
        <v>0.24176333139234435</v>
      </c>
      <c r="L39" s="51">
        <f t="shared" si="5"/>
        <v>5.2347155939636272</v>
      </c>
    </row>
    <row r="40" spans="1:12">
      <c r="A40" s="93" t="s">
        <v>101</v>
      </c>
      <c r="B40" s="49">
        <v>23359</v>
      </c>
      <c r="C40" s="38">
        <v>2444616</v>
      </c>
      <c r="D40" s="35">
        <v>1728104</v>
      </c>
      <c r="E40" s="39">
        <f t="shared" si="0"/>
        <v>0.70690202469426688</v>
      </c>
      <c r="F40" s="50">
        <f t="shared" si="1"/>
        <v>73.980221756068332</v>
      </c>
      <c r="G40" s="35">
        <v>1469048</v>
      </c>
      <c r="H40" s="39">
        <f t="shared" si="2"/>
        <v>0.85009235555267504</v>
      </c>
      <c r="I40" s="50">
        <f t="shared" si="3"/>
        <v>62.890020976925385</v>
      </c>
      <c r="J40" s="35">
        <v>259056</v>
      </c>
      <c r="K40" s="39">
        <f t="shared" si="4"/>
        <v>0.14990764444732493</v>
      </c>
      <c r="L40" s="51">
        <f t="shared" si="5"/>
        <v>11.090200779142943</v>
      </c>
    </row>
    <row r="41" spans="1:12">
      <c r="A41" s="93" t="s">
        <v>102</v>
      </c>
      <c r="B41" s="49">
        <v>43240</v>
      </c>
      <c r="C41" s="38">
        <v>1249038</v>
      </c>
      <c r="D41" s="35">
        <v>915800</v>
      </c>
      <c r="E41" s="39">
        <f t="shared" si="0"/>
        <v>0.73320427400927757</v>
      </c>
      <c r="F41" s="50">
        <f t="shared" si="1"/>
        <v>21.179463459759482</v>
      </c>
      <c r="G41" s="35">
        <v>547459</v>
      </c>
      <c r="H41" s="39">
        <f t="shared" si="2"/>
        <v>0.59779318628521516</v>
      </c>
      <c r="I41" s="50">
        <f t="shared" si="3"/>
        <v>12.660938945420906</v>
      </c>
      <c r="J41" s="35">
        <v>368341</v>
      </c>
      <c r="K41" s="39">
        <f t="shared" si="4"/>
        <v>0.40220681371478489</v>
      </c>
      <c r="L41" s="51">
        <f t="shared" si="5"/>
        <v>8.5185245143385746</v>
      </c>
    </row>
    <row r="42" spans="1:12">
      <c r="A42" s="45"/>
      <c r="B42" s="46"/>
      <c r="C42" s="46"/>
      <c r="D42" s="46"/>
      <c r="E42" s="47"/>
      <c r="F42" s="46"/>
      <c r="G42" s="46"/>
      <c r="H42" s="47"/>
      <c r="I42" s="46"/>
      <c r="J42" s="46"/>
      <c r="K42" s="47"/>
      <c r="L42" s="53"/>
    </row>
    <row r="43" spans="1:12">
      <c r="A43" s="5" t="s">
        <v>120</v>
      </c>
      <c r="B43" s="6">
        <v>1097379</v>
      </c>
      <c r="C43" s="7">
        <f>SUM(C3:C41)</f>
        <v>58228857</v>
      </c>
      <c r="D43" s="7">
        <f>SUM(D3:D41)</f>
        <v>40714448</v>
      </c>
      <c r="E43" s="8">
        <f>D41/C41</f>
        <v>0.73320427400927757</v>
      </c>
      <c r="F43" s="11">
        <f>D43/B43</f>
        <v>37.101537390454894</v>
      </c>
      <c r="G43" s="7">
        <f>SUM(G3:G41)</f>
        <v>30507041</v>
      </c>
      <c r="H43" s="8">
        <f>G43/D43</f>
        <v>0.74929275720500987</v>
      </c>
      <c r="I43" s="11">
        <f>G43/B43</f>
        <v>27.799913247838713</v>
      </c>
      <c r="J43" s="7">
        <f>SUM(J3:J41)</f>
        <v>10207407</v>
      </c>
      <c r="K43" s="8">
        <f>J43/D43</f>
        <v>0.25070724279499013</v>
      </c>
      <c r="L43" s="11">
        <f>J43/B43</f>
        <v>9.3016241426161788</v>
      </c>
    </row>
    <row r="44" spans="1:12">
      <c r="A44" s="5" t="s">
        <v>121</v>
      </c>
      <c r="B44" s="6">
        <f t="shared" ref="B44:L44" si="6">AVERAGE(B3:B41)</f>
        <v>28137.923076923078</v>
      </c>
      <c r="C44" s="7">
        <f t="shared" si="6"/>
        <v>1493047.6153846155</v>
      </c>
      <c r="D44" s="7">
        <f t="shared" si="6"/>
        <v>1043960.2051282051</v>
      </c>
      <c r="E44" s="8">
        <f t="shared" si="6"/>
        <v>0.70357177717902275</v>
      </c>
      <c r="F44" s="11">
        <f t="shared" si="6"/>
        <v>42.505354561927057</v>
      </c>
      <c r="G44" s="7">
        <f t="shared" si="6"/>
        <v>782231.8205128205</v>
      </c>
      <c r="H44" s="8">
        <f t="shared" si="6"/>
        <v>0.78839901188450734</v>
      </c>
      <c r="I44" s="11">
        <f t="shared" si="6"/>
        <v>32.846554171131174</v>
      </c>
      <c r="J44" s="7">
        <f t="shared" si="6"/>
        <v>261728.38461538462</v>
      </c>
      <c r="K44" s="8">
        <f t="shared" si="6"/>
        <v>0.21160098811549255</v>
      </c>
      <c r="L44" s="11">
        <f t="shared" si="6"/>
        <v>9.6588003907958715</v>
      </c>
    </row>
    <row r="45" spans="1:12">
      <c r="A45" s="5" t="s">
        <v>122</v>
      </c>
      <c r="B45" s="6">
        <f t="shared" ref="B45:L45" si="7">MEDIAN(B3:B41)</f>
        <v>17871</v>
      </c>
      <c r="C45" s="7">
        <f t="shared" si="7"/>
        <v>964737</v>
      </c>
      <c r="D45" s="7">
        <f t="shared" si="7"/>
        <v>669144</v>
      </c>
      <c r="E45" s="8">
        <f t="shared" si="7"/>
        <v>0.69328430149199682</v>
      </c>
      <c r="F45" s="11">
        <f t="shared" si="7"/>
        <v>33.89774596541146</v>
      </c>
      <c r="G45" s="7">
        <f t="shared" si="7"/>
        <v>473238</v>
      </c>
      <c r="H45" s="8">
        <f t="shared" si="7"/>
        <v>0.7825249038978217</v>
      </c>
      <c r="I45" s="11">
        <f t="shared" si="7"/>
        <v>27.952781211372063</v>
      </c>
      <c r="J45" s="7">
        <f t="shared" si="7"/>
        <v>154856</v>
      </c>
      <c r="K45" s="8">
        <f t="shared" si="7"/>
        <v>0.21747509610217833</v>
      </c>
      <c r="L45" s="11">
        <f t="shared" si="7"/>
        <v>8.0688672449970245</v>
      </c>
    </row>
  </sheetData>
  <autoFilter ref="A2:L2" xr:uid="{0FA732A3-672E-4D5C-914E-D6EC216E9012}"/>
  <sortState xmlns:xlrd2="http://schemas.microsoft.com/office/spreadsheetml/2017/richdata2" ref="A4:L41">
    <sortCondition ref="A3:A41"/>
  </sortState>
  <mergeCells count="6">
    <mergeCell ref="J1:L1"/>
    <mergeCell ref="A1:A2"/>
    <mergeCell ref="B1:B2"/>
    <mergeCell ref="G1:I1"/>
    <mergeCell ref="D1:F1"/>
    <mergeCell ref="C1:C2"/>
  </mergeCells>
  <conditionalFormatting sqref="A3:L41">
    <cfRule type="expression" dxfId="3" priority="1">
      <formula>MOD(ROW(),2)=1</formula>
    </cfRule>
  </conditionalFormatting>
  <pageMargins left="0.7" right="0.7" top="0.75" bottom="0.75" header="0.3" footer="0.3"/>
  <ignoredErrors>
    <ignoredError sqref="E43 H43 K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7050-779E-427E-AEE5-209163E89E11}">
  <sheetPr>
    <tabColor theme="7" tint="0.39997558519241921"/>
  </sheetPr>
  <dimension ref="A1:O45"/>
  <sheetViews>
    <sheetView showGridLines="0" showRowColHeaders="0" workbookViewId="0">
      <pane xSplit="1" ySplit="2" topLeftCell="B3" activePane="bottomRight" state="frozen"/>
      <selection pane="topRight" activeCell="B1" sqref="B1"/>
      <selection pane="bottomLeft" activeCell="A3" sqref="A3"/>
      <selection pane="bottomRight" sqref="A1:A2"/>
    </sheetView>
  </sheetViews>
  <sheetFormatPr defaultRowHeight="12.75"/>
  <cols>
    <col min="1" max="1" width="17" style="1" customWidth="1"/>
    <col min="2" max="2" width="12.28515625" style="1" customWidth="1"/>
    <col min="3" max="3" width="13.140625" style="1" customWidth="1"/>
    <col min="4" max="4" width="13.85546875" style="4" customWidth="1"/>
    <col min="5" max="5" width="12.7109375" style="1" customWidth="1"/>
    <col min="6" max="7" width="14.7109375" style="1" customWidth="1"/>
    <col min="8" max="8" width="12.5703125" style="4" customWidth="1"/>
    <col min="9" max="9" width="12.7109375" style="1" customWidth="1"/>
    <col min="10" max="10" width="15.28515625" style="1" customWidth="1"/>
    <col min="11" max="11" width="13.140625" style="4" customWidth="1"/>
    <col min="12" max="12" width="15" style="1" customWidth="1"/>
    <col min="13" max="13" width="13.140625" style="1" customWidth="1"/>
    <col min="14" max="14" width="13.5703125" style="4" customWidth="1"/>
    <col min="15" max="15" width="13.28515625" style="1" customWidth="1"/>
    <col min="16" max="16384" width="9.140625" style="1"/>
  </cols>
  <sheetData>
    <row r="1" spans="1:15">
      <c r="A1" s="161" t="s">
        <v>226</v>
      </c>
      <c r="B1" s="162" t="s">
        <v>192</v>
      </c>
      <c r="C1" s="157" t="s">
        <v>123</v>
      </c>
      <c r="D1" s="134"/>
      <c r="E1" s="134"/>
      <c r="F1" s="134"/>
      <c r="G1" s="156" t="s">
        <v>148</v>
      </c>
      <c r="H1" s="156"/>
      <c r="I1" s="156"/>
      <c r="J1" s="160" t="s">
        <v>227</v>
      </c>
      <c r="K1" s="160"/>
      <c r="L1" s="160"/>
      <c r="M1" s="158" t="s">
        <v>229</v>
      </c>
      <c r="N1" s="158"/>
      <c r="O1" s="159"/>
    </row>
    <row r="2" spans="1:15" ht="63.75" customHeight="1">
      <c r="A2" s="161"/>
      <c r="B2" s="163"/>
      <c r="C2" s="32" t="s">
        <v>134</v>
      </c>
      <c r="D2" s="13" t="s">
        <v>149</v>
      </c>
      <c r="E2" s="13" t="s">
        <v>136</v>
      </c>
      <c r="F2" s="14" t="s">
        <v>127</v>
      </c>
      <c r="G2" s="15" t="s">
        <v>150</v>
      </c>
      <c r="H2" s="16" t="s">
        <v>151</v>
      </c>
      <c r="I2" s="17" t="s">
        <v>152</v>
      </c>
      <c r="J2" s="19" t="s">
        <v>228</v>
      </c>
      <c r="K2" s="20" t="s">
        <v>153</v>
      </c>
      <c r="L2" s="21" t="s">
        <v>154</v>
      </c>
      <c r="M2" s="22" t="s">
        <v>155</v>
      </c>
      <c r="N2" s="24" t="s">
        <v>156</v>
      </c>
      <c r="O2" s="24" t="s">
        <v>157</v>
      </c>
    </row>
    <row r="3" spans="1:15">
      <c r="A3" s="37" t="s">
        <v>66</v>
      </c>
      <c r="B3" s="49">
        <v>17153</v>
      </c>
      <c r="C3" s="35">
        <v>139288</v>
      </c>
      <c r="D3" s="39">
        <f t="shared" ref="D3:D41" si="0">C3/F3</f>
        <v>7.7457398931073659E-2</v>
      </c>
      <c r="E3" s="50">
        <f t="shared" ref="E3:E41" si="1">C3/B3</f>
        <v>8.1203288054567722</v>
      </c>
      <c r="F3" s="38">
        <v>1798253</v>
      </c>
      <c r="G3" s="35">
        <v>81756</v>
      </c>
      <c r="H3" s="39">
        <f t="shared" ref="H3:H41" si="2">G3/C3</f>
        <v>0.58695652173913049</v>
      </c>
      <c r="I3" s="50">
        <f t="shared" ref="I3:I41" si="3">G3/B3</f>
        <v>4.7662799510289746</v>
      </c>
      <c r="J3" s="35">
        <v>47698</v>
      </c>
      <c r="K3" s="39">
        <f t="shared" ref="K3:K14" si="4">J3/C3</f>
        <v>0.34244155993337544</v>
      </c>
      <c r="L3" s="50">
        <f t="shared" ref="L3:L14" si="5">J3/B3</f>
        <v>2.78073806331254</v>
      </c>
      <c r="M3" s="35">
        <v>9834</v>
      </c>
      <c r="N3" s="40">
        <f t="shared" ref="N3:N14" si="6">M3/C3</f>
        <v>7.0601918327494115E-2</v>
      </c>
      <c r="O3" s="51">
        <f t="shared" ref="O3:O14" si="7">M3/B3</f>
        <v>0.57331079111525685</v>
      </c>
    </row>
    <row r="4" spans="1:15">
      <c r="A4" s="37" t="s">
        <v>97</v>
      </c>
      <c r="B4" s="49">
        <v>22493</v>
      </c>
      <c r="C4" s="35">
        <v>64962</v>
      </c>
      <c r="D4" s="39">
        <f t="shared" si="0"/>
        <v>6.7336486524306627E-2</v>
      </c>
      <c r="E4" s="50">
        <f t="shared" si="1"/>
        <v>2.8880985195394122</v>
      </c>
      <c r="F4" s="38">
        <v>964737</v>
      </c>
      <c r="G4" s="35">
        <v>32203</v>
      </c>
      <c r="H4" s="39">
        <f t="shared" si="2"/>
        <v>0.49572057510544626</v>
      </c>
      <c r="I4" s="50">
        <f>G4/B4</f>
        <v>1.4316898590672653</v>
      </c>
      <c r="J4" s="35">
        <v>14152</v>
      </c>
      <c r="K4" s="39">
        <f t="shared" si="4"/>
        <v>0.21785043563929682</v>
      </c>
      <c r="L4" s="50">
        <f t="shared" si="5"/>
        <v>0.62917352065086918</v>
      </c>
      <c r="M4" s="35">
        <v>18607</v>
      </c>
      <c r="N4" s="40">
        <f t="shared" si="6"/>
        <v>0.28642898925525689</v>
      </c>
      <c r="O4" s="51">
        <f t="shared" si="7"/>
        <v>0.82723513982127772</v>
      </c>
    </row>
    <row r="5" spans="1:15">
      <c r="A5" s="37" t="s">
        <v>83</v>
      </c>
      <c r="B5" s="49">
        <v>16158</v>
      </c>
      <c r="C5" s="35">
        <v>51734</v>
      </c>
      <c r="D5" s="39">
        <f t="shared" si="0"/>
        <v>4.4294249299206653E-2</v>
      </c>
      <c r="E5" s="50">
        <f t="shared" si="1"/>
        <v>3.2017576432726824</v>
      </c>
      <c r="F5" s="38">
        <v>1167962</v>
      </c>
      <c r="G5" s="35">
        <v>35501</v>
      </c>
      <c r="H5" s="39">
        <f t="shared" si="2"/>
        <v>0.68622182703831136</v>
      </c>
      <c r="I5" s="50">
        <f>G5/B5</f>
        <v>2.1971159797004578</v>
      </c>
      <c r="J5" s="35">
        <v>15163</v>
      </c>
      <c r="K5" s="39">
        <f t="shared" si="4"/>
        <v>0.29309544980090463</v>
      </c>
      <c r="L5" s="50">
        <f t="shared" si="5"/>
        <v>0.9384205966084912</v>
      </c>
      <c r="M5" s="35">
        <v>1070</v>
      </c>
      <c r="N5" s="40">
        <f t="shared" si="6"/>
        <v>2.0682723160784011E-2</v>
      </c>
      <c r="O5" s="51">
        <f t="shared" si="7"/>
        <v>6.622106696373313E-2</v>
      </c>
    </row>
    <row r="6" spans="1:15">
      <c r="A6" s="37" t="s">
        <v>64</v>
      </c>
      <c r="B6" s="49">
        <v>22583</v>
      </c>
      <c r="C6" s="35">
        <v>15003</v>
      </c>
      <c r="D6" s="39">
        <f t="shared" si="0"/>
        <v>5.9918766399482404E-2</v>
      </c>
      <c r="E6" s="50">
        <f t="shared" si="1"/>
        <v>0.66434928928840276</v>
      </c>
      <c r="F6" s="38">
        <v>250389</v>
      </c>
      <c r="G6" s="35">
        <v>6185</v>
      </c>
      <c r="H6" s="39">
        <f t="shared" si="2"/>
        <v>0.412250883156702</v>
      </c>
      <c r="I6" s="50">
        <f t="shared" si="3"/>
        <v>0.27387858123367137</v>
      </c>
      <c r="J6" s="35">
        <v>8704</v>
      </c>
      <c r="K6" s="39">
        <f t="shared" si="4"/>
        <v>0.58015063653935883</v>
      </c>
      <c r="L6" s="50">
        <f t="shared" si="5"/>
        <v>0.38542266306513751</v>
      </c>
      <c r="M6" s="35">
        <v>114</v>
      </c>
      <c r="N6" s="43">
        <f t="shared" si="6"/>
        <v>7.5984803039392118E-3</v>
      </c>
      <c r="O6" s="51">
        <f t="shared" si="7"/>
        <v>5.0480449895939422E-3</v>
      </c>
    </row>
    <row r="7" spans="1:15">
      <c r="A7" s="37" t="s">
        <v>71</v>
      </c>
      <c r="B7" s="49">
        <v>7997</v>
      </c>
      <c r="C7" s="35">
        <v>30668</v>
      </c>
      <c r="D7" s="39">
        <f t="shared" si="0"/>
        <v>7.8817987196060646E-2</v>
      </c>
      <c r="E7" s="50">
        <f t="shared" si="1"/>
        <v>3.8349381017881705</v>
      </c>
      <c r="F7" s="38">
        <v>389099</v>
      </c>
      <c r="G7" s="35">
        <v>14944</v>
      </c>
      <c r="H7" s="39">
        <f t="shared" si="2"/>
        <v>0.48728316160166951</v>
      </c>
      <c r="I7" s="50">
        <f t="shared" si="3"/>
        <v>1.8687007627860448</v>
      </c>
      <c r="J7" s="35">
        <v>12713</v>
      </c>
      <c r="K7" s="39">
        <f t="shared" si="4"/>
        <v>0.41453632450763012</v>
      </c>
      <c r="L7" s="50">
        <f t="shared" si="5"/>
        <v>1.5897211454295361</v>
      </c>
      <c r="M7" s="35">
        <v>3011</v>
      </c>
      <c r="N7" s="40">
        <f t="shared" si="6"/>
        <v>9.8180513890700399E-2</v>
      </c>
      <c r="O7" s="51">
        <f t="shared" si="7"/>
        <v>0.3765161935725897</v>
      </c>
    </row>
    <row r="8" spans="1:15">
      <c r="A8" s="37" t="s">
        <v>69</v>
      </c>
      <c r="B8" s="49">
        <v>35688</v>
      </c>
      <c r="C8" s="35">
        <v>186160</v>
      </c>
      <c r="D8" s="39">
        <f t="shared" si="0"/>
        <v>0.15182580810379223</v>
      </c>
      <c r="E8" s="50">
        <f t="shared" si="1"/>
        <v>5.2163192109392513</v>
      </c>
      <c r="F8" s="38">
        <v>1226142</v>
      </c>
      <c r="G8" s="35">
        <v>86368</v>
      </c>
      <c r="H8" s="39">
        <f t="shared" si="2"/>
        <v>0.46394499355393209</v>
      </c>
      <c r="I8" s="50">
        <f t="shared" si="3"/>
        <v>2.4200851826944629</v>
      </c>
      <c r="J8" s="35">
        <v>63599</v>
      </c>
      <c r="K8" s="39">
        <f t="shared" si="4"/>
        <v>0.34163622690159001</v>
      </c>
      <c r="L8" s="50">
        <f t="shared" si="5"/>
        <v>1.782083613539565</v>
      </c>
      <c r="M8" s="35">
        <v>36193</v>
      </c>
      <c r="N8" s="40">
        <f t="shared" si="6"/>
        <v>0.19441877954447787</v>
      </c>
      <c r="O8" s="51">
        <f t="shared" si="7"/>
        <v>1.0141504147052229</v>
      </c>
    </row>
    <row r="9" spans="1:15">
      <c r="A9" s="37" t="s">
        <v>70</v>
      </c>
      <c r="B9" s="49">
        <v>82934</v>
      </c>
      <c r="C9" s="35">
        <v>268156</v>
      </c>
      <c r="D9" s="39">
        <f t="shared" si="0"/>
        <v>6.9825963688707374E-2</v>
      </c>
      <c r="E9" s="50">
        <f t="shared" si="1"/>
        <v>3.233366291267755</v>
      </c>
      <c r="F9" s="38">
        <v>3840348</v>
      </c>
      <c r="G9" s="35">
        <v>183446</v>
      </c>
      <c r="H9" s="39">
        <f t="shared" si="2"/>
        <v>0.68410179149450323</v>
      </c>
      <c r="I9" s="50">
        <f t="shared" si="3"/>
        <v>2.2119516724142088</v>
      </c>
      <c r="J9" s="35">
        <v>57201</v>
      </c>
      <c r="K9" s="39">
        <f t="shared" si="4"/>
        <v>0.21331240024463372</v>
      </c>
      <c r="L9" s="50">
        <f t="shared" si="5"/>
        <v>0.68971712446041433</v>
      </c>
      <c r="M9" s="35">
        <v>27509</v>
      </c>
      <c r="N9" s="40">
        <f t="shared" si="6"/>
        <v>0.10258580826086308</v>
      </c>
      <c r="O9" s="51">
        <f t="shared" si="7"/>
        <v>0.3316974943931319</v>
      </c>
    </row>
    <row r="10" spans="1:15">
      <c r="A10" s="37" t="s">
        <v>72</v>
      </c>
      <c r="B10" s="49">
        <v>36405</v>
      </c>
      <c r="C10" s="35">
        <v>163901</v>
      </c>
      <c r="D10" s="39">
        <f t="shared" si="0"/>
        <v>9.0499439006290192E-2</v>
      </c>
      <c r="E10" s="50">
        <f t="shared" si="1"/>
        <v>4.5021562972119211</v>
      </c>
      <c r="F10" s="38">
        <v>1811072</v>
      </c>
      <c r="G10" s="35">
        <v>77574</v>
      </c>
      <c r="H10" s="39">
        <f t="shared" si="2"/>
        <v>0.47329790544291983</v>
      </c>
      <c r="I10" s="50">
        <f t="shared" si="3"/>
        <v>2.1308611454470539</v>
      </c>
      <c r="J10" s="35">
        <v>52614</v>
      </c>
      <c r="K10" s="39">
        <f t="shared" si="4"/>
        <v>0.32101085411315367</v>
      </c>
      <c r="L10" s="50">
        <f t="shared" si="5"/>
        <v>1.4452410383189123</v>
      </c>
      <c r="M10" s="35">
        <v>33713</v>
      </c>
      <c r="N10" s="40">
        <f t="shared" si="6"/>
        <v>0.2056912404439265</v>
      </c>
      <c r="O10" s="51">
        <f t="shared" si="7"/>
        <v>0.92605411344595523</v>
      </c>
    </row>
    <row r="11" spans="1:15">
      <c r="A11" s="37" t="s">
        <v>74</v>
      </c>
      <c r="B11" s="49">
        <v>14312</v>
      </c>
      <c r="C11" s="35">
        <v>81325</v>
      </c>
      <c r="D11" s="39">
        <f t="shared" si="0"/>
        <v>0.10552752734048572</v>
      </c>
      <c r="E11" s="50">
        <f t="shared" si="1"/>
        <v>5.6822945779765233</v>
      </c>
      <c r="F11" s="38">
        <v>770652</v>
      </c>
      <c r="G11" s="35">
        <v>54183</v>
      </c>
      <c r="H11" s="39">
        <f t="shared" si="2"/>
        <v>0.66625268982477714</v>
      </c>
      <c r="I11" s="50">
        <f t="shared" si="3"/>
        <v>3.7858440469536054</v>
      </c>
      <c r="J11" s="35">
        <v>18161</v>
      </c>
      <c r="K11" s="39">
        <f t="shared" si="4"/>
        <v>0.22331386412542267</v>
      </c>
      <c r="L11" s="50">
        <f t="shared" si="5"/>
        <v>1.2689351593068754</v>
      </c>
      <c r="M11" s="35">
        <v>8981</v>
      </c>
      <c r="N11" s="40">
        <f t="shared" si="6"/>
        <v>0.11043344604980018</v>
      </c>
      <c r="O11" s="51">
        <f t="shared" si="7"/>
        <v>0.62751537171604244</v>
      </c>
    </row>
    <row r="12" spans="1:15">
      <c r="A12" s="37" t="s">
        <v>75</v>
      </c>
      <c r="B12" s="49">
        <v>47139</v>
      </c>
      <c r="C12" s="35">
        <v>120997</v>
      </c>
      <c r="D12" s="39">
        <f t="shared" si="0"/>
        <v>5.2618052179267627E-2</v>
      </c>
      <c r="E12" s="50">
        <f t="shared" si="1"/>
        <v>2.5668130422792168</v>
      </c>
      <c r="F12" s="38">
        <v>2299534</v>
      </c>
      <c r="G12" s="35">
        <v>80501</v>
      </c>
      <c r="H12" s="39">
        <f t="shared" si="2"/>
        <v>0.66531401604998475</v>
      </c>
      <c r="I12" s="50">
        <f t="shared" si="3"/>
        <v>1.707736693608265</v>
      </c>
      <c r="J12" s="35">
        <v>34269</v>
      </c>
      <c r="K12" s="39">
        <f t="shared" si="4"/>
        <v>0.28322189806358833</v>
      </c>
      <c r="L12" s="50">
        <f t="shared" si="5"/>
        <v>0.72697766180869339</v>
      </c>
      <c r="M12" s="35">
        <v>6227</v>
      </c>
      <c r="N12" s="40">
        <f t="shared" si="6"/>
        <v>5.1464085886426938E-2</v>
      </c>
      <c r="O12" s="51">
        <f t="shared" si="7"/>
        <v>0.13209868686225842</v>
      </c>
    </row>
    <row r="13" spans="1:15">
      <c r="A13" s="37" t="s">
        <v>77</v>
      </c>
      <c r="B13" s="49">
        <v>6460</v>
      </c>
      <c r="C13" s="35">
        <v>33387</v>
      </c>
      <c r="D13" s="39">
        <f t="shared" si="0"/>
        <v>0.11700326965736935</v>
      </c>
      <c r="E13" s="50">
        <f t="shared" si="1"/>
        <v>5.1682662538699686</v>
      </c>
      <c r="F13" s="38">
        <v>285351</v>
      </c>
      <c r="G13" s="35">
        <v>24660</v>
      </c>
      <c r="H13" s="39">
        <f t="shared" si="2"/>
        <v>0.73861083655314941</v>
      </c>
      <c r="I13" s="50">
        <f t="shared" si="3"/>
        <v>3.8173374613003097</v>
      </c>
      <c r="J13" s="35">
        <v>3580</v>
      </c>
      <c r="K13" s="39">
        <f t="shared" si="4"/>
        <v>0.10722736394405008</v>
      </c>
      <c r="L13" s="50">
        <f t="shared" si="5"/>
        <v>0.55417956656346745</v>
      </c>
      <c r="M13" s="35">
        <v>5147</v>
      </c>
      <c r="N13" s="40">
        <f t="shared" si="6"/>
        <v>0.15416179950280048</v>
      </c>
      <c r="O13" s="51">
        <f t="shared" si="7"/>
        <v>0.79674922600619191</v>
      </c>
    </row>
    <row r="14" spans="1:15">
      <c r="A14" s="37" t="s">
        <v>84</v>
      </c>
      <c r="B14" s="49">
        <v>4469</v>
      </c>
      <c r="C14" s="35">
        <v>12244</v>
      </c>
      <c r="D14" s="39">
        <f t="shared" si="0"/>
        <v>5.4898198008348616E-2</v>
      </c>
      <c r="E14" s="50">
        <f t="shared" si="1"/>
        <v>2.7397628104721412</v>
      </c>
      <c r="F14" s="38">
        <v>223031</v>
      </c>
      <c r="G14" s="35">
        <v>8443</v>
      </c>
      <c r="H14" s="39">
        <f t="shared" si="2"/>
        <v>0.689562234563868</v>
      </c>
      <c r="I14" s="50">
        <f t="shared" si="3"/>
        <v>1.889236965764153</v>
      </c>
      <c r="J14" s="35">
        <v>3580</v>
      </c>
      <c r="K14" s="39">
        <f t="shared" si="4"/>
        <v>0.29238810846128716</v>
      </c>
      <c r="L14" s="50">
        <f t="shared" si="5"/>
        <v>0.8010740657865294</v>
      </c>
      <c r="M14" s="35">
        <v>221</v>
      </c>
      <c r="N14" s="40">
        <f t="shared" si="6"/>
        <v>1.8049656974844824E-2</v>
      </c>
      <c r="O14" s="51">
        <f t="shared" si="7"/>
        <v>4.9451778921458939E-2</v>
      </c>
    </row>
    <row r="15" spans="1:15">
      <c r="A15" s="37" t="s">
        <v>79</v>
      </c>
      <c r="B15" s="49">
        <v>9974</v>
      </c>
      <c r="C15" s="35">
        <v>36060</v>
      </c>
      <c r="D15" s="39">
        <v>7.1538818637389839E-2</v>
      </c>
      <c r="E15" s="50">
        <v>3.6154000401042712</v>
      </c>
      <c r="F15" s="38">
        <v>504062</v>
      </c>
      <c r="G15" s="35">
        <v>25254</v>
      </c>
      <c r="H15" s="39">
        <v>0.70033277870216304</v>
      </c>
      <c r="I15" s="50">
        <v>2.5319831562061359</v>
      </c>
      <c r="J15" s="35">
        <v>7860</v>
      </c>
      <c r="K15" s="39">
        <v>0.21797004991680533</v>
      </c>
      <c r="L15" s="50">
        <v>0.78804892721074793</v>
      </c>
      <c r="M15" s="35">
        <v>2946</v>
      </c>
      <c r="N15" s="40">
        <v>8.1697171381031608E-2</v>
      </c>
      <c r="O15" s="51">
        <v>0.29536795668738719</v>
      </c>
    </row>
    <row r="16" spans="1:15">
      <c r="A16" s="37" t="s">
        <v>65</v>
      </c>
      <c r="B16" s="49">
        <v>8398</v>
      </c>
      <c r="C16" s="35">
        <v>20157</v>
      </c>
      <c r="D16" s="39">
        <v>7.1538818637389839E-2</v>
      </c>
      <c r="E16" s="50">
        <v>3.6154000401042712</v>
      </c>
      <c r="F16" s="38">
        <v>272177</v>
      </c>
      <c r="G16" s="35">
        <v>11555</v>
      </c>
      <c r="H16" s="39">
        <v>0.70033277870216304</v>
      </c>
      <c r="I16" s="50">
        <v>2.5319831562061359</v>
      </c>
      <c r="J16" s="35">
        <v>7160</v>
      </c>
      <c r="K16" s="39">
        <v>0.21797004991680533</v>
      </c>
      <c r="L16" s="50">
        <v>0.78804892721074793</v>
      </c>
      <c r="M16" s="35">
        <v>1442</v>
      </c>
      <c r="N16" s="40">
        <v>8.1697171381031608E-2</v>
      </c>
      <c r="O16" s="51">
        <v>0.29536795668738719</v>
      </c>
    </row>
    <row r="17" spans="1:15">
      <c r="A17" s="37" t="s">
        <v>82</v>
      </c>
      <c r="B17" s="49">
        <v>5559</v>
      </c>
      <c r="C17" s="35">
        <v>60687</v>
      </c>
      <c r="D17" s="39">
        <f t="shared" si="0"/>
        <v>0.10376684221325491</v>
      </c>
      <c r="E17" s="50">
        <f t="shared" si="1"/>
        <v>10.916891527253103</v>
      </c>
      <c r="F17" s="38">
        <v>584840</v>
      </c>
      <c r="G17" s="35">
        <v>31240</v>
      </c>
      <c r="H17" s="39">
        <f t="shared" si="2"/>
        <v>0.51477252129780682</v>
      </c>
      <c r="I17" s="50">
        <f t="shared" si="3"/>
        <v>5.6197157762187446</v>
      </c>
      <c r="J17" s="35">
        <v>25862</v>
      </c>
      <c r="K17" s="39">
        <f t="shared" ref="K17:K41" si="8">J17/C17</f>
        <v>0.4261538715046056</v>
      </c>
      <c r="L17" s="50">
        <f t="shared" ref="L17:L41" si="9">J17/B17</f>
        <v>4.652275589134736</v>
      </c>
      <c r="M17" s="35">
        <v>3585</v>
      </c>
      <c r="N17" s="40">
        <f t="shared" ref="N17:N41" si="10">M17/C17</f>
        <v>5.907360719758762E-2</v>
      </c>
      <c r="O17" s="51">
        <f t="shared" ref="O17:O41" si="11">M17/B17</f>
        <v>0.64490016189962218</v>
      </c>
    </row>
    <row r="18" spans="1:15">
      <c r="A18" s="37" t="s">
        <v>87</v>
      </c>
      <c r="B18" s="49">
        <v>29568</v>
      </c>
      <c r="C18" s="35">
        <v>18540</v>
      </c>
      <c r="D18" s="39">
        <f t="shared" si="0"/>
        <v>2.910760235937998E-2</v>
      </c>
      <c r="E18" s="50">
        <f t="shared" si="1"/>
        <v>0.62702922077922074</v>
      </c>
      <c r="F18" s="38">
        <v>636947</v>
      </c>
      <c r="G18" s="35">
        <v>2357</v>
      </c>
      <c r="H18" s="39">
        <f t="shared" si="2"/>
        <v>0.12713052858683926</v>
      </c>
      <c r="I18" s="50">
        <f t="shared" si="3"/>
        <v>7.9714556277056273E-2</v>
      </c>
      <c r="J18" s="35">
        <v>16183</v>
      </c>
      <c r="K18" s="39">
        <f t="shared" si="8"/>
        <v>0.87286947141316074</v>
      </c>
      <c r="L18" s="50">
        <f t="shared" si="9"/>
        <v>0.54731466450216448</v>
      </c>
      <c r="M18" s="35">
        <v>0</v>
      </c>
      <c r="N18" s="40">
        <f t="shared" si="10"/>
        <v>0</v>
      </c>
      <c r="O18" s="51">
        <f t="shared" si="11"/>
        <v>0</v>
      </c>
    </row>
    <row r="19" spans="1:15">
      <c r="A19" s="37" t="s">
        <v>85</v>
      </c>
      <c r="B19" s="49">
        <v>22529</v>
      </c>
      <c r="C19" s="35">
        <v>169477</v>
      </c>
      <c r="D19" s="39">
        <f t="shared" si="0"/>
        <v>0.13303342457237097</v>
      </c>
      <c r="E19" s="50">
        <f t="shared" si="1"/>
        <v>7.5226152958409163</v>
      </c>
      <c r="F19" s="38">
        <v>1273943</v>
      </c>
      <c r="G19" s="35">
        <v>118107</v>
      </c>
      <c r="H19" s="39">
        <f t="shared" si="2"/>
        <v>0.69689102356071919</v>
      </c>
      <c r="I19" s="50">
        <f t="shared" si="3"/>
        <v>5.2424430733720984</v>
      </c>
      <c r="J19" s="35">
        <v>40586</v>
      </c>
      <c r="K19" s="39">
        <f t="shared" si="8"/>
        <v>0.23947792325802322</v>
      </c>
      <c r="L19" s="50">
        <f t="shared" si="9"/>
        <v>1.8015002885170226</v>
      </c>
      <c r="M19" s="35">
        <v>10784</v>
      </c>
      <c r="N19" s="40">
        <f t="shared" si="10"/>
        <v>6.3631053181257627E-2</v>
      </c>
      <c r="O19" s="51">
        <f t="shared" si="11"/>
        <v>0.47867193395179547</v>
      </c>
    </row>
    <row r="20" spans="1:15">
      <c r="A20" s="37" t="s">
        <v>67</v>
      </c>
      <c r="B20" s="49">
        <v>3616</v>
      </c>
      <c r="C20" s="35">
        <v>42743</v>
      </c>
      <c r="D20" s="39">
        <f t="shared" si="0"/>
        <v>0.15842475908080059</v>
      </c>
      <c r="E20" s="50">
        <f t="shared" si="1"/>
        <v>11.820519911504425</v>
      </c>
      <c r="F20" s="38">
        <v>269800</v>
      </c>
      <c r="G20" s="35">
        <v>24410</v>
      </c>
      <c r="H20" s="39">
        <f t="shared" si="2"/>
        <v>0.57108766347706053</v>
      </c>
      <c r="I20" s="50">
        <f t="shared" si="3"/>
        <v>6.7505530973451329</v>
      </c>
      <c r="J20" s="35">
        <v>11580</v>
      </c>
      <c r="K20" s="39">
        <f t="shared" si="8"/>
        <v>0.27092155440656951</v>
      </c>
      <c r="L20" s="50">
        <f t="shared" si="9"/>
        <v>3.2024336283185839</v>
      </c>
      <c r="M20" s="35">
        <v>6753</v>
      </c>
      <c r="N20" s="40">
        <f t="shared" si="10"/>
        <v>0.15799078211636994</v>
      </c>
      <c r="O20" s="51">
        <f t="shared" si="11"/>
        <v>1.867533185840708</v>
      </c>
    </row>
    <row r="21" spans="1:15">
      <c r="A21" s="37" t="s">
        <v>90</v>
      </c>
      <c r="B21" s="49">
        <v>17075</v>
      </c>
      <c r="C21" s="35">
        <v>85007</v>
      </c>
      <c r="D21" s="39">
        <f t="shared" si="0"/>
        <v>9.6949755649709465E-2</v>
      </c>
      <c r="E21" s="50">
        <f t="shared" si="1"/>
        <v>4.9784480234260613</v>
      </c>
      <c r="F21" s="38">
        <v>876815</v>
      </c>
      <c r="G21" s="35">
        <v>37539</v>
      </c>
      <c r="H21" s="39">
        <f t="shared" si="2"/>
        <v>0.44159892714717613</v>
      </c>
      <c r="I21" s="50">
        <f t="shared" si="3"/>
        <v>2.1984773060029283</v>
      </c>
      <c r="J21" s="35">
        <v>40509</v>
      </c>
      <c r="K21" s="39">
        <f t="shared" si="8"/>
        <v>0.4765372263460656</v>
      </c>
      <c r="L21" s="50">
        <f t="shared" si="9"/>
        <v>2.372415812591508</v>
      </c>
      <c r="M21" s="35">
        <v>6959</v>
      </c>
      <c r="N21" s="40">
        <f t="shared" si="10"/>
        <v>8.1863846506758264E-2</v>
      </c>
      <c r="O21" s="51">
        <f t="shared" si="11"/>
        <v>0.40755490483162521</v>
      </c>
    </row>
    <row r="22" spans="1:15">
      <c r="A22" s="37" t="s">
        <v>88</v>
      </c>
      <c r="B22" s="49">
        <v>14532</v>
      </c>
      <c r="C22" s="35">
        <v>89035</v>
      </c>
      <c r="D22" s="39">
        <f t="shared" si="0"/>
        <v>9.0274285389831607E-2</v>
      </c>
      <c r="E22" s="50">
        <f t="shared" si="1"/>
        <v>6.1268235617946605</v>
      </c>
      <c r="F22" s="38">
        <v>986272</v>
      </c>
      <c r="G22" s="35">
        <v>51615</v>
      </c>
      <c r="H22" s="39">
        <f t="shared" si="2"/>
        <v>0.5797158420845735</v>
      </c>
      <c r="I22" s="50">
        <f t="shared" si="3"/>
        <v>3.5518166804293974</v>
      </c>
      <c r="J22" s="35">
        <v>28416</v>
      </c>
      <c r="K22" s="39">
        <f t="shared" si="8"/>
        <v>0.31915538833043183</v>
      </c>
      <c r="L22" s="50">
        <f t="shared" si="9"/>
        <v>1.9554087530966144</v>
      </c>
      <c r="M22" s="35">
        <v>9004</v>
      </c>
      <c r="N22" s="40">
        <f t="shared" si="10"/>
        <v>0.10112876958499467</v>
      </c>
      <c r="O22" s="51">
        <f t="shared" si="11"/>
        <v>0.61959812826864846</v>
      </c>
    </row>
    <row r="23" spans="1:15">
      <c r="A23" s="37" t="s">
        <v>81</v>
      </c>
      <c r="B23" s="49">
        <v>1410</v>
      </c>
      <c r="C23" s="35">
        <v>24636</v>
      </c>
      <c r="D23" s="39">
        <f t="shared" si="0"/>
        <v>4.7168203775217736E-2</v>
      </c>
      <c r="E23" s="50">
        <f t="shared" si="1"/>
        <v>17.472340425531915</v>
      </c>
      <c r="F23" s="38">
        <v>522301</v>
      </c>
      <c r="G23" s="35">
        <v>17806</v>
      </c>
      <c r="H23" s="39">
        <f t="shared" si="2"/>
        <v>0.72276343562266598</v>
      </c>
      <c r="I23" s="50">
        <f t="shared" si="3"/>
        <v>12.62836879432624</v>
      </c>
      <c r="J23" s="35">
        <v>4364</v>
      </c>
      <c r="K23" s="39">
        <f t="shared" si="8"/>
        <v>0.1771391459652541</v>
      </c>
      <c r="L23" s="50">
        <f t="shared" si="9"/>
        <v>3.0950354609929076</v>
      </c>
      <c r="M23" s="35">
        <v>2466</v>
      </c>
      <c r="N23" s="40">
        <f t="shared" si="10"/>
        <v>0.10009741841207988</v>
      </c>
      <c r="O23" s="51">
        <f t="shared" si="11"/>
        <v>1.7489361702127659</v>
      </c>
    </row>
    <row r="24" spans="1:15">
      <c r="A24" s="37" t="s">
        <v>91</v>
      </c>
      <c r="B24" s="49">
        <v>25163</v>
      </c>
      <c r="C24" s="35">
        <v>235511</v>
      </c>
      <c r="D24" s="39">
        <f t="shared" si="0"/>
        <v>8.700163873139434E-2</v>
      </c>
      <c r="E24" s="50">
        <f t="shared" si="1"/>
        <v>9.3594166037435915</v>
      </c>
      <c r="F24" s="38">
        <v>2706972</v>
      </c>
      <c r="G24" s="35">
        <v>131856</v>
      </c>
      <c r="H24" s="39">
        <f t="shared" si="2"/>
        <v>0.55987193804111057</v>
      </c>
      <c r="I24" s="50">
        <f t="shared" si="3"/>
        <v>5.2400747128720742</v>
      </c>
      <c r="J24" s="35">
        <v>35405</v>
      </c>
      <c r="K24" s="39">
        <f t="shared" si="8"/>
        <v>0.1503326808514252</v>
      </c>
      <c r="L24" s="50">
        <f t="shared" si="9"/>
        <v>1.4070261892461153</v>
      </c>
      <c r="M24" s="35">
        <v>68250</v>
      </c>
      <c r="N24" s="40">
        <f t="shared" si="10"/>
        <v>0.28979538110746417</v>
      </c>
      <c r="O24" s="51">
        <f t="shared" si="11"/>
        <v>2.7123157016254025</v>
      </c>
    </row>
    <row r="25" spans="1:15">
      <c r="A25" s="37" t="s">
        <v>73</v>
      </c>
      <c r="B25" s="49">
        <v>27732</v>
      </c>
      <c r="C25" s="35">
        <v>141896</v>
      </c>
      <c r="D25" s="39">
        <f t="shared" si="0"/>
        <v>8.5167885700154974E-2</v>
      </c>
      <c r="E25" s="50">
        <f t="shared" si="1"/>
        <v>5.1166883023222267</v>
      </c>
      <c r="F25" s="38">
        <v>1666074</v>
      </c>
      <c r="G25" s="35">
        <v>60994</v>
      </c>
      <c r="H25" s="39">
        <f t="shared" si="2"/>
        <v>0.42985003100862601</v>
      </c>
      <c r="I25" s="50">
        <f t="shared" si="3"/>
        <v>2.1994086254146832</v>
      </c>
      <c r="J25" s="35">
        <v>61893</v>
      </c>
      <c r="K25" s="39">
        <f t="shared" si="8"/>
        <v>0.43618565710097534</v>
      </c>
      <c r="L25" s="50">
        <f t="shared" si="9"/>
        <v>2.2318260493292947</v>
      </c>
      <c r="M25" s="35">
        <v>19009</v>
      </c>
      <c r="N25" s="40">
        <f t="shared" si="10"/>
        <v>0.13396431189039859</v>
      </c>
      <c r="O25" s="51">
        <f t="shared" si="11"/>
        <v>0.6854536275782489</v>
      </c>
    </row>
    <row r="26" spans="1:15">
      <c r="A26" s="37" t="s">
        <v>89</v>
      </c>
      <c r="B26" s="49">
        <v>34114</v>
      </c>
      <c r="C26" s="35">
        <v>164494</v>
      </c>
      <c r="D26" s="39">
        <f t="shared" si="0"/>
        <v>0.16720642258720972</v>
      </c>
      <c r="E26" s="50">
        <f t="shared" si="1"/>
        <v>4.8218913056223247</v>
      </c>
      <c r="F26" s="38">
        <v>983778</v>
      </c>
      <c r="G26" s="35">
        <v>71358</v>
      </c>
      <c r="H26" s="39">
        <f t="shared" si="2"/>
        <v>0.43380305664644303</v>
      </c>
      <c r="I26" s="50">
        <f t="shared" si="3"/>
        <v>2.0917511871958725</v>
      </c>
      <c r="J26" s="35">
        <v>25989</v>
      </c>
      <c r="K26" s="39">
        <f t="shared" si="8"/>
        <v>0.1579936046299561</v>
      </c>
      <c r="L26" s="50">
        <f t="shared" si="9"/>
        <v>0.76182798850911648</v>
      </c>
      <c r="M26" s="35">
        <v>67147</v>
      </c>
      <c r="N26" s="40">
        <f t="shared" si="10"/>
        <v>0.40820333872360087</v>
      </c>
      <c r="O26" s="51">
        <f t="shared" si="11"/>
        <v>1.9683121299173361</v>
      </c>
    </row>
    <row r="27" spans="1:15">
      <c r="A27" s="37" t="s">
        <v>92</v>
      </c>
      <c r="B27" s="49">
        <v>12588</v>
      </c>
      <c r="C27" s="35">
        <v>53953</v>
      </c>
      <c r="D27" s="39">
        <f t="shared" si="0"/>
        <v>0.11103702194479946</v>
      </c>
      <c r="E27" s="50">
        <f t="shared" si="1"/>
        <v>4.2860660946933589</v>
      </c>
      <c r="F27" s="38">
        <v>485901</v>
      </c>
      <c r="G27" s="35">
        <v>33698</v>
      </c>
      <c r="H27" s="39">
        <f t="shared" si="2"/>
        <v>0.62458065353177761</v>
      </c>
      <c r="I27" s="50">
        <f t="shared" si="3"/>
        <v>2.676993962503972</v>
      </c>
      <c r="J27" s="35">
        <v>8088</v>
      </c>
      <c r="K27" s="39">
        <f t="shared" si="8"/>
        <v>0.14990825347988063</v>
      </c>
      <c r="L27" s="50">
        <f t="shared" si="9"/>
        <v>0.64251668255481409</v>
      </c>
      <c r="M27" s="35">
        <v>12167</v>
      </c>
      <c r="N27" s="40">
        <f t="shared" si="10"/>
        <v>0.22551109298834171</v>
      </c>
      <c r="O27" s="51">
        <f t="shared" si="11"/>
        <v>0.96655544963457263</v>
      </c>
    </row>
    <row r="28" spans="1:15">
      <c r="A28" s="37" t="s">
        <v>93</v>
      </c>
      <c r="B28" s="49">
        <v>75604</v>
      </c>
      <c r="C28" s="35">
        <v>150533</v>
      </c>
      <c r="D28" s="39">
        <f t="shared" si="0"/>
        <v>6.1912372685889706E-2</v>
      </c>
      <c r="E28" s="50">
        <f t="shared" si="1"/>
        <v>1.9910719009576212</v>
      </c>
      <c r="F28" s="38">
        <v>2431388</v>
      </c>
      <c r="G28" s="35">
        <v>50855</v>
      </c>
      <c r="H28" s="39">
        <f t="shared" si="2"/>
        <v>0.33783290042714886</v>
      </c>
      <c r="I28" s="50">
        <f t="shared" si="3"/>
        <v>0.67264959525951007</v>
      </c>
      <c r="J28" s="35">
        <v>91014</v>
      </c>
      <c r="K28" s="39">
        <f t="shared" si="8"/>
        <v>0.60461161340038394</v>
      </c>
      <c r="L28" s="50">
        <f t="shared" si="9"/>
        <v>1.2038251944341569</v>
      </c>
      <c r="M28" s="35">
        <v>8664</v>
      </c>
      <c r="N28" s="40">
        <f t="shared" si="10"/>
        <v>5.7555486172467168E-2</v>
      </c>
      <c r="O28" s="51">
        <f t="shared" si="11"/>
        <v>0.11459711126395429</v>
      </c>
    </row>
    <row r="29" spans="1:15">
      <c r="A29" s="37" t="s">
        <v>95</v>
      </c>
      <c r="B29" s="49">
        <v>17871</v>
      </c>
      <c r="C29" s="35">
        <v>52013</v>
      </c>
      <c r="D29" s="39">
        <f t="shared" si="0"/>
        <v>7.0628860701739613E-2</v>
      </c>
      <c r="E29" s="50">
        <f t="shared" si="1"/>
        <v>2.9104694756868672</v>
      </c>
      <c r="F29" s="38">
        <v>736427</v>
      </c>
      <c r="G29" s="35">
        <v>37217</v>
      </c>
      <c r="H29" s="39">
        <f t="shared" si="2"/>
        <v>0.71553265529771404</v>
      </c>
      <c r="I29" s="50">
        <f t="shared" si="3"/>
        <v>2.0825359521011695</v>
      </c>
      <c r="J29" s="35">
        <v>12044</v>
      </c>
      <c r="K29" s="39">
        <f t="shared" si="8"/>
        <v>0.23155749524157423</v>
      </c>
      <c r="L29" s="50">
        <f t="shared" si="9"/>
        <v>0.67394102176710868</v>
      </c>
      <c r="M29" s="35">
        <v>2752</v>
      </c>
      <c r="N29" s="40">
        <f t="shared" si="10"/>
        <v>5.2909849460711748E-2</v>
      </c>
      <c r="O29" s="51">
        <f t="shared" si="11"/>
        <v>0.15399250181858878</v>
      </c>
    </row>
    <row r="30" spans="1:15">
      <c r="A30" s="37" t="s">
        <v>96</v>
      </c>
      <c r="B30" s="49">
        <v>190934</v>
      </c>
      <c r="C30" s="35">
        <v>640951</v>
      </c>
      <c r="D30" s="39">
        <f t="shared" si="0"/>
        <v>4.6689610184794998E-2</v>
      </c>
      <c r="E30" s="50">
        <f t="shared" si="1"/>
        <v>3.3569243822472687</v>
      </c>
      <c r="F30" s="38">
        <v>13727915</v>
      </c>
      <c r="G30" s="35">
        <v>252996</v>
      </c>
      <c r="H30" s="39">
        <f t="shared" si="2"/>
        <v>0.39471972116433235</v>
      </c>
      <c r="I30" s="50">
        <f t="shared" si="3"/>
        <v>1.3250442561303906</v>
      </c>
      <c r="J30" s="35">
        <v>367345</v>
      </c>
      <c r="K30" s="39">
        <f t="shared" si="8"/>
        <v>0.57312493466739267</v>
      </c>
      <c r="L30" s="50">
        <f t="shared" si="9"/>
        <v>1.9239370672588434</v>
      </c>
      <c r="M30" s="35">
        <v>20610</v>
      </c>
      <c r="N30" s="40">
        <f t="shared" si="10"/>
        <v>3.2155344168274952E-2</v>
      </c>
      <c r="O30" s="51">
        <f t="shared" si="11"/>
        <v>0.10794305885803471</v>
      </c>
    </row>
    <row r="31" spans="1:15">
      <c r="A31" s="37" t="s">
        <v>68</v>
      </c>
      <c r="B31" s="49">
        <v>8020</v>
      </c>
      <c r="C31" s="35">
        <v>15728</v>
      </c>
      <c r="D31" s="39">
        <f t="shared" si="0"/>
        <v>9.8122153596606157E-2</v>
      </c>
      <c r="E31" s="50">
        <f t="shared" si="1"/>
        <v>1.9610972568578553</v>
      </c>
      <c r="F31" s="38">
        <v>160290</v>
      </c>
      <c r="G31" s="35">
        <v>10427</v>
      </c>
      <c r="H31" s="39">
        <f t="shared" si="2"/>
        <v>0.66295778229908442</v>
      </c>
      <c r="I31" s="50">
        <f t="shared" si="3"/>
        <v>1.3001246882793018</v>
      </c>
      <c r="J31" s="35">
        <v>4012</v>
      </c>
      <c r="K31" s="39">
        <f t="shared" si="8"/>
        <v>0.25508646998982704</v>
      </c>
      <c r="L31" s="50">
        <f t="shared" si="9"/>
        <v>0.50024937655860346</v>
      </c>
      <c r="M31" s="35">
        <v>1289</v>
      </c>
      <c r="N31" s="40">
        <f t="shared" si="10"/>
        <v>8.1955747711088503E-2</v>
      </c>
      <c r="O31" s="51">
        <f t="shared" si="11"/>
        <v>0.16072319201995011</v>
      </c>
    </row>
    <row r="32" spans="1:15">
      <c r="A32" s="37" t="s">
        <v>80</v>
      </c>
      <c r="B32" s="49">
        <v>10384</v>
      </c>
      <c r="C32" s="35">
        <v>50952</v>
      </c>
      <c r="D32" s="39">
        <f t="shared" si="0"/>
        <v>7.2846015715249735E-2</v>
      </c>
      <c r="E32" s="50">
        <f t="shared" si="1"/>
        <v>4.906779661016949</v>
      </c>
      <c r="F32" s="38">
        <v>699448</v>
      </c>
      <c r="G32" s="35">
        <v>31980</v>
      </c>
      <c r="H32" s="39">
        <f t="shared" si="2"/>
        <v>0.62764955252001886</v>
      </c>
      <c r="I32" s="50">
        <f t="shared" si="3"/>
        <v>3.0797380585516181</v>
      </c>
      <c r="J32" s="35">
        <v>9929</v>
      </c>
      <c r="K32" s="39">
        <f t="shared" si="8"/>
        <v>0.19486968126864501</v>
      </c>
      <c r="L32" s="50">
        <f t="shared" si="9"/>
        <v>0.95618258859784289</v>
      </c>
      <c r="M32" s="35">
        <v>9043</v>
      </c>
      <c r="N32" s="40">
        <f t="shared" si="10"/>
        <v>0.17748076621133616</v>
      </c>
      <c r="O32" s="51">
        <f t="shared" si="11"/>
        <v>0.87085901386748843</v>
      </c>
    </row>
    <row r="33" spans="1:15">
      <c r="A33" s="37" t="s">
        <v>76</v>
      </c>
      <c r="B33" s="49">
        <v>22118</v>
      </c>
      <c r="C33" s="35">
        <v>168663</v>
      </c>
      <c r="D33" s="39">
        <f t="shared" si="0"/>
        <v>9.041037733573408E-2</v>
      </c>
      <c r="E33" s="50">
        <f t="shared" si="1"/>
        <v>7.6255990595894749</v>
      </c>
      <c r="F33" s="38">
        <v>1865527</v>
      </c>
      <c r="G33" s="35">
        <v>123631</v>
      </c>
      <c r="H33" s="39">
        <f t="shared" si="2"/>
        <v>0.73300605349128145</v>
      </c>
      <c r="I33" s="50">
        <f t="shared" si="3"/>
        <v>5.5896102721765075</v>
      </c>
      <c r="J33" s="35">
        <v>34286</v>
      </c>
      <c r="K33" s="39">
        <f t="shared" si="8"/>
        <v>0.20328109899622324</v>
      </c>
      <c r="L33" s="50">
        <f t="shared" si="9"/>
        <v>1.5501401573379148</v>
      </c>
      <c r="M33" s="35">
        <v>10746</v>
      </c>
      <c r="N33" s="40">
        <f t="shared" si="10"/>
        <v>6.3712847512495327E-2</v>
      </c>
      <c r="O33" s="51">
        <f t="shared" si="11"/>
        <v>0.48584863007505197</v>
      </c>
    </row>
    <row r="34" spans="1:15">
      <c r="A34" s="37" t="s">
        <v>98</v>
      </c>
      <c r="B34" s="49">
        <v>31931</v>
      </c>
      <c r="C34" s="35">
        <v>127253</v>
      </c>
      <c r="D34" s="39">
        <f t="shared" si="0"/>
        <v>9.5986247701287275E-2</v>
      </c>
      <c r="E34" s="50">
        <f t="shared" si="1"/>
        <v>3.9852494441138706</v>
      </c>
      <c r="F34" s="38">
        <v>1325742</v>
      </c>
      <c r="G34" s="35">
        <v>75490</v>
      </c>
      <c r="H34" s="39">
        <f t="shared" si="2"/>
        <v>0.59322766457372322</v>
      </c>
      <c r="I34" s="50">
        <f t="shared" si="3"/>
        <v>2.3641602204754002</v>
      </c>
      <c r="J34" s="35">
        <v>41386</v>
      </c>
      <c r="K34" s="39">
        <f t="shared" si="8"/>
        <v>0.32522612433498621</v>
      </c>
      <c r="L34" s="50">
        <f t="shared" si="9"/>
        <v>1.2961072312173123</v>
      </c>
      <c r="M34" s="35">
        <v>10377</v>
      </c>
      <c r="N34" s="40">
        <f t="shared" si="10"/>
        <v>8.154621109129058E-2</v>
      </c>
      <c r="O34" s="51">
        <f t="shared" si="11"/>
        <v>0.32498199242115811</v>
      </c>
    </row>
    <row r="35" spans="1:15">
      <c r="A35" s="37" t="s">
        <v>99</v>
      </c>
      <c r="B35" s="49">
        <v>16359</v>
      </c>
      <c r="C35" s="35">
        <v>57134</v>
      </c>
      <c r="D35" s="39">
        <f t="shared" si="0"/>
        <v>7.6279253575715175E-2</v>
      </c>
      <c r="E35" s="50">
        <f t="shared" si="1"/>
        <v>3.4925117672229353</v>
      </c>
      <c r="F35" s="38">
        <v>749011</v>
      </c>
      <c r="G35" s="35">
        <v>34586</v>
      </c>
      <c r="H35" s="39">
        <f t="shared" si="2"/>
        <v>0.60534882906850562</v>
      </c>
      <c r="I35" s="50">
        <f t="shared" si="3"/>
        <v>2.1141879087963811</v>
      </c>
      <c r="J35" s="35">
        <v>17806</v>
      </c>
      <c r="K35" s="39">
        <f t="shared" si="8"/>
        <v>0.31165330626247068</v>
      </c>
      <c r="L35" s="50">
        <f t="shared" si="9"/>
        <v>1.0884528394156121</v>
      </c>
      <c r="M35" s="35">
        <v>4742</v>
      </c>
      <c r="N35" s="40">
        <f t="shared" si="10"/>
        <v>8.2997864669023702E-2</v>
      </c>
      <c r="O35" s="51">
        <f t="shared" si="11"/>
        <v>0.28987101901094198</v>
      </c>
    </row>
    <row r="36" spans="1:15">
      <c r="A36" s="37" t="s">
        <v>78</v>
      </c>
      <c r="B36" s="49">
        <v>11147</v>
      </c>
      <c r="C36" s="35">
        <v>31327</v>
      </c>
      <c r="D36" s="39">
        <f t="shared" si="0"/>
        <v>8.3207169304158904E-2</v>
      </c>
      <c r="E36" s="50">
        <f t="shared" si="1"/>
        <v>2.8103525612272362</v>
      </c>
      <c r="F36" s="38">
        <v>376494</v>
      </c>
      <c r="G36" s="35">
        <v>15510</v>
      </c>
      <c r="H36" s="39">
        <f t="shared" si="2"/>
        <v>0.49510007341909534</v>
      </c>
      <c r="I36" s="50">
        <f t="shared" si="3"/>
        <v>1.3914057593971472</v>
      </c>
      <c r="J36" s="35">
        <v>8330</v>
      </c>
      <c r="K36" s="39">
        <f t="shared" si="8"/>
        <v>0.26590481054681264</v>
      </c>
      <c r="L36" s="50">
        <f t="shared" si="9"/>
        <v>0.7472862653628779</v>
      </c>
      <c r="M36" s="35">
        <v>7487</v>
      </c>
      <c r="N36" s="40">
        <f t="shared" si="10"/>
        <v>0.23899511603409199</v>
      </c>
      <c r="O36" s="51">
        <f t="shared" si="11"/>
        <v>0.67166053646721091</v>
      </c>
    </row>
    <row r="37" spans="1:15">
      <c r="A37" s="37" t="s">
        <v>94</v>
      </c>
      <c r="B37" s="49">
        <v>82823</v>
      </c>
      <c r="C37" s="35">
        <v>362524</v>
      </c>
      <c r="D37" s="39">
        <f t="shared" si="0"/>
        <v>8.273845469861689E-2</v>
      </c>
      <c r="E37" s="50">
        <f t="shared" si="1"/>
        <v>4.377093319488548</v>
      </c>
      <c r="F37" s="38">
        <v>4381566</v>
      </c>
      <c r="G37" s="35">
        <v>163874</v>
      </c>
      <c r="H37" s="39">
        <f t="shared" si="2"/>
        <v>0.45203627897739185</v>
      </c>
      <c r="I37" s="50">
        <f t="shared" si="3"/>
        <v>1.9786049768784033</v>
      </c>
      <c r="J37" s="35">
        <v>153141</v>
      </c>
      <c r="K37" s="39">
        <f t="shared" si="8"/>
        <v>0.42242996325760501</v>
      </c>
      <c r="L37" s="50">
        <f t="shared" si="9"/>
        <v>1.8490153701266556</v>
      </c>
      <c r="M37" s="35">
        <v>45509</v>
      </c>
      <c r="N37" s="40">
        <f t="shared" si="10"/>
        <v>0.12553375776500314</v>
      </c>
      <c r="O37" s="51">
        <f t="shared" si="11"/>
        <v>0.54947297248348892</v>
      </c>
    </row>
    <row r="38" spans="1:15">
      <c r="A38" s="37" t="s">
        <v>86</v>
      </c>
      <c r="B38" s="49">
        <v>6528</v>
      </c>
      <c r="C38" s="35">
        <v>34468</v>
      </c>
      <c r="D38" s="39">
        <f t="shared" si="0"/>
        <v>0.12003524302713922</v>
      </c>
      <c r="E38" s="50">
        <f t="shared" si="1"/>
        <v>5.2800245098039218</v>
      </c>
      <c r="F38" s="38">
        <v>287149</v>
      </c>
      <c r="G38" s="35">
        <v>22980</v>
      </c>
      <c r="H38" s="39">
        <f t="shared" si="2"/>
        <v>0.66670534988975283</v>
      </c>
      <c r="I38" s="50">
        <f t="shared" si="3"/>
        <v>3.5202205882352939</v>
      </c>
      <c r="J38" s="35">
        <v>8336</v>
      </c>
      <c r="K38" s="39">
        <f t="shared" si="8"/>
        <v>0.2418475107345944</v>
      </c>
      <c r="L38" s="50">
        <f t="shared" si="9"/>
        <v>1.2769607843137254</v>
      </c>
      <c r="M38" s="35">
        <v>3152</v>
      </c>
      <c r="N38" s="40">
        <f t="shared" si="10"/>
        <v>9.1447139375652783E-2</v>
      </c>
      <c r="O38" s="51">
        <f t="shared" si="11"/>
        <v>0.48284313725490197</v>
      </c>
    </row>
    <row r="39" spans="1:15">
      <c r="A39" s="37" t="s">
        <v>100</v>
      </c>
      <c r="B39" s="49">
        <v>31012</v>
      </c>
      <c r="C39" s="35">
        <v>68208</v>
      </c>
      <c r="D39" s="39">
        <f t="shared" si="0"/>
        <v>6.8358799511722856E-2</v>
      </c>
      <c r="E39" s="50">
        <f t="shared" si="1"/>
        <v>2.199406681284664</v>
      </c>
      <c r="F39" s="38">
        <v>997794</v>
      </c>
      <c r="G39" s="35">
        <v>37754</v>
      </c>
      <c r="H39" s="39">
        <f t="shared" si="2"/>
        <v>0.55351278442411445</v>
      </c>
      <c r="I39" s="50">
        <f t="shared" si="3"/>
        <v>1.2173997162388752</v>
      </c>
      <c r="J39" s="35">
        <v>22006</v>
      </c>
      <c r="K39" s="39">
        <f t="shared" si="8"/>
        <v>0.32263077644851046</v>
      </c>
      <c r="L39" s="50">
        <f t="shared" si="9"/>
        <v>0.70959628530891272</v>
      </c>
      <c r="M39" s="35">
        <v>8448</v>
      </c>
      <c r="N39" s="40">
        <f t="shared" si="10"/>
        <v>0.12385643912737508</v>
      </c>
      <c r="O39" s="51">
        <f t="shared" si="11"/>
        <v>0.27241067973687605</v>
      </c>
    </row>
    <row r="40" spans="1:15">
      <c r="A40" s="37" t="s">
        <v>101</v>
      </c>
      <c r="B40" s="49">
        <v>23359</v>
      </c>
      <c r="C40" s="35">
        <v>107894</v>
      </c>
      <c r="D40" s="39">
        <f t="shared" si="0"/>
        <v>4.4135357045850962E-2</v>
      </c>
      <c r="E40" s="50">
        <f t="shared" si="1"/>
        <v>4.6189477289267522</v>
      </c>
      <c r="F40" s="38">
        <v>2444616</v>
      </c>
      <c r="G40" s="35">
        <v>62686</v>
      </c>
      <c r="H40" s="39">
        <f t="shared" si="2"/>
        <v>0.58099616290062472</v>
      </c>
      <c r="I40" s="50">
        <f t="shared" si="3"/>
        <v>2.6835909071449975</v>
      </c>
      <c r="J40" s="35">
        <v>17548</v>
      </c>
      <c r="K40" s="39">
        <f t="shared" si="8"/>
        <v>0.16264111071978052</v>
      </c>
      <c r="L40" s="50">
        <f t="shared" si="9"/>
        <v>0.75123078898925466</v>
      </c>
      <c r="M40" s="35">
        <v>27660</v>
      </c>
      <c r="N40" s="40">
        <f t="shared" si="10"/>
        <v>0.25636272637959479</v>
      </c>
      <c r="O40" s="51">
        <f t="shared" si="11"/>
        <v>1.1841260327924996</v>
      </c>
    </row>
    <row r="41" spans="1:15">
      <c r="A41" s="37" t="s">
        <v>102</v>
      </c>
      <c r="B41" s="49">
        <v>43240</v>
      </c>
      <c r="C41" s="35">
        <v>101581</v>
      </c>
      <c r="D41" s="39">
        <f t="shared" si="0"/>
        <v>8.1327389559004606E-2</v>
      </c>
      <c r="E41" s="50">
        <f t="shared" si="1"/>
        <v>2.3492368177613323</v>
      </c>
      <c r="F41" s="38">
        <v>1249038</v>
      </c>
      <c r="G41" s="35">
        <v>21319</v>
      </c>
      <c r="H41" s="39">
        <f t="shared" si="2"/>
        <v>0.20987192486783945</v>
      </c>
      <c r="I41" s="50">
        <f t="shared" si="3"/>
        <v>0.49303885291396854</v>
      </c>
      <c r="J41" s="35">
        <v>76460</v>
      </c>
      <c r="K41" s="39">
        <f t="shared" si="8"/>
        <v>0.75269981591045565</v>
      </c>
      <c r="L41" s="50">
        <f t="shared" si="9"/>
        <v>1.7682701202590194</v>
      </c>
      <c r="M41" s="35">
        <v>3802</v>
      </c>
      <c r="N41" s="40">
        <f t="shared" si="10"/>
        <v>3.7428259221704847E-2</v>
      </c>
      <c r="O41" s="51">
        <f t="shared" si="11"/>
        <v>8.7927844588344128E-2</v>
      </c>
    </row>
    <row r="42" spans="1:15">
      <c r="A42" s="46"/>
      <c r="B42" s="46"/>
      <c r="C42" s="46"/>
      <c r="D42" s="47"/>
      <c r="E42" s="46"/>
      <c r="F42" s="46"/>
      <c r="G42" s="46"/>
      <c r="H42" s="47"/>
      <c r="I42" s="46"/>
      <c r="J42" s="46"/>
      <c r="K42" s="47"/>
      <c r="L42" s="46"/>
      <c r="M42" s="46"/>
      <c r="N42" s="47"/>
      <c r="O42" s="53"/>
    </row>
    <row r="43" spans="1:15">
      <c r="A43" s="5" t="s">
        <v>120</v>
      </c>
      <c r="B43" s="6">
        <f>SUM(B3:B41)</f>
        <v>1097379</v>
      </c>
      <c r="C43" s="7">
        <f>SUM(C3:C41)</f>
        <v>4279250</v>
      </c>
      <c r="D43" s="8">
        <f>C43/F43</f>
        <v>7.3490194045883472E-2</v>
      </c>
      <c r="E43" s="11">
        <f>C43/B43</f>
        <v>3.8995187624330336</v>
      </c>
      <c r="F43" s="7">
        <f>SUM(F3:F41)</f>
        <v>58228857</v>
      </c>
      <c r="G43" s="7">
        <f>SUM(G3:G41)</f>
        <v>2244858</v>
      </c>
      <c r="H43" s="8">
        <f>G43/C43</f>
        <v>0.52459145878366531</v>
      </c>
      <c r="I43" s="11">
        <f>G43/B43</f>
        <v>2.0456542361390184</v>
      </c>
      <c r="J43" s="7">
        <f>SUM(J3:J41)</f>
        <v>1508972</v>
      </c>
      <c r="K43" s="8">
        <f>J43/C43</f>
        <v>0.35262534322603262</v>
      </c>
      <c r="L43" s="11">
        <f>J43/B43</f>
        <v>1.3750691420193024</v>
      </c>
      <c r="M43" s="7">
        <f>SUM(M3:M41)</f>
        <v>525420</v>
      </c>
      <c r="N43" s="8">
        <f>M43/C43</f>
        <v>0.12278319799030205</v>
      </c>
      <c r="O43" s="11">
        <f>M43/B43</f>
        <v>0.47879538427471274</v>
      </c>
    </row>
    <row r="44" spans="1:15">
      <c r="A44" s="5" t="s">
        <v>121</v>
      </c>
      <c r="B44" s="6">
        <f t="shared" ref="B44:O44" si="12">AVERAGE(B3:B41)</f>
        <v>28137.923076923078</v>
      </c>
      <c r="C44" s="7">
        <f t="shared" si="12"/>
        <v>109724.35897435897</v>
      </c>
      <c r="D44" s="8">
        <f t="shared" si="12"/>
        <v>8.49978443655591E-2</v>
      </c>
      <c r="E44" s="11">
        <f t="shared" si="12"/>
        <v>4.8708396349299443</v>
      </c>
      <c r="F44" s="7">
        <f t="shared" si="12"/>
        <v>1493047.6153846155</v>
      </c>
      <c r="G44" s="7">
        <f t="shared" si="12"/>
        <v>57560.461538461539</v>
      </c>
      <c r="H44" s="8">
        <f t="shared" si="12"/>
        <v>0.55848067558600389</v>
      </c>
      <c r="I44" s="11">
        <f t="shared" si="12"/>
        <v>2.8629824138191768</v>
      </c>
      <c r="J44" s="7">
        <f t="shared" si="12"/>
        <v>38691.589743589742</v>
      </c>
      <c r="K44" s="8">
        <f t="shared" si="12"/>
        <v>0.32334268490188489</v>
      </c>
      <c r="L44" s="11">
        <f t="shared" si="12"/>
        <v>1.388014314641365</v>
      </c>
      <c r="M44" s="7">
        <f t="shared" si="12"/>
        <v>13472.307692307691</v>
      </c>
      <c r="N44" s="8">
        <f t="shared" si="12"/>
        <v>0.11817663951211134</v>
      </c>
      <c r="O44" s="11">
        <f t="shared" si="12"/>
        <v>0.61984290646940254</v>
      </c>
    </row>
    <row r="45" spans="1:15">
      <c r="A45" s="5" t="s">
        <v>122</v>
      </c>
      <c r="B45" s="6">
        <f t="shared" ref="B45:O45" si="13">MEDIAN(B3:B41)</f>
        <v>17871</v>
      </c>
      <c r="C45" s="7">
        <f t="shared" si="13"/>
        <v>68208</v>
      </c>
      <c r="D45" s="8">
        <f t="shared" si="13"/>
        <v>8.1327389559004606E-2</v>
      </c>
      <c r="E45" s="11">
        <f t="shared" si="13"/>
        <v>4.2860660946933589</v>
      </c>
      <c r="F45" s="7">
        <f t="shared" si="13"/>
        <v>964737</v>
      </c>
      <c r="G45" s="7">
        <f t="shared" si="13"/>
        <v>37217</v>
      </c>
      <c r="H45" s="8">
        <f t="shared" si="13"/>
        <v>0.58099616290062472</v>
      </c>
      <c r="I45" s="11">
        <f t="shared" si="13"/>
        <v>2.1994086254146832</v>
      </c>
      <c r="J45" s="7">
        <f t="shared" si="13"/>
        <v>18161</v>
      </c>
      <c r="K45" s="8">
        <f t="shared" si="13"/>
        <v>0.28322189806358833</v>
      </c>
      <c r="L45" s="11">
        <f t="shared" si="13"/>
        <v>1.2038251944341569</v>
      </c>
      <c r="M45" s="7">
        <f t="shared" si="13"/>
        <v>8448</v>
      </c>
      <c r="N45" s="8">
        <f t="shared" si="13"/>
        <v>9.1447139375652783E-2</v>
      </c>
      <c r="O45" s="11">
        <f t="shared" si="13"/>
        <v>0.48284313725490197</v>
      </c>
    </row>
  </sheetData>
  <autoFilter ref="A2:O2" xr:uid="{72337050-779E-427E-AEE5-209163E89E11}"/>
  <sortState xmlns:xlrd2="http://schemas.microsoft.com/office/spreadsheetml/2017/richdata2" ref="A4:O41">
    <sortCondition ref="A3:A41"/>
  </sortState>
  <mergeCells count="6">
    <mergeCell ref="G1:I1"/>
    <mergeCell ref="C1:F1"/>
    <mergeCell ref="M1:O1"/>
    <mergeCell ref="J1:L1"/>
    <mergeCell ref="A1:A2"/>
    <mergeCell ref="B1:B2"/>
  </mergeCells>
  <conditionalFormatting sqref="A3:O41">
    <cfRule type="expression" dxfId="2" priority="1">
      <formula>MOD(ROW(),2)=1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E5DE-6289-475C-9007-95110B897D62}">
  <sheetPr>
    <tabColor theme="7" tint="0.39997558519241921"/>
  </sheetPr>
  <dimension ref="A1:R45"/>
  <sheetViews>
    <sheetView showGridLines="0" showRowColHeaders="0" workbookViewId="0">
      <pane xSplit="2" ySplit="2" topLeftCell="C3" activePane="bottomRight" state="frozen"/>
      <selection pane="topRight" activeCell="C1" sqref="C1"/>
      <selection pane="bottomLeft" activeCell="A3" sqref="A3"/>
      <selection pane="bottomRight" sqref="A1:A2"/>
    </sheetView>
  </sheetViews>
  <sheetFormatPr defaultRowHeight="12.75"/>
  <cols>
    <col min="1" max="1" width="16.7109375" style="1" customWidth="1"/>
    <col min="2" max="2" width="12.42578125" style="1" customWidth="1"/>
    <col min="3" max="3" width="13.85546875" style="1" customWidth="1"/>
    <col min="4" max="4" width="14" style="4" customWidth="1"/>
    <col min="5" max="5" width="12.85546875" style="1" customWidth="1"/>
    <col min="6" max="6" width="13.42578125" style="1" customWidth="1"/>
    <col min="7" max="7" width="13.28515625" style="1" customWidth="1"/>
    <col min="8" max="8" width="15.140625" style="4" customWidth="1"/>
    <col min="9" max="9" width="12.7109375" style="1" customWidth="1"/>
    <col min="10" max="10" width="13.28515625" style="1" customWidth="1"/>
    <col min="11" max="11" width="14.28515625" style="4" customWidth="1"/>
    <col min="12" max="12" width="12.5703125" style="1" customWidth="1"/>
    <col min="13" max="13" width="13.140625" style="1" customWidth="1"/>
    <col min="14" max="14" width="13.7109375" style="4" customWidth="1"/>
    <col min="15" max="16" width="13.28515625" style="1" customWidth="1"/>
    <col min="17" max="17" width="13.28515625" style="4" customWidth="1"/>
    <col min="18" max="18" width="13.42578125" style="1" customWidth="1"/>
    <col min="19" max="16384" width="9.140625" style="1"/>
  </cols>
  <sheetData>
    <row r="1" spans="1:18" ht="12.75" customHeight="1">
      <c r="A1" s="143" t="s">
        <v>103</v>
      </c>
      <c r="B1" s="145" t="s">
        <v>192</v>
      </c>
      <c r="C1" s="168" t="s">
        <v>123</v>
      </c>
      <c r="D1" s="158"/>
      <c r="E1" s="158"/>
      <c r="F1" s="159"/>
      <c r="G1" s="166" t="s">
        <v>158</v>
      </c>
      <c r="H1" s="156"/>
      <c r="I1" s="167"/>
      <c r="J1" s="151" t="s">
        <v>159</v>
      </c>
      <c r="K1" s="152"/>
      <c r="L1" s="153"/>
      <c r="M1" s="164" t="s">
        <v>160</v>
      </c>
      <c r="N1" s="160"/>
      <c r="O1" s="165"/>
      <c r="P1" s="157" t="s">
        <v>161</v>
      </c>
      <c r="Q1" s="134"/>
      <c r="R1" s="135"/>
    </row>
    <row r="2" spans="1:18" ht="66.75" customHeight="1">
      <c r="A2" s="144"/>
      <c r="B2" s="146"/>
      <c r="C2" s="22" t="s">
        <v>137</v>
      </c>
      <c r="D2" s="55" t="s">
        <v>162</v>
      </c>
      <c r="E2" s="94" t="s">
        <v>163</v>
      </c>
      <c r="F2" s="61" t="s">
        <v>127</v>
      </c>
      <c r="G2" s="15" t="s">
        <v>38</v>
      </c>
      <c r="H2" s="16" t="s">
        <v>164</v>
      </c>
      <c r="I2" s="17" t="s">
        <v>165</v>
      </c>
      <c r="J2" s="18" t="s">
        <v>166</v>
      </c>
      <c r="K2" s="33" t="s">
        <v>167</v>
      </c>
      <c r="L2" s="34" t="s">
        <v>168</v>
      </c>
      <c r="M2" s="19" t="s">
        <v>169</v>
      </c>
      <c r="N2" s="58" t="s">
        <v>170</v>
      </c>
      <c r="O2" s="62" t="s">
        <v>171</v>
      </c>
      <c r="P2" s="59" t="s">
        <v>230</v>
      </c>
      <c r="Q2" s="60" t="s">
        <v>172</v>
      </c>
      <c r="R2" s="60" t="s">
        <v>173</v>
      </c>
    </row>
    <row r="3" spans="1:18">
      <c r="A3" s="93" t="s">
        <v>66</v>
      </c>
      <c r="B3" s="49">
        <v>17153</v>
      </c>
      <c r="C3" s="35">
        <v>185287</v>
      </c>
      <c r="D3" s="39">
        <f t="shared" ref="D3:D41" si="0">C3/F3</f>
        <v>0.10303722557393204</v>
      </c>
      <c r="E3" s="50">
        <f t="shared" ref="E3:E41" si="1">C3/B3</f>
        <v>10.802017139858917</v>
      </c>
      <c r="F3" s="38">
        <v>1798253</v>
      </c>
      <c r="G3" s="35">
        <v>4053</v>
      </c>
      <c r="H3" s="40">
        <f t="shared" ref="H3:H41" si="2">G3/C3</f>
        <v>2.1874173579366066E-2</v>
      </c>
      <c r="I3" s="50">
        <f t="shared" ref="I3:I41" si="3">G3/B3</f>
        <v>0.23628519792456129</v>
      </c>
      <c r="J3" s="35">
        <v>108203</v>
      </c>
      <c r="K3" s="39">
        <f t="shared" ref="K3:K41" si="4">J3/C3</f>
        <v>0.58397513047326577</v>
      </c>
      <c r="L3" s="50">
        <f t="shared" ref="L3:L41" si="5">J3/B3</f>
        <v>6.3081093686235645</v>
      </c>
      <c r="M3" s="35">
        <v>12563</v>
      </c>
      <c r="N3" s="39">
        <f t="shared" ref="N3:N41" si="6">M3/C3</f>
        <v>6.7802921953509954E-2</v>
      </c>
      <c r="O3" s="50">
        <f t="shared" ref="O3:O41" si="7">M3/B3</f>
        <v>0.73240832507433107</v>
      </c>
      <c r="P3" s="35">
        <v>60468</v>
      </c>
      <c r="Q3" s="39">
        <f t="shared" ref="Q3:Q41" si="8">P3/C3</f>
        <v>0.32634777399385817</v>
      </c>
      <c r="R3" s="51">
        <f t="shared" ref="R3:R41" si="9">P3/B3</f>
        <v>3.5252142482364599</v>
      </c>
    </row>
    <row r="4" spans="1:18">
      <c r="A4" s="93" t="s">
        <v>97</v>
      </c>
      <c r="B4" s="49">
        <v>22493</v>
      </c>
      <c r="C4" s="35">
        <v>137313</v>
      </c>
      <c r="D4" s="39">
        <f t="shared" si="0"/>
        <v>0.14233205526480275</v>
      </c>
      <c r="E4" s="50">
        <f t="shared" si="1"/>
        <v>6.1046992397634821</v>
      </c>
      <c r="F4" s="38">
        <v>964737</v>
      </c>
      <c r="G4" s="35">
        <v>1526</v>
      </c>
      <c r="H4" s="40">
        <f t="shared" si="2"/>
        <v>1.1113295900606644E-2</v>
      </c>
      <c r="I4" s="50">
        <f t="shared" si="3"/>
        <v>6.7843329035699992E-2</v>
      </c>
      <c r="J4" s="35">
        <v>74547</v>
      </c>
      <c r="K4" s="39">
        <f t="shared" si="4"/>
        <v>0.54289834174477292</v>
      </c>
      <c r="L4" s="50">
        <f t="shared" si="5"/>
        <v>3.3142310941181701</v>
      </c>
      <c r="M4" s="35">
        <v>16022</v>
      </c>
      <c r="N4" s="39">
        <f t="shared" si="6"/>
        <v>0.11668232432471798</v>
      </c>
      <c r="O4" s="50">
        <f t="shared" si="7"/>
        <v>0.71231049659894186</v>
      </c>
      <c r="P4" s="35">
        <v>45218</v>
      </c>
      <c r="Q4" s="39">
        <f t="shared" si="8"/>
        <v>0.32930603802990249</v>
      </c>
      <c r="R4" s="51">
        <f t="shared" si="9"/>
        <v>2.0103143200106701</v>
      </c>
    </row>
    <row r="5" spans="1:18">
      <c r="A5" s="93" t="s">
        <v>83</v>
      </c>
      <c r="B5" s="49">
        <v>16158</v>
      </c>
      <c r="C5" s="35">
        <v>317806</v>
      </c>
      <c r="D5" s="39">
        <f t="shared" si="0"/>
        <v>0.2721030307492881</v>
      </c>
      <c r="E5" s="50">
        <f t="shared" si="1"/>
        <v>19.668647109790815</v>
      </c>
      <c r="F5" s="38">
        <v>1167962</v>
      </c>
      <c r="G5" s="35">
        <v>12300</v>
      </c>
      <c r="H5" s="40">
        <f t="shared" si="2"/>
        <v>3.8702856459601143E-2</v>
      </c>
      <c r="I5" s="50">
        <f t="shared" si="3"/>
        <v>0.7612328258447828</v>
      </c>
      <c r="J5" s="35">
        <v>123622</v>
      </c>
      <c r="K5" s="39">
        <f t="shared" si="4"/>
        <v>0.38898573343486276</v>
      </c>
      <c r="L5" s="50">
        <f t="shared" si="5"/>
        <v>7.6508231216734748</v>
      </c>
      <c r="M5" s="35">
        <v>51784</v>
      </c>
      <c r="N5" s="39">
        <f t="shared" si="6"/>
        <v>0.16294217226861671</v>
      </c>
      <c r="O5" s="50">
        <f t="shared" si="7"/>
        <v>3.2048520856541649</v>
      </c>
      <c r="P5" s="35">
        <v>130100</v>
      </c>
      <c r="Q5" s="39">
        <f t="shared" si="8"/>
        <v>0.40936923783691936</v>
      </c>
      <c r="R5" s="51">
        <f t="shared" si="9"/>
        <v>8.0517390766183929</v>
      </c>
    </row>
    <row r="6" spans="1:18">
      <c r="A6" s="93" t="s">
        <v>64</v>
      </c>
      <c r="B6" s="49">
        <v>22583</v>
      </c>
      <c r="C6" s="35">
        <v>85230</v>
      </c>
      <c r="D6" s="39">
        <f t="shared" si="0"/>
        <v>0.34039035261133677</v>
      </c>
      <c r="E6" s="50">
        <f t="shared" si="1"/>
        <v>3.7740778461674713</v>
      </c>
      <c r="F6" s="38">
        <v>250389</v>
      </c>
      <c r="G6" s="35">
        <v>629</v>
      </c>
      <c r="H6" s="43">
        <f t="shared" si="2"/>
        <v>7.3800305056904844E-3</v>
      </c>
      <c r="I6" s="50">
        <f t="shared" si="3"/>
        <v>2.7852809635566578E-2</v>
      </c>
      <c r="J6" s="35">
        <v>20514</v>
      </c>
      <c r="K6" s="39">
        <f t="shared" si="4"/>
        <v>0.24068989792326645</v>
      </c>
      <c r="L6" s="50">
        <f t="shared" si="5"/>
        <v>0.90838241154850996</v>
      </c>
      <c r="M6" s="35">
        <v>16826</v>
      </c>
      <c r="N6" s="39">
        <f t="shared" si="6"/>
        <v>0.19741874926669012</v>
      </c>
      <c r="O6" s="50">
        <f t="shared" si="7"/>
        <v>0.74507372802550587</v>
      </c>
      <c r="P6" s="35">
        <v>47261</v>
      </c>
      <c r="Q6" s="39">
        <f t="shared" si="8"/>
        <v>0.55451132230435296</v>
      </c>
      <c r="R6" s="51">
        <f t="shared" si="9"/>
        <v>2.0927688969578888</v>
      </c>
    </row>
    <row r="7" spans="1:18">
      <c r="A7" s="93" t="s">
        <v>71</v>
      </c>
      <c r="B7" s="49">
        <v>7997</v>
      </c>
      <c r="C7" s="35">
        <v>88164</v>
      </c>
      <c r="D7" s="39">
        <f t="shared" si="0"/>
        <v>0.22658500792857345</v>
      </c>
      <c r="E7" s="50">
        <f t="shared" si="1"/>
        <v>11.024634237839189</v>
      </c>
      <c r="F7" s="38">
        <v>389099</v>
      </c>
      <c r="G7" s="35">
        <v>12168</v>
      </c>
      <c r="H7" s="39">
        <f t="shared" si="2"/>
        <v>0.13801551653736219</v>
      </c>
      <c r="I7" s="50">
        <f t="shared" si="3"/>
        <v>1.5215705889708642</v>
      </c>
      <c r="J7" s="35">
        <v>42409</v>
      </c>
      <c r="K7" s="39">
        <f t="shared" si="4"/>
        <v>0.48102400072591989</v>
      </c>
      <c r="L7" s="50">
        <f t="shared" si="5"/>
        <v>5.3031136676253592</v>
      </c>
      <c r="M7" s="35">
        <v>8274</v>
      </c>
      <c r="N7" s="39">
        <f t="shared" si="6"/>
        <v>9.3847829045869066E-2</v>
      </c>
      <c r="O7" s="50">
        <f t="shared" si="7"/>
        <v>1.0346379892459672</v>
      </c>
      <c r="P7" s="35">
        <v>25313</v>
      </c>
      <c r="Q7" s="39">
        <f t="shared" si="8"/>
        <v>0.28711265369084887</v>
      </c>
      <c r="R7" s="51">
        <f t="shared" si="9"/>
        <v>3.1653119919969988</v>
      </c>
    </row>
    <row r="8" spans="1:18">
      <c r="A8" s="93" t="s">
        <v>69</v>
      </c>
      <c r="B8" s="49">
        <v>35688</v>
      </c>
      <c r="C8" s="35">
        <v>189917</v>
      </c>
      <c r="D8" s="39">
        <f t="shared" si="0"/>
        <v>0.15488989040421094</v>
      </c>
      <c r="E8" s="50">
        <f t="shared" si="1"/>
        <v>5.3215926922214747</v>
      </c>
      <c r="F8" s="38">
        <v>1226142</v>
      </c>
      <c r="G8" s="35">
        <v>43860</v>
      </c>
      <c r="H8" s="39">
        <f t="shared" si="2"/>
        <v>0.23094299088549208</v>
      </c>
      <c r="I8" s="50">
        <f t="shared" si="3"/>
        <v>1.2289845326160054</v>
      </c>
      <c r="J8" s="35">
        <v>39517</v>
      </c>
      <c r="K8" s="39">
        <f t="shared" si="4"/>
        <v>0.20807510649388944</v>
      </c>
      <c r="L8" s="50">
        <f t="shared" si="5"/>
        <v>1.1072909661510872</v>
      </c>
      <c r="M8" s="35">
        <v>17544</v>
      </c>
      <c r="N8" s="39">
        <f t="shared" si="6"/>
        <v>9.2377196354196833E-2</v>
      </c>
      <c r="O8" s="50">
        <f t="shared" si="7"/>
        <v>0.49159381304640215</v>
      </c>
      <c r="P8" s="35">
        <v>88996</v>
      </c>
      <c r="Q8" s="39">
        <f t="shared" si="8"/>
        <v>0.46860470626642164</v>
      </c>
      <c r="R8" s="51">
        <f t="shared" si="9"/>
        <v>2.4937233804079804</v>
      </c>
    </row>
    <row r="9" spans="1:18">
      <c r="A9" s="93" t="s">
        <v>70</v>
      </c>
      <c r="B9" s="49">
        <v>82934</v>
      </c>
      <c r="C9" s="35">
        <v>614423</v>
      </c>
      <c r="D9" s="39">
        <f t="shared" si="0"/>
        <v>0.15999149035451996</v>
      </c>
      <c r="E9" s="50">
        <f t="shared" si="1"/>
        <v>7.4085779053223044</v>
      </c>
      <c r="F9" s="38">
        <v>3840348</v>
      </c>
      <c r="G9" s="35">
        <v>14980</v>
      </c>
      <c r="H9" s="40">
        <f t="shared" si="2"/>
        <v>2.4380597731530233E-2</v>
      </c>
      <c r="I9" s="50">
        <f t="shared" si="3"/>
        <v>0.18062555767236599</v>
      </c>
      <c r="J9" s="35">
        <v>309514</v>
      </c>
      <c r="K9" s="39">
        <f t="shared" si="4"/>
        <v>0.50374741830953595</v>
      </c>
      <c r="L9" s="50">
        <f t="shared" si="5"/>
        <v>3.7320519931511806</v>
      </c>
      <c r="M9" s="35">
        <v>87168</v>
      </c>
      <c r="N9" s="39">
        <f t="shared" si="6"/>
        <v>0.14186968912296577</v>
      </c>
      <c r="O9" s="50">
        <f t="shared" si="7"/>
        <v>1.0510526442713484</v>
      </c>
      <c r="P9" s="35">
        <v>202761</v>
      </c>
      <c r="Q9" s="39">
        <f t="shared" si="8"/>
        <v>0.33000229483596805</v>
      </c>
      <c r="R9" s="51">
        <f t="shared" si="9"/>
        <v>2.4448477102274095</v>
      </c>
    </row>
    <row r="10" spans="1:18">
      <c r="A10" s="93" t="s">
        <v>72</v>
      </c>
      <c r="B10" s="49">
        <v>36405</v>
      </c>
      <c r="C10" s="35">
        <v>300564</v>
      </c>
      <c r="D10" s="39">
        <f t="shared" si="0"/>
        <v>0.16595916672556366</v>
      </c>
      <c r="E10" s="50">
        <f t="shared" si="1"/>
        <v>8.2561186650185405</v>
      </c>
      <c r="F10" s="38">
        <v>1811072</v>
      </c>
      <c r="G10" s="35">
        <v>23837</v>
      </c>
      <c r="H10" s="39">
        <f t="shared" si="2"/>
        <v>7.9307568438003226E-2</v>
      </c>
      <c r="I10" s="50">
        <f t="shared" si="3"/>
        <v>0.65477269605823374</v>
      </c>
      <c r="J10" s="35">
        <v>196101</v>
      </c>
      <c r="K10" s="39">
        <f t="shared" si="4"/>
        <v>0.65244340639597553</v>
      </c>
      <c r="L10" s="50">
        <f t="shared" si="5"/>
        <v>5.3866501854140916</v>
      </c>
      <c r="M10" s="35">
        <v>32479</v>
      </c>
      <c r="N10" s="39">
        <f t="shared" si="6"/>
        <v>0.10806018019456755</v>
      </c>
      <c r="O10" s="50">
        <f t="shared" si="7"/>
        <v>0.89215767064963603</v>
      </c>
      <c r="P10" s="35">
        <v>48147</v>
      </c>
      <c r="Q10" s="39">
        <f t="shared" si="8"/>
        <v>0.16018884497145366</v>
      </c>
      <c r="R10" s="51">
        <f t="shared" si="9"/>
        <v>1.3225381128965801</v>
      </c>
    </row>
    <row r="11" spans="1:18">
      <c r="A11" s="93" t="s">
        <v>74</v>
      </c>
      <c r="B11" s="49">
        <v>14312</v>
      </c>
      <c r="C11" s="35">
        <v>155903</v>
      </c>
      <c r="D11" s="39">
        <f t="shared" si="0"/>
        <v>0.20230013027929597</v>
      </c>
      <c r="E11" s="50">
        <f t="shared" si="1"/>
        <v>10.893166573504752</v>
      </c>
      <c r="F11" s="38">
        <v>770652</v>
      </c>
      <c r="G11" s="35">
        <v>5270</v>
      </c>
      <c r="H11" s="39">
        <f t="shared" si="2"/>
        <v>3.3803069857539621E-2</v>
      </c>
      <c r="I11" s="50">
        <f t="shared" si="3"/>
        <v>0.36822247065399666</v>
      </c>
      <c r="J11" s="35">
        <v>84600</v>
      </c>
      <c r="K11" s="39">
        <f t="shared" si="4"/>
        <v>0.54264510625196438</v>
      </c>
      <c r="L11" s="50">
        <f t="shared" si="5"/>
        <v>5.9111235326998326</v>
      </c>
      <c r="M11" s="35">
        <v>26295</v>
      </c>
      <c r="N11" s="39">
        <f t="shared" si="6"/>
        <v>0.1686625658261868</v>
      </c>
      <c r="O11" s="50">
        <f t="shared" si="7"/>
        <v>1.8372694242593628</v>
      </c>
      <c r="P11" s="35">
        <v>39738</v>
      </c>
      <c r="Q11" s="39">
        <f t="shared" si="8"/>
        <v>0.25488925806430923</v>
      </c>
      <c r="R11" s="51">
        <f t="shared" si="9"/>
        <v>2.7765511458915597</v>
      </c>
    </row>
    <row r="12" spans="1:18">
      <c r="A12" s="93" t="s">
        <v>75</v>
      </c>
      <c r="B12" s="49">
        <v>47139</v>
      </c>
      <c r="C12" s="35">
        <v>218826</v>
      </c>
      <c r="D12" s="39">
        <f t="shared" si="0"/>
        <v>9.516101958048892E-2</v>
      </c>
      <c r="E12" s="50">
        <f t="shared" si="1"/>
        <v>4.642143448100299</v>
      </c>
      <c r="F12" s="38">
        <v>2299534</v>
      </c>
      <c r="G12" s="35">
        <v>28415</v>
      </c>
      <c r="H12" s="39">
        <f t="shared" si="2"/>
        <v>0.1298520285523658</v>
      </c>
      <c r="I12" s="50">
        <f t="shared" si="3"/>
        <v>0.60279174356689791</v>
      </c>
      <c r="J12" s="35">
        <v>97597</v>
      </c>
      <c r="K12" s="39">
        <f t="shared" si="4"/>
        <v>0.4460027601838904</v>
      </c>
      <c r="L12" s="50">
        <f t="shared" si="5"/>
        <v>2.0704087910222957</v>
      </c>
      <c r="M12" s="35">
        <v>16433</v>
      </c>
      <c r="N12" s="39">
        <f t="shared" si="6"/>
        <v>7.5096195150484865E-2</v>
      </c>
      <c r="O12" s="50">
        <f t="shared" si="7"/>
        <v>0.34860731029508474</v>
      </c>
      <c r="P12" s="35">
        <v>76381</v>
      </c>
      <c r="Q12" s="39">
        <f t="shared" si="8"/>
        <v>0.34904901611325895</v>
      </c>
      <c r="R12" s="51">
        <f t="shared" si="9"/>
        <v>1.6203356032160208</v>
      </c>
    </row>
    <row r="13" spans="1:18">
      <c r="A13" s="93" t="s">
        <v>77</v>
      </c>
      <c r="B13" s="49">
        <v>6460</v>
      </c>
      <c r="C13" s="35">
        <v>64489</v>
      </c>
      <c r="D13" s="39">
        <f t="shared" si="0"/>
        <v>0.22599885754737148</v>
      </c>
      <c r="E13" s="50">
        <f t="shared" si="1"/>
        <v>9.9828173374613005</v>
      </c>
      <c r="F13" s="38">
        <v>285351</v>
      </c>
      <c r="G13" s="35">
        <v>5926</v>
      </c>
      <c r="H13" s="39">
        <f t="shared" si="2"/>
        <v>9.1891640434802829E-2</v>
      </c>
      <c r="I13" s="50">
        <f t="shared" si="3"/>
        <v>0.91733746130030958</v>
      </c>
      <c r="J13" s="35">
        <v>30002</v>
      </c>
      <c r="K13" s="39">
        <f t="shared" si="4"/>
        <v>0.46522662779698865</v>
      </c>
      <c r="L13" s="50">
        <f t="shared" si="5"/>
        <v>4.6442724458204339</v>
      </c>
      <c r="M13" s="35">
        <v>9972</v>
      </c>
      <c r="N13" s="39">
        <f t="shared" si="6"/>
        <v>0.15463102234489604</v>
      </c>
      <c r="O13" s="50">
        <f t="shared" si="7"/>
        <v>1.5436532507739937</v>
      </c>
      <c r="P13" s="35">
        <v>18589</v>
      </c>
      <c r="Q13" s="39">
        <f t="shared" si="8"/>
        <v>0.28825070942331249</v>
      </c>
      <c r="R13" s="51">
        <f t="shared" si="9"/>
        <v>2.8775541795665633</v>
      </c>
    </row>
    <row r="14" spans="1:18">
      <c r="A14" s="93" t="s">
        <v>84</v>
      </c>
      <c r="B14" s="49">
        <v>4469</v>
      </c>
      <c r="C14" s="35">
        <v>56715</v>
      </c>
      <c r="D14" s="39">
        <f t="shared" si="0"/>
        <v>0.25429200425053017</v>
      </c>
      <c r="E14" s="50">
        <f t="shared" si="1"/>
        <v>12.690758558961736</v>
      </c>
      <c r="F14" s="38">
        <v>223031</v>
      </c>
      <c r="G14" s="35">
        <v>6057</v>
      </c>
      <c r="H14" s="39">
        <f t="shared" si="2"/>
        <v>0.10679714361280085</v>
      </c>
      <c r="I14" s="50">
        <f t="shared" si="3"/>
        <v>1.3553367643768182</v>
      </c>
      <c r="J14" s="35">
        <v>16800</v>
      </c>
      <c r="K14" s="39">
        <f t="shared" si="4"/>
        <v>0.29621793176408356</v>
      </c>
      <c r="L14" s="50">
        <f t="shared" si="5"/>
        <v>3.7592302528529871</v>
      </c>
      <c r="M14" s="35">
        <v>17039</v>
      </c>
      <c r="N14" s="39">
        <f t="shared" si="6"/>
        <v>0.30043198448382263</v>
      </c>
      <c r="O14" s="50">
        <f t="shared" si="7"/>
        <v>3.8127097784739314</v>
      </c>
      <c r="P14" s="35">
        <v>16819</v>
      </c>
      <c r="Q14" s="39">
        <f t="shared" si="8"/>
        <v>0.29655294013929295</v>
      </c>
      <c r="R14" s="51">
        <f t="shared" si="9"/>
        <v>3.7634817632579995</v>
      </c>
    </row>
    <row r="15" spans="1:18">
      <c r="A15" s="93" t="s">
        <v>79</v>
      </c>
      <c r="B15" s="49">
        <v>9974</v>
      </c>
      <c r="C15" s="35">
        <v>136999</v>
      </c>
      <c r="D15" s="39">
        <f t="shared" si="0"/>
        <v>0.27178997821696538</v>
      </c>
      <c r="E15" s="50">
        <f t="shared" si="1"/>
        <v>13.735612592741127</v>
      </c>
      <c r="F15" s="38">
        <v>504062</v>
      </c>
      <c r="G15" s="35">
        <v>6741</v>
      </c>
      <c r="H15" s="39">
        <f t="shared" si="2"/>
        <v>4.9204738720720592E-2</v>
      </c>
      <c r="I15" s="50">
        <f t="shared" si="3"/>
        <v>0.67585722879486665</v>
      </c>
      <c r="J15" s="35">
        <v>60017</v>
      </c>
      <c r="K15" s="39">
        <f t="shared" si="4"/>
        <v>0.43808348966050847</v>
      </c>
      <c r="L15" s="50">
        <f t="shared" si="5"/>
        <v>6.017345097252857</v>
      </c>
      <c r="M15" s="35">
        <v>18334</v>
      </c>
      <c r="N15" s="39">
        <f t="shared" si="6"/>
        <v>0.13382579434886385</v>
      </c>
      <c r="O15" s="50">
        <f t="shared" si="7"/>
        <v>1.8381792660918388</v>
      </c>
      <c r="P15" s="35">
        <v>51907</v>
      </c>
      <c r="Q15" s="39">
        <f t="shared" si="8"/>
        <v>0.37888597726990708</v>
      </c>
      <c r="R15" s="51">
        <f t="shared" si="9"/>
        <v>5.2042310006015642</v>
      </c>
    </row>
    <row r="16" spans="1:18">
      <c r="A16" s="93" t="s">
        <v>65</v>
      </c>
      <c r="B16" s="49">
        <v>8398</v>
      </c>
      <c r="C16" s="35">
        <v>87436</v>
      </c>
      <c r="D16" s="39">
        <f t="shared" si="0"/>
        <v>0.32124683569882834</v>
      </c>
      <c r="E16" s="50">
        <f t="shared" si="1"/>
        <v>10.411526553941414</v>
      </c>
      <c r="F16" s="38">
        <v>272177</v>
      </c>
      <c r="G16" s="35">
        <v>3151</v>
      </c>
      <c r="H16" s="39">
        <f t="shared" si="2"/>
        <v>3.6037787638958783E-2</v>
      </c>
      <c r="I16" s="50">
        <f t="shared" si="3"/>
        <v>0.37520838294832104</v>
      </c>
      <c r="J16" s="35">
        <v>29823</v>
      </c>
      <c r="K16" s="39">
        <f t="shared" si="4"/>
        <v>0.34108376412461688</v>
      </c>
      <c r="L16" s="50">
        <f t="shared" si="5"/>
        <v>3.5512026673017387</v>
      </c>
      <c r="M16" s="35">
        <v>18282</v>
      </c>
      <c r="N16" s="39">
        <f t="shared" si="6"/>
        <v>0.20909007731369231</v>
      </c>
      <c r="O16" s="50">
        <f t="shared" si="7"/>
        <v>2.1769468921171709</v>
      </c>
      <c r="P16" s="35">
        <v>36180</v>
      </c>
      <c r="Q16" s="39">
        <f t="shared" si="8"/>
        <v>0.41378837092273207</v>
      </c>
      <c r="R16" s="51">
        <f t="shared" si="9"/>
        <v>4.3081686115741844</v>
      </c>
    </row>
    <row r="17" spans="1:18">
      <c r="A17" s="93" t="s">
        <v>82</v>
      </c>
      <c r="B17" s="49">
        <v>5559</v>
      </c>
      <c r="C17" s="35">
        <v>129904</v>
      </c>
      <c r="D17" s="39">
        <f t="shared" si="0"/>
        <v>0.22211887011832296</v>
      </c>
      <c r="E17" s="50">
        <f t="shared" si="1"/>
        <v>23.368231696348264</v>
      </c>
      <c r="F17" s="38">
        <v>584840</v>
      </c>
      <c r="G17" s="35">
        <v>2088</v>
      </c>
      <c r="H17" s="40">
        <f t="shared" si="2"/>
        <v>1.6073408055179209E-2</v>
      </c>
      <c r="I17" s="50">
        <f t="shared" si="3"/>
        <v>0.37560712358337833</v>
      </c>
      <c r="J17" s="35">
        <v>99418</v>
      </c>
      <c r="K17" s="39">
        <f t="shared" si="4"/>
        <v>0.7653190048035472</v>
      </c>
      <c r="L17" s="50">
        <f t="shared" si="5"/>
        <v>17.884151825867963</v>
      </c>
      <c r="M17" s="35">
        <v>16560</v>
      </c>
      <c r="N17" s="39">
        <f t="shared" si="6"/>
        <v>0.12747875354107649</v>
      </c>
      <c r="O17" s="50">
        <f t="shared" si="7"/>
        <v>2.9789530491095522</v>
      </c>
      <c r="P17" s="35">
        <v>11838</v>
      </c>
      <c r="Q17" s="39">
        <f t="shared" si="8"/>
        <v>9.1128833600197065E-2</v>
      </c>
      <c r="R17" s="51">
        <f t="shared" si="9"/>
        <v>2.129519697787372</v>
      </c>
    </row>
    <row r="18" spans="1:18">
      <c r="A18" s="93" t="s">
        <v>87</v>
      </c>
      <c r="B18" s="49">
        <v>29568</v>
      </c>
      <c r="C18" s="35">
        <v>82930</v>
      </c>
      <c r="D18" s="39">
        <f t="shared" si="0"/>
        <v>0.13019921594732373</v>
      </c>
      <c r="E18" s="50">
        <f t="shared" si="1"/>
        <v>2.8047213203463204</v>
      </c>
      <c r="F18" s="38">
        <v>636947</v>
      </c>
      <c r="G18" s="35">
        <v>700</v>
      </c>
      <c r="H18" s="43">
        <f t="shared" si="2"/>
        <v>8.440853732063186E-3</v>
      </c>
      <c r="I18" s="50">
        <f t="shared" si="3"/>
        <v>2.3674242424242424E-2</v>
      </c>
      <c r="J18" s="35">
        <v>29068</v>
      </c>
      <c r="K18" s="39">
        <f t="shared" si="4"/>
        <v>0.35051248040516098</v>
      </c>
      <c r="L18" s="50">
        <f t="shared" si="5"/>
        <v>0.98308982683982682</v>
      </c>
      <c r="M18" s="35">
        <v>10217</v>
      </c>
      <c r="N18" s="39">
        <f t="shared" si="6"/>
        <v>0.12320028940069938</v>
      </c>
      <c r="O18" s="50">
        <f t="shared" si="7"/>
        <v>0.34554247835497837</v>
      </c>
      <c r="P18" s="35">
        <v>42945</v>
      </c>
      <c r="Q18" s="39">
        <f t="shared" si="8"/>
        <v>0.51784637646207643</v>
      </c>
      <c r="R18" s="51">
        <f t="shared" si="9"/>
        <v>1.4524147727272727</v>
      </c>
    </row>
    <row r="19" spans="1:18">
      <c r="A19" s="93" t="s">
        <v>85</v>
      </c>
      <c r="B19" s="49">
        <v>22529</v>
      </c>
      <c r="C19" s="35">
        <v>131993</v>
      </c>
      <c r="D19" s="39">
        <f t="shared" si="0"/>
        <v>0.10360981613777069</v>
      </c>
      <c r="E19" s="50">
        <f t="shared" si="1"/>
        <v>5.8588042079098051</v>
      </c>
      <c r="F19" s="38">
        <v>1273943</v>
      </c>
      <c r="G19" s="35">
        <v>1455</v>
      </c>
      <c r="H19" s="40">
        <f t="shared" si="2"/>
        <v>1.1023311842294667E-2</v>
      </c>
      <c r="I19" s="50">
        <f t="shared" si="3"/>
        <v>6.4583425806737982E-2</v>
      </c>
      <c r="J19" s="35">
        <v>55106</v>
      </c>
      <c r="K19" s="39">
        <f t="shared" si="4"/>
        <v>0.41749183668830925</v>
      </c>
      <c r="L19" s="50">
        <f t="shared" si="5"/>
        <v>2.4460029295574595</v>
      </c>
      <c r="M19" s="35">
        <v>32379</v>
      </c>
      <c r="N19" s="39">
        <f t="shared" si="6"/>
        <v>0.2453084633276007</v>
      </c>
      <c r="O19" s="50">
        <f t="shared" si="7"/>
        <v>1.4372142571796351</v>
      </c>
      <c r="P19" s="35">
        <v>43053</v>
      </c>
      <c r="Q19" s="39">
        <f t="shared" si="8"/>
        <v>0.32617638814179539</v>
      </c>
      <c r="R19" s="51">
        <f t="shared" si="9"/>
        <v>1.9110035953659728</v>
      </c>
    </row>
    <row r="20" spans="1:18">
      <c r="A20" s="93" t="s">
        <v>67</v>
      </c>
      <c r="B20" s="49">
        <v>3616</v>
      </c>
      <c r="C20" s="35">
        <v>33513</v>
      </c>
      <c r="D20" s="39">
        <f t="shared" si="0"/>
        <v>0.12421423276501112</v>
      </c>
      <c r="E20" s="50">
        <f t="shared" si="1"/>
        <v>9.2679756637168147</v>
      </c>
      <c r="F20" s="38">
        <v>269800</v>
      </c>
      <c r="G20" s="35">
        <v>2955</v>
      </c>
      <c r="H20" s="39">
        <f t="shared" si="2"/>
        <v>8.8174738161310537E-2</v>
      </c>
      <c r="I20" s="50">
        <f t="shared" si="3"/>
        <v>0.81720132743362828</v>
      </c>
      <c r="J20" s="35">
        <v>5268</v>
      </c>
      <c r="K20" s="39">
        <f t="shared" si="4"/>
        <v>0.15719273117894547</v>
      </c>
      <c r="L20" s="50">
        <f t="shared" si="5"/>
        <v>1.456858407079646</v>
      </c>
      <c r="M20" s="35">
        <v>10218</v>
      </c>
      <c r="N20" s="39">
        <f t="shared" si="6"/>
        <v>0.30489660728672457</v>
      </c>
      <c r="O20" s="50">
        <f t="shared" si="7"/>
        <v>2.8257743362831858</v>
      </c>
      <c r="P20" s="35">
        <v>15072</v>
      </c>
      <c r="Q20" s="39">
        <f t="shared" si="8"/>
        <v>0.44973592337301943</v>
      </c>
      <c r="R20" s="51">
        <f t="shared" si="9"/>
        <v>4.168141592920354</v>
      </c>
    </row>
    <row r="21" spans="1:18">
      <c r="A21" s="93" t="s">
        <v>90</v>
      </c>
      <c r="B21" s="49">
        <v>17075</v>
      </c>
      <c r="C21" s="35">
        <v>215035</v>
      </c>
      <c r="D21" s="39">
        <f t="shared" si="0"/>
        <v>0.24524557631883578</v>
      </c>
      <c r="E21" s="50">
        <f t="shared" si="1"/>
        <v>12.593557833089312</v>
      </c>
      <c r="F21" s="38">
        <v>876815</v>
      </c>
      <c r="G21" s="35">
        <v>4465</v>
      </c>
      <c r="H21" s="40">
        <f t="shared" si="2"/>
        <v>2.0764061664380218E-2</v>
      </c>
      <c r="I21" s="50">
        <f t="shared" si="3"/>
        <v>0.26149341142020499</v>
      </c>
      <c r="J21" s="35">
        <v>128457</v>
      </c>
      <c r="K21" s="39">
        <f t="shared" si="4"/>
        <v>0.59737717115818356</v>
      </c>
      <c r="L21" s="50">
        <f t="shared" si="5"/>
        <v>7.5231039531478769</v>
      </c>
      <c r="M21" s="35">
        <v>11049</v>
      </c>
      <c r="N21" s="39">
        <f t="shared" si="6"/>
        <v>5.1382333108563723E-2</v>
      </c>
      <c r="O21" s="50">
        <f t="shared" si="7"/>
        <v>0.64708638360175696</v>
      </c>
      <c r="P21" s="35">
        <v>71064</v>
      </c>
      <c r="Q21" s="39">
        <f t="shared" si="8"/>
        <v>0.3304764340688725</v>
      </c>
      <c r="R21" s="51">
        <f t="shared" si="9"/>
        <v>4.1618740849194733</v>
      </c>
    </row>
    <row r="22" spans="1:18">
      <c r="A22" s="93" t="s">
        <v>88</v>
      </c>
      <c r="B22" s="49">
        <v>14532</v>
      </c>
      <c r="C22" s="35">
        <v>188770</v>
      </c>
      <c r="D22" s="39">
        <f t="shared" si="0"/>
        <v>0.19139750494792512</v>
      </c>
      <c r="E22" s="50">
        <f t="shared" si="1"/>
        <v>12.989953206716212</v>
      </c>
      <c r="F22" s="38">
        <v>986272</v>
      </c>
      <c r="G22" s="35">
        <v>0</v>
      </c>
      <c r="H22" s="39">
        <f t="shared" si="2"/>
        <v>0</v>
      </c>
      <c r="I22" s="50">
        <f t="shared" si="3"/>
        <v>0</v>
      </c>
      <c r="J22" s="35">
        <v>102590</v>
      </c>
      <c r="K22" s="39">
        <f t="shared" si="4"/>
        <v>0.54346559304974307</v>
      </c>
      <c r="L22" s="50">
        <f t="shared" si="5"/>
        <v>7.0595926231764379</v>
      </c>
      <c r="M22" s="35">
        <v>14347</v>
      </c>
      <c r="N22" s="39">
        <f t="shared" si="6"/>
        <v>7.6002542776924295E-2</v>
      </c>
      <c r="O22" s="50">
        <f t="shared" si="7"/>
        <v>0.98726947426369394</v>
      </c>
      <c r="P22" s="35">
        <v>71833</v>
      </c>
      <c r="Q22" s="39">
        <f t="shared" si="8"/>
        <v>0.38053186417333262</v>
      </c>
      <c r="R22" s="51">
        <f t="shared" si="9"/>
        <v>4.9430911092760805</v>
      </c>
    </row>
    <row r="23" spans="1:18">
      <c r="A23" s="93" t="s">
        <v>81</v>
      </c>
      <c r="B23" s="49">
        <v>1410</v>
      </c>
      <c r="C23" s="35">
        <v>144161</v>
      </c>
      <c r="D23" s="39">
        <f t="shared" si="0"/>
        <v>0.27601134211881656</v>
      </c>
      <c r="E23" s="50">
        <f t="shared" si="1"/>
        <v>102.24184397163121</v>
      </c>
      <c r="F23" s="38">
        <v>522301</v>
      </c>
      <c r="G23" s="35">
        <v>5953</v>
      </c>
      <c r="H23" s="39">
        <f t="shared" si="2"/>
        <v>4.1294108670167383E-2</v>
      </c>
      <c r="I23" s="50">
        <f t="shared" si="3"/>
        <v>4.2219858156028369</v>
      </c>
      <c r="J23" s="35">
        <v>85037</v>
      </c>
      <c r="K23" s="39">
        <f t="shared" si="4"/>
        <v>0.58987520896775136</v>
      </c>
      <c r="L23" s="50">
        <f t="shared" si="5"/>
        <v>60.309929078014186</v>
      </c>
      <c r="M23" s="35">
        <v>17053</v>
      </c>
      <c r="N23" s="39">
        <f t="shared" si="6"/>
        <v>0.11829135480469753</v>
      </c>
      <c r="O23" s="50">
        <f t="shared" si="7"/>
        <v>12.094326241134752</v>
      </c>
      <c r="P23" s="35">
        <v>36118</v>
      </c>
      <c r="Q23" s="39">
        <f t="shared" si="8"/>
        <v>0.25053932755738378</v>
      </c>
      <c r="R23" s="51">
        <f t="shared" si="9"/>
        <v>25.615602836879432</v>
      </c>
    </row>
    <row r="24" spans="1:18">
      <c r="A24" s="93" t="s">
        <v>91</v>
      </c>
      <c r="B24" s="49">
        <v>25163</v>
      </c>
      <c r="C24" s="35">
        <v>896410</v>
      </c>
      <c r="D24" s="39">
        <f t="shared" si="0"/>
        <v>0.33114860441851635</v>
      </c>
      <c r="E24" s="50">
        <f t="shared" si="1"/>
        <v>35.624130668044351</v>
      </c>
      <c r="F24" s="38">
        <v>2706972</v>
      </c>
      <c r="G24" s="35">
        <v>10000</v>
      </c>
      <c r="H24" s="40">
        <f t="shared" si="2"/>
        <v>1.1155609598286499E-2</v>
      </c>
      <c r="I24" s="50">
        <f t="shared" si="3"/>
        <v>0.39740889401104795</v>
      </c>
      <c r="J24" s="35">
        <v>451320</v>
      </c>
      <c r="K24" s="39">
        <f t="shared" si="4"/>
        <v>0.50347497238986627</v>
      </c>
      <c r="L24" s="50">
        <f t="shared" si="5"/>
        <v>17.935858204506616</v>
      </c>
      <c r="M24" s="35">
        <v>18000</v>
      </c>
      <c r="N24" s="40">
        <f t="shared" si="6"/>
        <v>2.0080097276915697E-2</v>
      </c>
      <c r="O24" s="50">
        <f t="shared" si="7"/>
        <v>0.71533600921988638</v>
      </c>
      <c r="P24" s="35">
        <v>417090</v>
      </c>
      <c r="Q24" s="39">
        <f t="shared" si="8"/>
        <v>0.46528932073493157</v>
      </c>
      <c r="R24" s="51">
        <f t="shared" si="9"/>
        <v>16.575527560306799</v>
      </c>
    </row>
    <row r="25" spans="1:18">
      <c r="A25" s="93" t="s">
        <v>73</v>
      </c>
      <c r="B25" s="49">
        <v>27732</v>
      </c>
      <c r="C25" s="35">
        <v>298348</v>
      </c>
      <c r="D25" s="39">
        <f t="shared" si="0"/>
        <v>0.1790724781732384</v>
      </c>
      <c r="E25" s="50">
        <f t="shared" si="1"/>
        <v>10.758257608538871</v>
      </c>
      <c r="F25" s="38">
        <v>1666074</v>
      </c>
      <c r="G25" s="35">
        <v>3343</v>
      </c>
      <c r="H25" s="40">
        <f t="shared" si="2"/>
        <v>1.1205035730087012E-2</v>
      </c>
      <c r="I25" s="50">
        <f t="shared" si="3"/>
        <v>0.12054666089715851</v>
      </c>
      <c r="J25" s="35">
        <v>182361</v>
      </c>
      <c r="K25" s="39">
        <f t="shared" si="4"/>
        <v>0.61123587220293085</v>
      </c>
      <c r="L25" s="50">
        <f t="shared" si="5"/>
        <v>6.5758329727390743</v>
      </c>
      <c r="M25" s="35">
        <v>29820</v>
      </c>
      <c r="N25" s="40">
        <f t="shared" si="6"/>
        <v>9.9950393500207804E-2</v>
      </c>
      <c r="O25" s="50">
        <f t="shared" si="7"/>
        <v>1.0752920813500648</v>
      </c>
      <c r="P25" s="35">
        <v>82824</v>
      </c>
      <c r="Q25" s="39">
        <f t="shared" si="8"/>
        <v>0.27760869856677439</v>
      </c>
      <c r="R25" s="51">
        <f t="shared" si="9"/>
        <v>2.9865858935525744</v>
      </c>
    </row>
    <row r="26" spans="1:18">
      <c r="A26" s="93" t="s">
        <v>89</v>
      </c>
      <c r="B26" s="49">
        <v>34114</v>
      </c>
      <c r="C26" s="35">
        <v>150140</v>
      </c>
      <c r="D26" s="39">
        <f t="shared" si="0"/>
        <v>0.15261573241117407</v>
      </c>
      <c r="E26" s="50">
        <f t="shared" si="1"/>
        <v>4.4011256375681542</v>
      </c>
      <c r="F26" s="38">
        <v>983778</v>
      </c>
      <c r="G26" s="35">
        <v>8341</v>
      </c>
      <c r="H26" s="39">
        <f t="shared" si="2"/>
        <v>5.5554815505528175E-2</v>
      </c>
      <c r="I26" s="50">
        <f t="shared" si="3"/>
        <v>0.24450372281174884</v>
      </c>
      <c r="J26" s="35">
        <v>58139</v>
      </c>
      <c r="K26" s="39">
        <f t="shared" si="4"/>
        <v>0.38723191687758091</v>
      </c>
      <c r="L26" s="50">
        <f t="shared" si="5"/>
        <v>1.7042563170545817</v>
      </c>
      <c r="M26" s="35">
        <v>22561</v>
      </c>
      <c r="N26" s="39">
        <f t="shared" si="6"/>
        <v>0.15026641800985746</v>
      </c>
      <c r="O26" s="50">
        <f t="shared" si="7"/>
        <v>0.66134138476871662</v>
      </c>
      <c r="P26" s="35">
        <v>61099</v>
      </c>
      <c r="Q26" s="39">
        <f t="shared" si="8"/>
        <v>0.40694684960703342</v>
      </c>
      <c r="R26" s="51">
        <f t="shared" si="9"/>
        <v>1.7910242129331067</v>
      </c>
    </row>
    <row r="27" spans="1:18">
      <c r="A27" s="93" t="s">
        <v>92</v>
      </c>
      <c r="B27" s="49">
        <v>12588</v>
      </c>
      <c r="C27" s="35">
        <v>111442</v>
      </c>
      <c r="D27" s="39">
        <f t="shared" si="0"/>
        <v>0.22935124644732158</v>
      </c>
      <c r="E27" s="50">
        <f t="shared" si="1"/>
        <v>8.8530346361614232</v>
      </c>
      <c r="F27" s="38">
        <v>485901</v>
      </c>
      <c r="G27" s="35">
        <v>5329</v>
      </c>
      <c r="H27" s="39">
        <f t="shared" si="2"/>
        <v>4.7818596220455485E-2</v>
      </c>
      <c r="I27" s="50">
        <f t="shared" si="3"/>
        <v>0.42333968859231014</v>
      </c>
      <c r="J27" s="35">
        <v>65754</v>
      </c>
      <c r="K27" s="39">
        <f t="shared" si="4"/>
        <v>0.59002889395380553</v>
      </c>
      <c r="L27" s="50">
        <f t="shared" si="5"/>
        <v>5.2235462345090564</v>
      </c>
      <c r="M27" s="35">
        <v>10778</v>
      </c>
      <c r="N27" s="39">
        <f t="shared" si="6"/>
        <v>9.6713985750435202E-2</v>
      </c>
      <c r="O27" s="50">
        <f t="shared" si="7"/>
        <v>0.85621226564982522</v>
      </c>
      <c r="P27" s="35">
        <v>29581</v>
      </c>
      <c r="Q27" s="39">
        <f t="shared" si="8"/>
        <v>0.26543852407530377</v>
      </c>
      <c r="R27" s="51">
        <f t="shared" si="9"/>
        <v>2.349936447410232</v>
      </c>
    </row>
    <row r="28" spans="1:18">
      <c r="A28" s="93" t="s">
        <v>93</v>
      </c>
      <c r="B28" s="49">
        <v>75604</v>
      </c>
      <c r="C28" s="35">
        <v>335498</v>
      </c>
      <c r="D28" s="39">
        <f t="shared" si="0"/>
        <v>0.13798620376509221</v>
      </c>
      <c r="E28" s="50">
        <f t="shared" si="1"/>
        <v>4.4375694407703294</v>
      </c>
      <c r="F28" s="38">
        <v>2431388</v>
      </c>
      <c r="G28" s="35">
        <v>3646</v>
      </c>
      <c r="H28" s="40">
        <f t="shared" si="2"/>
        <v>1.0867426929519699E-2</v>
      </c>
      <c r="I28" s="50">
        <f t="shared" si="3"/>
        <v>4.8224961642241153E-2</v>
      </c>
      <c r="J28" s="35">
        <v>124683</v>
      </c>
      <c r="K28" s="39">
        <f t="shared" si="4"/>
        <v>0.37163559842383559</v>
      </c>
      <c r="L28" s="50">
        <f t="shared" si="5"/>
        <v>1.649158774668007</v>
      </c>
      <c r="M28" s="35">
        <v>45384</v>
      </c>
      <c r="N28" s="39">
        <f t="shared" si="6"/>
        <v>0.13527353367233189</v>
      </c>
      <c r="O28" s="50">
        <f t="shared" si="7"/>
        <v>0.60028569916935615</v>
      </c>
      <c r="P28" s="35">
        <v>161785</v>
      </c>
      <c r="Q28" s="39">
        <f t="shared" si="8"/>
        <v>0.4822234409743128</v>
      </c>
      <c r="R28" s="51">
        <f t="shared" si="9"/>
        <v>2.1399000052907255</v>
      </c>
    </row>
    <row r="29" spans="1:18">
      <c r="A29" s="93" t="s">
        <v>95</v>
      </c>
      <c r="B29" s="49">
        <v>17871</v>
      </c>
      <c r="C29" s="35">
        <v>199114</v>
      </c>
      <c r="D29" s="39">
        <f t="shared" si="0"/>
        <v>0.27037846249526432</v>
      </c>
      <c r="E29" s="50">
        <f t="shared" si="1"/>
        <v>11.141738011303229</v>
      </c>
      <c r="F29" s="38">
        <v>736427</v>
      </c>
      <c r="G29" s="35">
        <v>4426</v>
      </c>
      <c r="H29" s="40">
        <f t="shared" si="2"/>
        <v>2.2228472131542734E-2</v>
      </c>
      <c r="I29" s="50">
        <f t="shared" si="3"/>
        <v>0.24766381288120418</v>
      </c>
      <c r="J29" s="35">
        <v>99541</v>
      </c>
      <c r="K29" s="39">
        <f t="shared" si="4"/>
        <v>0.49991964402302197</v>
      </c>
      <c r="L29" s="50">
        <f t="shared" si="5"/>
        <v>5.5699737004084833</v>
      </c>
      <c r="M29" s="35">
        <v>9402</v>
      </c>
      <c r="N29" s="39">
        <f t="shared" si="6"/>
        <v>4.7219180971704654E-2</v>
      </c>
      <c r="O29" s="50">
        <f t="shared" si="7"/>
        <v>0.52610374349504785</v>
      </c>
      <c r="P29" s="35">
        <v>85745</v>
      </c>
      <c r="Q29" s="39">
        <f t="shared" si="8"/>
        <v>0.43063270287373062</v>
      </c>
      <c r="R29" s="51">
        <f t="shared" si="9"/>
        <v>4.7979967545184934</v>
      </c>
    </row>
    <row r="30" spans="1:18">
      <c r="A30" s="93" t="s">
        <v>96</v>
      </c>
      <c r="B30" s="49">
        <v>190934</v>
      </c>
      <c r="C30" s="35">
        <v>4609458</v>
      </c>
      <c r="D30" s="39">
        <f t="shared" si="0"/>
        <v>0.33577262096975397</v>
      </c>
      <c r="E30" s="50">
        <f t="shared" si="1"/>
        <v>24.141630092073701</v>
      </c>
      <c r="F30" s="38">
        <v>13727915</v>
      </c>
      <c r="G30" s="35">
        <v>746287</v>
      </c>
      <c r="H30" s="40">
        <f t="shared" si="2"/>
        <v>0.16190341684423634</v>
      </c>
      <c r="I30" s="50">
        <f t="shared" si="3"/>
        <v>3.9086124000963682</v>
      </c>
      <c r="J30" s="35">
        <v>922156</v>
      </c>
      <c r="K30" s="39">
        <f t="shared" si="4"/>
        <v>0.20005736032305751</v>
      </c>
      <c r="L30" s="50">
        <f t="shared" si="5"/>
        <v>4.8297107901159562</v>
      </c>
      <c r="M30" s="35">
        <v>262347</v>
      </c>
      <c r="N30" s="39">
        <f t="shared" si="6"/>
        <v>5.6914934467349521E-2</v>
      </c>
      <c r="O30" s="50">
        <f t="shared" si="7"/>
        <v>1.374019294625368</v>
      </c>
      <c r="P30" s="35">
        <v>2678668</v>
      </c>
      <c r="Q30" s="39">
        <f t="shared" si="8"/>
        <v>0.58112428836535657</v>
      </c>
      <c r="R30" s="51">
        <f t="shared" si="9"/>
        <v>14.029287607236009</v>
      </c>
    </row>
    <row r="31" spans="1:18">
      <c r="A31" s="93" t="s">
        <v>68</v>
      </c>
      <c r="B31" s="49">
        <v>8020</v>
      </c>
      <c r="C31" s="35">
        <v>45001</v>
      </c>
      <c r="D31" s="39">
        <f t="shared" si="0"/>
        <v>0.28074739534593551</v>
      </c>
      <c r="E31" s="50">
        <f t="shared" si="1"/>
        <v>5.611097256857855</v>
      </c>
      <c r="F31" s="38">
        <v>160290</v>
      </c>
      <c r="G31" s="35">
        <v>1829</v>
      </c>
      <c r="H31" s="39">
        <f t="shared" si="2"/>
        <v>4.0643541254638788E-2</v>
      </c>
      <c r="I31" s="50">
        <f t="shared" si="3"/>
        <v>0.22805486284289278</v>
      </c>
      <c r="J31" s="35">
        <v>19524</v>
      </c>
      <c r="K31" s="39">
        <f t="shared" si="4"/>
        <v>0.43385702539943555</v>
      </c>
      <c r="L31" s="50">
        <f t="shared" si="5"/>
        <v>2.4344139650872818</v>
      </c>
      <c r="M31" s="35">
        <v>0</v>
      </c>
      <c r="N31" s="39">
        <f t="shared" si="6"/>
        <v>0</v>
      </c>
      <c r="O31" s="50">
        <f t="shared" si="7"/>
        <v>0</v>
      </c>
      <c r="P31" s="35">
        <v>23648</v>
      </c>
      <c r="Q31" s="39">
        <f t="shared" si="8"/>
        <v>0.52549943334592564</v>
      </c>
      <c r="R31" s="51">
        <f t="shared" si="9"/>
        <v>2.9486284289276807</v>
      </c>
    </row>
    <row r="32" spans="1:18">
      <c r="A32" s="93" t="s">
        <v>80</v>
      </c>
      <c r="B32" s="49">
        <v>10384</v>
      </c>
      <c r="C32" s="35">
        <v>224678</v>
      </c>
      <c r="D32" s="39">
        <f t="shared" si="0"/>
        <v>0.32122187782365524</v>
      </c>
      <c r="E32" s="50">
        <f t="shared" si="1"/>
        <v>21.636941448382128</v>
      </c>
      <c r="F32" s="38">
        <v>699448</v>
      </c>
      <c r="G32" s="35">
        <v>10083</v>
      </c>
      <c r="H32" s="39">
        <f t="shared" si="2"/>
        <v>4.4877558105377476E-2</v>
      </c>
      <c r="I32" s="50">
        <f t="shared" si="3"/>
        <v>0.97101309707241912</v>
      </c>
      <c r="J32" s="35">
        <v>88701</v>
      </c>
      <c r="K32" s="39">
        <f t="shared" si="4"/>
        <v>0.39479165739413741</v>
      </c>
      <c r="L32" s="50">
        <f t="shared" si="5"/>
        <v>8.5420839753466868</v>
      </c>
      <c r="M32" s="35">
        <v>23412</v>
      </c>
      <c r="N32" s="39">
        <f t="shared" si="6"/>
        <v>0.10420245862968337</v>
      </c>
      <c r="O32" s="50">
        <f t="shared" si="7"/>
        <v>2.25462249614792</v>
      </c>
      <c r="P32" s="35">
        <v>102482</v>
      </c>
      <c r="Q32" s="39">
        <f t="shared" si="8"/>
        <v>0.45612832587080177</v>
      </c>
      <c r="R32" s="51">
        <f t="shared" si="9"/>
        <v>9.8692218798151004</v>
      </c>
    </row>
    <row r="33" spans="1:18">
      <c r="A33" s="93" t="s">
        <v>76</v>
      </c>
      <c r="B33" s="49">
        <v>22118</v>
      </c>
      <c r="C33" s="35">
        <v>386479</v>
      </c>
      <c r="D33" s="39">
        <f t="shared" si="0"/>
        <v>0.20716880538314375</v>
      </c>
      <c r="E33" s="50">
        <f t="shared" si="1"/>
        <v>17.47350574192965</v>
      </c>
      <c r="F33" s="38">
        <v>1865527</v>
      </c>
      <c r="G33" s="35">
        <v>13816</v>
      </c>
      <c r="H33" s="39">
        <f t="shared" si="2"/>
        <v>3.5748384776404407E-2</v>
      </c>
      <c r="I33" s="50">
        <f t="shared" si="3"/>
        <v>0.62464960665521296</v>
      </c>
      <c r="J33" s="35">
        <v>174125</v>
      </c>
      <c r="K33" s="39">
        <f t="shared" si="4"/>
        <v>0.45054194406423115</v>
      </c>
      <c r="L33" s="50">
        <f t="shared" si="5"/>
        <v>7.8725472465864907</v>
      </c>
      <c r="M33" s="35">
        <v>50105</v>
      </c>
      <c r="N33" s="39">
        <f t="shared" si="6"/>
        <v>0.12964481899404626</v>
      </c>
      <c r="O33" s="50">
        <f t="shared" si="7"/>
        <v>2.2653494891038974</v>
      </c>
      <c r="P33" s="35">
        <v>148433</v>
      </c>
      <c r="Q33" s="39">
        <f t="shared" si="8"/>
        <v>0.38406485216531816</v>
      </c>
      <c r="R33" s="51">
        <f t="shared" si="9"/>
        <v>6.7109593995840493</v>
      </c>
    </row>
    <row r="34" spans="1:18">
      <c r="A34" s="93" t="s">
        <v>98</v>
      </c>
      <c r="B34" s="49">
        <v>31931</v>
      </c>
      <c r="C34" s="35">
        <v>169434</v>
      </c>
      <c r="D34" s="39">
        <f t="shared" si="0"/>
        <v>0.1278031472186896</v>
      </c>
      <c r="E34" s="50">
        <f t="shared" si="1"/>
        <v>5.3062541104256056</v>
      </c>
      <c r="F34" s="38">
        <v>1325742</v>
      </c>
      <c r="G34" s="35">
        <v>5471</v>
      </c>
      <c r="H34" s="39">
        <f t="shared" si="2"/>
        <v>3.228985917820508E-2</v>
      </c>
      <c r="I34" s="50">
        <f t="shared" si="3"/>
        <v>0.17133819798941469</v>
      </c>
      <c r="J34" s="35">
        <v>71143</v>
      </c>
      <c r="K34" s="39">
        <f t="shared" si="4"/>
        <v>0.41988620937946342</v>
      </c>
      <c r="L34" s="50">
        <f t="shared" si="5"/>
        <v>2.2280229244308041</v>
      </c>
      <c r="M34" s="35">
        <v>45537</v>
      </c>
      <c r="N34" s="39">
        <f t="shared" si="6"/>
        <v>0.26875951698006301</v>
      </c>
      <c r="O34" s="50">
        <f t="shared" si="7"/>
        <v>1.4261062916914597</v>
      </c>
      <c r="P34" s="35">
        <v>47283</v>
      </c>
      <c r="Q34" s="39">
        <f t="shared" si="8"/>
        <v>0.27906441446226848</v>
      </c>
      <c r="R34" s="51">
        <f t="shared" si="9"/>
        <v>1.4807866963139269</v>
      </c>
    </row>
    <row r="35" spans="1:18">
      <c r="A35" s="93" t="s">
        <v>99</v>
      </c>
      <c r="B35" s="49">
        <v>16359</v>
      </c>
      <c r="C35" s="35">
        <v>202949</v>
      </c>
      <c r="D35" s="39">
        <f t="shared" si="0"/>
        <v>0.27095596726883853</v>
      </c>
      <c r="E35" s="50">
        <f t="shared" si="1"/>
        <v>12.405953909163152</v>
      </c>
      <c r="F35" s="38">
        <v>749011</v>
      </c>
      <c r="G35" s="35">
        <v>11273</v>
      </c>
      <c r="H35" s="39">
        <f t="shared" si="2"/>
        <v>5.5545974604457281E-2</v>
      </c>
      <c r="I35" s="50">
        <f t="shared" si="3"/>
        <v>0.68910080078244396</v>
      </c>
      <c r="J35" s="35">
        <v>129093</v>
      </c>
      <c r="K35" s="39">
        <f t="shared" si="4"/>
        <v>0.63608591320972263</v>
      </c>
      <c r="L35" s="50">
        <f t="shared" si="5"/>
        <v>7.8912525215477718</v>
      </c>
      <c r="M35" s="35">
        <v>32527</v>
      </c>
      <c r="N35" s="39">
        <f t="shared" si="6"/>
        <v>0.16027179242075595</v>
      </c>
      <c r="O35" s="50">
        <f t="shared" si="7"/>
        <v>1.9883244697108626</v>
      </c>
      <c r="P35" s="35">
        <v>30056</v>
      </c>
      <c r="Q35" s="39">
        <f t="shared" si="8"/>
        <v>0.14809631976506413</v>
      </c>
      <c r="R35" s="51">
        <f t="shared" si="9"/>
        <v>1.8372761171220735</v>
      </c>
    </row>
    <row r="36" spans="1:18">
      <c r="A36" s="93" t="s">
        <v>78</v>
      </c>
      <c r="B36" s="49">
        <v>11147</v>
      </c>
      <c r="C36" s="35">
        <v>52715</v>
      </c>
      <c r="D36" s="39">
        <f t="shared" si="0"/>
        <v>0.14001551153537639</v>
      </c>
      <c r="E36" s="50">
        <f t="shared" si="1"/>
        <v>4.7290750874674803</v>
      </c>
      <c r="F36" s="38">
        <v>376494</v>
      </c>
      <c r="G36" s="35">
        <v>6360</v>
      </c>
      <c r="H36" s="39">
        <f t="shared" si="2"/>
        <v>0.12064877169686047</v>
      </c>
      <c r="I36" s="50">
        <f t="shared" si="3"/>
        <v>0.5705571005651745</v>
      </c>
      <c r="J36" s="35">
        <v>30624</v>
      </c>
      <c r="K36" s="39">
        <f t="shared" si="4"/>
        <v>0.58093521767997724</v>
      </c>
      <c r="L36" s="50">
        <f t="shared" si="5"/>
        <v>2.7472862653628778</v>
      </c>
      <c r="M36" s="35">
        <v>0</v>
      </c>
      <c r="N36" s="39">
        <f t="shared" si="6"/>
        <v>0</v>
      </c>
      <c r="O36" s="50">
        <f t="shared" si="7"/>
        <v>0</v>
      </c>
      <c r="P36" s="35">
        <v>15731</v>
      </c>
      <c r="Q36" s="39">
        <f t="shared" si="8"/>
        <v>0.29841601062316231</v>
      </c>
      <c r="R36" s="51">
        <f t="shared" si="9"/>
        <v>1.4112317215394277</v>
      </c>
    </row>
    <row r="37" spans="1:18">
      <c r="A37" s="93" t="s">
        <v>94</v>
      </c>
      <c r="B37" s="49">
        <v>82823</v>
      </c>
      <c r="C37" s="35">
        <v>848562</v>
      </c>
      <c r="D37" s="39">
        <f t="shared" si="0"/>
        <v>0.19366637407721349</v>
      </c>
      <c r="E37" s="50">
        <f t="shared" si="1"/>
        <v>10.245487364620939</v>
      </c>
      <c r="F37" s="38">
        <v>4381566</v>
      </c>
      <c r="G37" s="35">
        <v>68730</v>
      </c>
      <c r="H37" s="39">
        <f t="shared" si="2"/>
        <v>8.0995849448832258E-2</v>
      </c>
      <c r="I37" s="50">
        <f t="shared" si="3"/>
        <v>0.82984195211475076</v>
      </c>
      <c r="J37" s="35">
        <v>373848</v>
      </c>
      <c r="K37" s="39">
        <f t="shared" si="4"/>
        <v>0.44056651134507557</v>
      </c>
      <c r="L37" s="50">
        <f t="shared" si="5"/>
        <v>4.5138186252610986</v>
      </c>
      <c r="M37" s="35">
        <v>70266</v>
      </c>
      <c r="N37" s="39">
        <f t="shared" si="6"/>
        <v>8.2805970571390192E-2</v>
      </c>
      <c r="O37" s="50">
        <f t="shared" si="7"/>
        <v>0.84838752520435146</v>
      </c>
      <c r="P37" s="35">
        <v>335718</v>
      </c>
      <c r="Q37" s="39">
        <f t="shared" si="8"/>
        <v>0.39563166863470201</v>
      </c>
      <c r="R37" s="51">
        <f t="shared" si="9"/>
        <v>4.0534392620407376</v>
      </c>
    </row>
    <row r="38" spans="1:18">
      <c r="A38" s="93" t="s">
        <v>86</v>
      </c>
      <c r="B38" s="49">
        <v>6528</v>
      </c>
      <c r="C38" s="35">
        <v>41171</v>
      </c>
      <c r="D38" s="39">
        <f t="shared" si="0"/>
        <v>0.14337852473802798</v>
      </c>
      <c r="E38" s="50">
        <f t="shared" si="1"/>
        <v>6.3068321078431371</v>
      </c>
      <c r="F38" s="38">
        <v>287149</v>
      </c>
      <c r="G38" s="35">
        <v>11200</v>
      </c>
      <c r="H38" s="39">
        <f t="shared" si="2"/>
        <v>0.27203614194457265</v>
      </c>
      <c r="I38" s="50">
        <f t="shared" si="3"/>
        <v>1.7156862745098038</v>
      </c>
      <c r="J38" s="35">
        <v>1210</v>
      </c>
      <c r="K38" s="39">
        <f t="shared" si="4"/>
        <v>2.9389618906511865E-2</v>
      </c>
      <c r="L38" s="50">
        <f t="shared" si="5"/>
        <v>0.18535539215686275</v>
      </c>
      <c r="M38" s="35">
        <v>8696</v>
      </c>
      <c r="N38" s="39">
        <f t="shared" si="6"/>
        <v>0.21121663306696462</v>
      </c>
      <c r="O38" s="50">
        <f t="shared" si="7"/>
        <v>1.3321078431372548</v>
      </c>
      <c r="P38" s="35">
        <v>20065</v>
      </c>
      <c r="Q38" s="39">
        <f t="shared" si="8"/>
        <v>0.48735760608195089</v>
      </c>
      <c r="R38" s="51">
        <f t="shared" si="9"/>
        <v>3.0736825980392157</v>
      </c>
    </row>
    <row r="39" spans="1:18">
      <c r="A39" s="93" t="s">
        <v>100</v>
      </c>
      <c r="B39" s="49">
        <v>31012</v>
      </c>
      <c r="C39" s="35">
        <v>258107</v>
      </c>
      <c r="D39" s="39">
        <f t="shared" si="0"/>
        <v>0.25867764288019368</v>
      </c>
      <c r="E39" s="50">
        <f t="shared" si="1"/>
        <v>8.322810524958081</v>
      </c>
      <c r="F39" s="38">
        <v>997794</v>
      </c>
      <c r="G39" s="35">
        <v>41023</v>
      </c>
      <c r="H39" s="39">
        <f t="shared" si="2"/>
        <v>0.15893795983836162</v>
      </c>
      <c r="I39" s="50">
        <f t="shared" si="3"/>
        <v>1.3228105249580808</v>
      </c>
      <c r="J39" s="35">
        <v>90753</v>
      </c>
      <c r="K39" s="39">
        <f t="shared" si="4"/>
        <v>0.35160999120519787</v>
      </c>
      <c r="L39" s="50">
        <f t="shared" si="5"/>
        <v>2.9263833354830386</v>
      </c>
      <c r="M39" s="35">
        <v>52907</v>
      </c>
      <c r="N39" s="39">
        <f t="shared" si="6"/>
        <v>0.20498088002262627</v>
      </c>
      <c r="O39" s="50">
        <f t="shared" si="7"/>
        <v>1.7060170256674836</v>
      </c>
      <c r="P39" s="35">
        <v>73424</v>
      </c>
      <c r="Q39" s="39">
        <f t="shared" si="8"/>
        <v>0.28447116893381424</v>
      </c>
      <c r="R39" s="51">
        <f t="shared" si="9"/>
        <v>2.3675996388494776</v>
      </c>
    </row>
    <row r="40" spans="1:18">
      <c r="A40" s="93" t="s">
        <v>101</v>
      </c>
      <c r="B40" s="49">
        <v>23359</v>
      </c>
      <c r="C40" s="35">
        <v>608618</v>
      </c>
      <c r="D40" s="39">
        <f t="shared" si="0"/>
        <v>0.24896261825988211</v>
      </c>
      <c r="E40" s="50">
        <f t="shared" si="1"/>
        <v>26.05496810651141</v>
      </c>
      <c r="F40" s="38">
        <v>2444616</v>
      </c>
      <c r="G40" s="35">
        <v>14149</v>
      </c>
      <c r="H40" s="40">
        <f t="shared" si="2"/>
        <v>2.3247751463150942E-2</v>
      </c>
      <c r="I40" s="50">
        <f t="shared" si="3"/>
        <v>0.60571942292050174</v>
      </c>
      <c r="J40" s="35">
        <v>183443</v>
      </c>
      <c r="K40" s="39">
        <f t="shared" si="4"/>
        <v>0.3014090940458547</v>
      </c>
      <c r="L40" s="50">
        <f t="shared" si="5"/>
        <v>7.853204332377242</v>
      </c>
      <c r="M40" s="35">
        <v>42237</v>
      </c>
      <c r="N40" s="39">
        <f t="shared" si="6"/>
        <v>6.9398210371694566E-2</v>
      </c>
      <c r="O40" s="50">
        <f t="shared" si="7"/>
        <v>1.808168157883471</v>
      </c>
      <c r="P40" s="35">
        <v>368789</v>
      </c>
      <c r="Q40" s="39">
        <f t="shared" si="8"/>
        <v>0.60594494411929978</v>
      </c>
      <c r="R40" s="51">
        <f t="shared" si="9"/>
        <v>15.787876193330193</v>
      </c>
    </row>
    <row r="41" spans="1:18">
      <c r="A41" s="93" t="s">
        <v>102</v>
      </c>
      <c r="B41" s="49">
        <v>43240</v>
      </c>
      <c r="C41" s="35">
        <v>231657</v>
      </c>
      <c r="D41" s="39">
        <f t="shared" si="0"/>
        <v>0.18546833643171784</v>
      </c>
      <c r="E41" s="50">
        <f t="shared" si="1"/>
        <v>5.3574699352451436</v>
      </c>
      <c r="F41" s="38">
        <v>1249038</v>
      </c>
      <c r="G41" s="35">
        <v>12750</v>
      </c>
      <c r="H41" s="39">
        <f t="shared" si="2"/>
        <v>5.5038267783835582E-2</v>
      </c>
      <c r="I41" s="50">
        <f t="shared" si="3"/>
        <v>0.29486586493987049</v>
      </c>
      <c r="J41" s="35">
        <v>123453</v>
      </c>
      <c r="K41" s="39">
        <f t="shared" si="4"/>
        <v>0.5329128841347337</v>
      </c>
      <c r="L41" s="50">
        <f t="shared" si="5"/>
        <v>2.8550647548566142</v>
      </c>
      <c r="M41" s="35">
        <v>20772</v>
      </c>
      <c r="N41" s="39">
        <f t="shared" si="6"/>
        <v>8.9667050855359434E-2</v>
      </c>
      <c r="O41" s="50">
        <f t="shared" si="7"/>
        <v>0.48038852913968549</v>
      </c>
      <c r="P41" s="35">
        <v>74682</v>
      </c>
      <c r="Q41" s="39">
        <f t="shared" si="8"/>
        <v>0.3223817972260713</v>
      </c>
      <c r="R41" s="51">
        <f t="shared" si="9"/>
        <v>1.7271507863089732</v>
      </c>
    </row>
    <row r="42" spans="1:18">
      <c r="A42" s="45"/>
      <c r="B42" s="46"/>
      <c r="C42" s="46"/>
      <c r="D42" s="47"/>
      <c r="E42" s="46"/>
      <c r="F42" s="46"/>
      <c r="G42" s="46"/>
      <c r="H42" s="47"/>
      <c r="I42" s="46"/>
      <c r="J42" s="46"/>
      <c r="K42" s="47"/>
      <c r="L42" s="46"/>
      <c r="M42" s="46"/>
      <c r="N42" s="47"/>
      <c r="O42" s="46"/>
      <c r="P42" s="46"/>
      <c r="Q42" s="47"/>
      <c r="R42" s="53"/>
    </row>
    <row r="43" spans="1:18">
      <c r="A43" s="5" t="s">
        <v>120</v>
      </c>
      <c r="B43" s="6">
        <f>SUM(B3:B41)</f>
        <v>1097379</v>
      </c>
      <c r="C43" s="7">
        <f>SUM(C3:C41)</f>
        <v>13235159</v>
      </c>
      <c r="D43" s="8">
        <f>C43/F43</f>
        <v>0.227295531492229</v>
      </c>
      <c r="E43" s="11">
        <f>C43/B43</f>
        <v>12.06070008629653</v>
      </c>
      <c r="F43" s="7">
        <f>SUM(F3:F41)</f>
        <v>58228857</v>
      </c>
      <c r="G43" s="7">
        <f>SUM(G3:G41)</f>
        <v>1164585</v>
      </c>
      <c r="H43" s="8">
        <f>G43/C43</f>
        <v>8.7991764964818336E-2</v>
      </c>
      <c r="I43" s="11">
        <f>G43/B43</f>
        <v>1.0612422873045684</v>
      </c>
      <c r="J43" s="7">
        <f>SUM(J3:J41)</f>
        <v>4928081</v>
      </c>
      <c r="K43" s="8">
        <f>J43/C43</f>
        <v>0.37234769903406523</v>
      </c>
      <c r="L43" s="11">
        <f>J43/B43</f>
        <v>4.4907739258724648</v>
      </c>
      <c r="M43" s="7">
        <f>SUM(M3:M41)</f>
        <v>1205589</v>
      </c>
      <c r="N43" s="8">
        <f>M43/C43</f>
        <v>9.1089876593095712E-2</v>
      </c>
      <c r="O43" s="11">
        <f>M43/B43</f>
        <v>1.0986076824870896</v>
      </c>
      <c r="P43" s="7">
        <f>SUM(P3:P41)</f>
        <v>5936904</v>
      </c>
      <c r="Q43" s="8">
        <f>P43/C43</f>
        <v>0.44857065940802071</v>
      </c>
      <c r="R43" s="11">
        <f>P43/B43</f>
        <v>5.4100761906324069</v>
      </c>
    </row>
    <row r="44" spans="1:18">
      <c r="A44" s="5" t="s">
        <v>121</v>
      </c>
      <c r="B44" s="6">
        <f t="shared" ref="B44:R44" si="10">AVERAGE(B3:B41)</f>
        <v>28137.923076923078</v>
      </c>
      <c r="C44" s="7">
        <f t="shared" si="10"/>
        <v>339363.05128205131</v>
      </c>
      <c r="D44" s="8">
        <f t="shared" si="10"/>
        <v>0.21136577315853208</v>
      </c>
      <c r="E44" s="11">
        <f t="shared" si="10"/>
        <v>13.503829730469628</v>
      </c>
      <c r="F44" s="7">
        <f t="shared" si="10"/>
        <v>1493047.6153846155</v>
      </c>
      <c r="G44" s="7">
        <f t="shared" si="10"/>
        <v>29861.153846153848</v>
      </c>
      <c r="H44" s="8">
        <f t="shared" si="10"/>
        <v>6.2200444975245864E-2</v>
      </c>
      <c r="I44" s="11">
        <f t="shared" si="10"/>
        <v>0.72185653287058849</v>
      </c>
      <c r="J44" s="7">
        <f t="shared" si="10"/>
        <v>126361.05128205128</v>
      </c>
      <c r="K44" s="8">
        <f t="shared" si="10"/>
        <v>0.44327956580752881</v>
      </c>
      <c r="L44" s="11">
        <f t="shared" si="10"/>
        <v>6.4324290915753233</v>
      </c>
      <c r="M44" s="7">
        <f t="shared" si="10"/>
        <v>30912.538461538461</v>
      </c>
      <c r="N44" s="8">
        <f t="shared" si="10"/>
        <v>0.12811961337966035</v>
      </c>
      <c r="O44" s="11">
        <f t="shared" si="10"/>
        <v>1.5809149025761511</v>
      </c>
      <c r="P44" s="7">
        <f t="shared" si="10"/>
        <v>152228.30769230769</v>
      </c>
      <c r="Q44" s="8">
        <f t="shared" si="10"/>
        <v>0.36640037583756507</v>
      </c>
      <c r="R44" s="11">
        <f t="shared" si="10"/>
        <v>4.7686292034475661</v>
      </c>
    </row>
    <row r="45" spans="1:18">
      <c r="A45" s="5" t="s">
        <v>122</v>
      </c>
      <c r="B45" s="6">
        <f t="shared" ref="B45:R45" si="11">MEDIAN(B3:B41)</f>
        <v>17871</v>
      </c>
      <c r="C45" s="7">
        <f t="shared" si="11"/>
        <v>185287</v>
      </c>
      <c r="D45" s="8">
        <f t="shared" si="11"/>
        <v>0.20716880538314375</v>
      </c>
      <c r="E45" s="11">
        <f t="shared" si="11"/>
        <v>10.245487364620939</v>
      </c>
      <c r="F45" s="7">
        <f t="shared" si="11"/>
        <v>964737</v>
      </c>
      <c r="G45" s="7">
        <f t="shared" si="11"/>
        <v>6057</v>
      </c>
      <c r="H45" s="8">
        <f t="shared" si="11"/>
        <v>4.0643541254638788E-2</v>
      </c>
      <c r="I45" s="11">
        <f t="shared" si="11"/>
        <v>0.42333968859231014</v>
      </c>
      <c r="J45" s="7">
        <f t="shared" si="11"/>
        <v>88701</v>
      </c>
      <c r="K45" s="8">
        <f t="shared" si="11"/>
        <v>0.4460027601838904</v>
      </c>
      <c r="L45" s="11">
        <f t="shared" si="11"/>
        <v>4.6442724458204339</v>
      </c>
      <c r="M45" s="7">
        <f t="shared" si="11"/>
        <v>18000</v>
      </c>
      <c r="N45" s="8">
        <f t="shared" si="11"/>
        <v>0.11829135480469753</v>
      </c>
      <c r="O45" s="11">
        <f t="shared" si="11"/>
        <v>1.0510526442713484</v>
      </c>
      <c r="P45" s="7">
        <f t="shared" si="11"/>
        <v>51907</v>
      </c>
      <c r="Q45" s="8">
        <f t="shared" si="11"/>
        <v>0.34904901611325895</v>
      </c>
      <c r="R45" s="11">
        <f t="shared" si="11"/>
        <v>2.9486284289276807</v>
      </c>
    </row>
  </sheetData>
  <autoFilter ref="A2:R2" xr:uid="{2C60E5DE-6289-475C-9007-95110B897D62}"/>
  <sortState xmlns:xlrd2="http://schemas.microsoft.com/office/spreadsheetml/2017/richdata2" ref="A4:R41">
    <sortCondition ref="A3:A41"/>
  </sortState>
  <mergeCells count="7">
    <mergeCell ref="M1:O1"/>
    <mergeCell ref="P1:R1"/>
    <mergeCell ref="J1:L1"/>
    <mergeCell ref="G1:I1"/>
    <mergeCell ref="A1:A2"/>
    <mergeCell ref="B1:B2"/>
    <mergeCell ref="C1:F1"/>
  </mergeCells>
  <conditionalFormatting sqref="A3:R41">
    <cfRule type="expression" dxfId="1" priority="1">
      <formula>MOD(ROW(),2)=1</formula>
    </cfRule>
  </conditionalFormatting>
  <pageMargins left="0.7" right="0.7" top="0.75" bottom="0.75" header="0.3" footer="0.3"/>
  <pageSetup orientation="portrait" r:id="rId1"/>
  <ignoredErrors>
    <ignoredError sqref="D43 H43 K43 N43 Q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7BB-0521-423A-BC93-E9B236619996}">
  <sheetPr>
    <tabColor theme="7" tint="0.39997558519241921"/>
  </sheetPr>
  <dimension ref="A1:R45"/>
  <sheetViews>
    <sheetView showGridLines="0" showRowColHeaders="0" workbookViewId="0">
      <pane xSplit="1" ySplit="2" topLeftCell="B3" activePane="bottomRight" state="frozen"/>
      <selection pane="topRight" activeCell="C1" sqref="C1"/>
      <selection pane="bottomLeft" activeCell="A3" sqref="A3"/>
      <selection pane="bottomRight" sqref="A1:A2"/>
    </sheetView>
  </sheetViews>
  <sheetFormatPr defaultRowHeight="12.75"/>
  <cols>
    <col min="1" max="1" width="16.7109375" style="1" customWidth="1"/>
    <col min="2" max="2" width="13" style="1" customWidth="1"/>
    <col min="3" max="3" width="13.5703125" style="1" bestFit="1" customWidth="1"/>
    <col min="4" max="5" width="13.5703125" style="1" customWidth="1"/>
    <col min="6" max="7" width="14" style="1" customWidth="1"/>
    <col min="8" max="9" width="13.85546875" style="1" customWidth="1"/>
    <col min="10" max="11" width="15.28515625" style="1" customWidth="1"/>
    <col min="12" max="12" width="12" style="1" bestFit="1" customWidth="1"/>
    <col min="13" max="13" width="12" style="1" customWidth="1"/>
    <col min="14" max="14" width="12.85546875" style="1" customWidth="1"/>
    <col min="15" max="15" width="13.28515625" style="1" customWidth="1"/>
    <col min="16" max="16" width="12.7109375" style="1" customWidth="1"/>
    <col min="17" max="17" width="14.28515625" style="1" customWidth="1"/>
    <col min="18" max="18" width="15.28515625" style="1" customWidth="1"/>
    <col min="19" max="16384" width="9.140625" style="1"/>
  </cols>
  <sheetData>
    <row r="1" spans="1:18">
      <c r="A1" s="161" t="s">
        <v>226</v>
      </c>
      <c r="B1" s="162" t="s">
        <v>192</v>
      </c>
      <c r="C1" s="157" t="s">
        <v>176</v>
      </c>
      <c r="D1" s="134"/>
      <c r="E1" s="135"/>
      <c r="F1" s="151" t="s">
        <v>106</v>
      </c>
      <c r="G1" s="153"/>
      <c r="H1" s="164" t="s">
        <v>107</v>
      </c>
      <c r="I1" s="165"/>
      <c r="J1" s="166" t="s">
        <v>108</v>
      </c>
      <c r="K1" s="167"/>
      <c r="L1" s="168" t="s">
        <v>175</v>
      </c>
      <c r="M1" s="159"/>
      <c r="N1" s="151" t="s">
        <v>177</v>
      </c>
      <c r="O1" s="152"/>
      <c r="P1" s="153"/>
      <c r="Q1" s="149" t="s">
        <v>174</v>
      </c>
      <c r="R1" s="149"/>
    </row>
    <row r="2" spans="1:18" ht="54" customHeight="1">
      <c r="A2" s="161"/>
      <c r="B2" s="162"/>
      <c r="C2" s="32" t="s">
        <v>176</v>
      </c>
      <c r="D2" s="13" t="s">
        <v>186</v>
      </c>
      <c r="E2" s="13" t="s">
        <v>187</v>
      </c>
      <c r="F2" s="18" t="s">
        <v>178</v>
      </c>
      <c r="G2" s="33" t="s">
        <v>179</v>
      </c>
      <c r="H2" s="19" t="s">
        <v>180</v>
      </c>
      <c r="I2" s="20" t="s">
        <v>181</v>
      </c>
      <c r="J2" s="15" t="s">
        <v>182</v>
      </c>
      <c r="K2" s="17" t="s">
        <v>183</v>
      </c>
      <c r="L2" s="22" t="s">
        <v>184</v>
      </c>
      <c r="M2" s="55" t="s">
        <v>185</v>
      </c>
      <c r="N2" s="18" t="s">
        <v>188</v>
      </c>
      <c r="O2" s="56" t="s">
        <v>189</v>
      </c>
      <c r="P2" s="56" t="s">
        <v>190</v>
      </c>
      <c r="Q2" s="32" t="s">
        <v>104</v>
      </c>
      <c r="R2" s="32" t="s">
        <v>130</v>
      </c>
    </row>
    <row r="3" spans="1:18">
      <c r="A3" s="93" t="s">
        <v>66</v>
      </c>
      <c r="B3" s="49">
        <v>17153</v>
      </c>
      <c r="C3" s="35">
        <v>3500</v>
      </c>
      <c r="D3" s="43">
        <f t="shared" ref="D3:D41" si="0">C3/Q3</f>
        <v>1.8375452495517702E-3</v>
      </c>
      <c r="E3" s="95">
        <f t="shared" ref="E3:E41" si="1">C3/B3</f>
        <v>0.20404593948580424</v>
      </c>
      <c r="F3" s="35">
        <v>3500</v>
      </c>
      <c r="G3" s="40">
        <f>F3/C3</f>
        <v>1</v>
      </c>
      <c r="H3" s="35">
        <v>0</v>
      </c>
      <c r="I3" s="39">
        <f>H3/C3</f>
        <v>0</v>
      </c>
      <c r="J3" s="35">
        <v>0</v>
      </c>
      <c r="K3" s="39">
        <f>J3/C3</f>
        <v>0</v>
      </c>
      <c r="L3" s="35">
        <v>0</v>
      </c>
      <c r="M3" s="39">
        <f>L3/C3</f>
        <v>0</v>
      </c>
      <c r="N3" s="35">
        <v>10500</v>
      </c>
      <c r="O3" s="43">
        <f t="shared" ref="O3:O41" si="2">N3/R3</f>
        <v>5.805104400656143E-3</v>
      </c>
      <c r="P3" s="95">
        <f t="shared" ref="P3:P41" si="3">N3/B3</f>
        <v>0.61213781845741266</v>
      </c>
      <c r="Q3" s="35">
        <v>1904715</v>
      </c>
      <c r="R3" s="54">
        <v>1808753</v>
      </c>
    </row>
    <row r="4" spans="1:18">
      <c r="A4" s="93" t="s">
        <v>97</v>
      </c>
      <c r="B4" s="49">
        <v>22493</v>
      </c>
      <c r="C4" s="35">
        <v>0</v>
      </c>
      <c r="D4" s="39">
        <f t="shared" si="0"/>
        <v>0</v>
      </c>
      <c r="E4" s="95">
        <f t="shared" si="1"/>
        <v>0</v>
      </c>
      <c r="F4" s="35">
        <v>0</v>
      </c>
      <c r="G4" s="40">
        <v>0</v>
      </c>
      <c r="H4" s="35">
        <v>0</v>
      </c>
      <c r="I4" s="39">
        <v>0</v>
      </c>
      <c r="J4" s="35">
        <v>0</v>
      </c>
      <c r="K4" s="39">
        <v>0</v>
      </c>
      <c r="L4" s="35">
        <v>0</v>
      </c>
      <c r="M4" s="39">
        <v>0</v>
      </c>
      <c r="N4" s="35">
        <v>0</v>
      </c>
      <c r="O4" s="39">
        <f t="shared" si="2"/>
        <v>0</v>
      </c>
      <c r="P4" s="95">
        <f t="shared" si="3"/>
        <v>0</v>
      </c>
      <c r="Q4" s="35">
        <v>1156728</v>
      </c>
      <c r="R4" s="54">
        <v>964737</v>
      </c>
    </row>
    <row r="5" spans="1:18">
      <c r="A5" s="93" t="s">
        <v>83</v>
      </c>
      <c r="B5" s="49">
        <v>16158</v>
      </c>
      <c r="C5" s="35">
        <v>313219</v>
      </c>
      <c r="D5" s="39">
        <f t="shared" si="0"/>
        <v>0.21953705163924372</v>
      </c>
      <c r="E5" s="95">
        <f t="shared" si="1"/>
        <v>19.384762965713577</v>
      </c>
      <c r="F5" s="35">
        <v>65967</v>
      </c>
      <c r="G5" s="40">
        <f>F5/C5</f>
        <v>0.21060982890565388</v>
      </c>
      <c r="H5" s="35">
        <v>231931</v>
      </c>
      <c r="I5" s="39">
        <f>H5/C5</f>
        <v>0.74047551393753253</v>
      </c>
      <c r="J5" s="35">
        <v>0</v>
      </c>
      <c r="K5" s="39">
        <v>0</v>
      </c>
      <c r="L5" s="35">
        <v>15321</v>
      </c>
      <c r="M5" s="40">
        <f>L5/C5</f>
        <v>4.8914657156813604E-2</v>
      </c>
      <c r="N5" s="35">
        <v>306134</v>
      </c>
      <c r="O5" s="39">
        <f t="shared" si="2"/>
        <v>0.20767575517469689</v>
      </c>
      <c r="P5" s="95">
        <f t="shared" si="3"/>
        <v>18.946280480257457</v>
      </c>
      <c r="Q5" s="35">
        <v>1426725</v>
      </c>
      <c r="R5" s="54">
        <v>1474096</v>
      </c>
    </row>
    <row r="6" spans="1:18">
      <c r="A6" s="93" t="s">
        <v>64</v>
      </c>
      <c r="B6" s="49">
        <v>22583</v>
      </c>
      <c r="C6" s="35">
        <v>0</v>
      </c>
      <c r="D6" s="39">
        <f t="shared" si="0"/>
        <v>0</v>
      </c>
      <c r="E6" s="95">
        <f t="shared" si="1"/>
        <v>0</v>
      </c>
      <c r="F6" s="35">
        <v>0</v>
      </c>
      <c r="G6" s="40">
        <v>0</v>
      </c>
      <c r="H6" s="35">
        <v>0</v>
      </c>
      <c r="I6" s="39">
        <v>0</v>
      </c>
      <c r="J6" s="35">
        <v>0</v>
      </c>
      <c r="K6" s="39">
        <v>0</v>
      </c>
      <c r="L6" s="35">
        <v>0</v>
      </c>
      <c r="M6" s="39">
        <v>0</v>
      </c>
      <c r="N6" s="35">
        <v>0</v>
      </c>
      <c r="O6" s="39">
        <f t="shared" si="2"/>
        <v>0</v>
      </c>
      <c r="P6" s="95">
        <f t="shared" si="3"/>
        <v>0</v>
      </c>
      <c r="Q6" s="35">
        <v>211499</v>
      </c>
      <c r="R6" s="54">
        <v>250389</v>
      </c>
    </row>
    <row r="7" spans="1:18">
      <c r="A7" s="93" t="s">
        <v>71</v>
      </c>
      <c r="B7" s="49">
        <v>7997</v>
      </c>
      <c r="C7" s="35">
        <v>4600</v>
      </c>
      <c r="D7" s="40">
        <f t="shared" si="0"/>
        <v>1.1504947127264725E-2</v>
      </c>
      <c r="E7" s="95">
        <f t="shared" si="1"/>
        <v>0.57521570588970861</v>
      </c>
      <c r="F7" s="35">
        <v>0</v>
      </c>
      <c r="G7" s="40">
        <f>F7/C7</f>
        <v>0</v>
      </c>
      <c r="H7" s="35">
        <v>0</v>
      </c>
      <c r="I7" s="39">
        <f>H7/C7</f>
        <v>0</v>
      </c>
      <c r="J7" s="35">
        <v>0</v>
      </c>
      <c r="K7" s="39">
        <f>J7/C7</f>
        <v>0</v>
      </c>
      <c r="L7" s="35">
        <v>4600</v>
      </c>
      <c r="M7" s="39">
        <f>L7/C7</f>
        <v>1</v>
      </c>
      <c r="N7" s="35">
        <v>0</v>
      </c>
      <c r="O7" s="39">
        <f t="shared" si="2"/>
        <v>0</v>
      </c>
      <c r="P7" s="95">
        <f t="shared" si="3"/>
        <v>0</v>
      </c>
      <c r="Q7" s="35">
        <v>399828</v>
      </c>
      <c r="R7" s="54">
        <v>389099</v>
      </c>
    </row>
    <row r="8" spans="1:18">
      <c r="A8" s="93" t="s">
        <v>69</v>
      </c>
      <c r="B8" s="49">
        <v>35688</v>
      </c>
      <c r="C8" s="35">
        <v>0</v>
      </c>
      <c r="D8" s="39">
        <f t="shared" si="0"/>
        <v>0</v>
      </c>
      <c r="E8" s="95">
        <f t="shared" si="1"/>
        <v>0</v>
      </c>
      <c r="F8" s="35">
        <v>0</v>
      </c>
      <c r="G8" s="40">
        <v>0</v>
      </c>
      <c r="H8" s="35">
        <v>0</v>
      </c>
      <c r="I8" s="39">
        <v>0</v>
      </c>
      <c r="J8" s="35">
        <v>0</v>
      </c>
      <c r="K8" s="39">
        <v>0</v>
      </c>
      <c r="L8" s="35">
        <v>0</v>
      </c>
      <c r="M8" s="39">
        <v>0</v>
      </c>
      <c r="N8" s="35">
        <v>0</v>
      </c>
      <c r="O8" s="39">
        <f t="shared" si="2"/>
        <v>0</v>
      </c>
      <c r="P8" s="95">
        <f t="shared" si="3"/>
        <v>0</v>
      </c>
      <c r="Q8" s="35">
        <v>1246007</v>
      </c>
      <c r="R8" s="54">
        <v>1226142</v>
      </c>
    </row>
    <row r="9" spans="1:18">
      <c r="A9" s="93" t="s">
        <v>70</v>
      </c>
      <c r="B9" s="49">
        <v>82934</v>
      </c>
      <c r="C9" s="35">
        <v>25628</v>
      </c>
      <c r="D9" s="43">
        <f t="shared" si="0"/>
        <v>6.5874855767018717E-3</v>
      </c>
      <c r="E9" s="95">
        <f t="shared" si="1"/>
        <v>0.30901680854655511</v>
      </c>
      <c r="F9" s="35">
        <v>25628</v>
      </c>
      <c r="G9" s="40">
        <f>F9/C9</f>
        <v>1</v>
      </c>
      <c r="H9" s="35">
        <v>0</v>
      </c>
      <c r="I9" s="39">
        <f>H9/C9</f>
        <v>0</v>
      </c>
      <c r="J9" s="35">
        <v>0</v>
      </c>
      <c r="K9" s="39">
        <f>J9/C9</f>
        <v>0</v>
      </c>
      <c r="L9" s="35">
        <v>0</v>
      </c>
      <c r="M9" s="39">
        <f>L9/C9</f>
        <v>0</v>
      </c>
      <c r="N9" s="35">
        <v>25628</v>
      </c>
      <c r="O9" s="43">
        <f t="shared" si="2"/>
        <v>6.6291151315993682E-3</v>
      </c>
      <c r="P9" s="95">
        <f t="shared" si="3"/>
        <v>0.30901680854655511</v>
      </c>
      <c r="Q9" s="35">
        <v>3890407</v>
      </c>
      <c r="R9" s="54">
        <v>3865976</v>
      </c>
    </row>
    <row r="10" spans="1:18">
      <c r="A10" s="93" t="s">
        <v>72</v>
      </c>
      <c r="B10" s="49">
        <v>36405</v>
      </c>
      <c r="C10" s="35">
        <v>5000</v>
      </c>
      <c r="D10" s="43">
        <f t="shared" si="0"/>
        <v>2.7531932912388435E-3</v>
      </c>
      <c r="E10" s="95">
        <f t="shared" si="1"/>
        <v>0.13734377145996429</v>
      </c>
      <c r="F10" s="35">
        <v>5000</v>
      </c>
      <c r="G10" s="40">
        <f>F10/C10</f>
        <v>1</v>
      </c>
      <c r="H10" s="35">
        <v>0</v>
      </c>
      <c r="I10" s="39">
        <f>H10/C10</f>
        <v>0</v>
      </c>
      <c r="J10" s="35">
        <v>0</v>
      </c>
      <c r="K10" s="39">
        <f>J10/C10</f>
        <v>0</v>
      </c>
      <c r="L10" s="35">
        <v>0</v>
      </c>
      <c r="M10" s="39">
        <f>L10/C10</f>
        <v>0</v>
      </c>
      <c r="N10" s="35">
        <v>5000</v>
      </c>
      <c r="O10" s="43">
        <f t="shared" si="2"/>
        <v>2.7531948072543381E-3</v>
      </c>
      <c r="P10" s="95">
        <f t="shared" si="3"/>
        <v>0.13734377145996429</v>
      </c>
      <c r="Q10" s="35">
        <v>1816073</v>
      </c>
      <c r="R10" s="54">
        <v>1816072</v>
      </c>
    </row>
    <row r="11" spans="1:18">
      <c r="A11" s="93" t="s">
        <v>74</v>
      </c>
      <c r="B11" s="49">
        <v>14312</v>
      </c>
      <c r="C11" s="35">
        <v>102200</v>
      </c>
      <c r="D11" s="39">
        <f t="shared" si="0"/>
        <v>0.12212448811078674</v>
      </c>
      <c r="E11" s="95">
        <f t="shared" si="1"/>
        <v>7.1408608160983791</v>
      </c>
      <c r="F11" s="35">
        <v>0</v>
      </c>
      <c r="G11" s="40">
        <f>F11/C11</f>
        <v>0</v>
      </c>
      <c r="H11" s="35">
        <v>49190</v>
      </c>
      <c r="I11" s="39">
        <f>H11/C11</f>
        <v>0.48131115459882584</v>
      </c>
      <c r="J11" s="35">
        <v>0</v>
      </c>
      <c r="K11" s="39">
        <f>J11/C11</f>
        <v>0</v>
      </c>
      <c r="L11" s="35">
        <v>53010</v>
      </c>
      <c r="M11" s="39">
        <f>L11/C11</f>
        <v>0.51868884540117421</v>
      </c>
      <c r="N11" s="35">
        <v>53611</v>
      </c>
      <c r="O11" s="39">
        <f t="shared" si="2"/>
        <v>6.5041133715816435E-2</v>
      </c>
      <c r="P11" s="95">
        <f t="shared" si="3"/>
        <v>3.7458775852431527</v>
      </c>
      <c r="Q11" s="35">
        <v>836851</v>
      </c>
      <c r="R11" s="54">
        <v>824263</v>
      </c>
    </row>
    <row r="12" spans="1:18">
      <c r="A12" s="93" t="s">
        <v>75</v>
      </c>
      <c r="B12" s="49">
        <v>47139</v>
      </c>
      <c r="C12" s="35">
        <v>0</v>
      </c>
      <c r="D12" s="39">
        <f t="shared" si="0"/>
        <v>0</v>
      </c>
      <c r="E12" s="95">
        <f t="shared" si="1"/>
        <v>0</v>
      </c>
      <c r="F12" s="35">
        <v>0</v>
      </c>
      <c r="G12" s="40">
        <v>0</v>
      </c>
      <c r="H12" s="35">
        <v>0</v>
      </c>
      <c r="I12" s="39">
        <v>0</v>
      </c>
      <c r="J12" s="35">
        <v>0</v>
      </c>
      <c r="K12" s="39">
        <v>0</v>
      </c>
      <c r="L12" s="35">
        <v>0</v>
      </c>
      <c r="M12" s="39">
        <v>0</v>
      </c>
      <c r="N12" s="35">
        <v>100000</v>
      </c>
      <c r="O12" s="39">
        <f t="shared" si="2"/>
        <v>4.1674758515611782E-2</v>
      </c>
      <c r="P12" s="95">
        <f t="shared" si="3"/>
        <v>2.1213856891321412</v>
      </c>
      <c r="Q12" s="35">
        <v>2784264</v>
      </c>
      <c r="R12" s="54">
        <v>2399534</v>
      </c>
    </row>
    <row r="13" spans="1:18">
      <c r="A13" s="93" t="s">
        <v>77</v>
      </c>
      <c r="B13" s="49">
        <v>6460</v>
      </c>
      <c r="C13" s="35">
        <v>0</v>
      </c>
      <c r="D13" s="39">
        <f t="shared" si="0"/>
        <v>0</v>
      </c>
      <c r="E13" s="95">
        <f t="shared" si="1"/>
        <v>0</v>
      </c>
      <c r="F13" s="35">
        <v>0</v>
      </c>
      <c r="G13" s="40">
        <v>0</v>
      </c>
      <c r="H13" s="35">
        <v>0</v>
      </c>
      <c r="I13" s="39">
        <v>0</v>
      </c>
      <c r="J13" s="35">
        <v>0</v>
      </c>
      <c r="K13" s="39">
        <v>0</v>
      </c>
      <c r="L13" s="35">
        <v>0</v>
      </c>
      <c r="M13" s="39">
        <v>0</v>
      </c>
      <c r="N13" s="35">
        <v>0</v>
      </c>
      <c r="O13" s="39">
        <f t="shared" si="2"/>
        <v>0</v>
      </c>
      <c r="P13" s="95">
        <f t="shared" si="3"/>
        <v>0</v>
      </c>
      <c r="Q13" s="35">
        <v>301576</v>
      </c>
      <c r="R13" s="54">
        <v>285351</v>
      </c>
    </row>
    <row r="14" spans="1:18">
      <c r="A14" s="93" t="s">
        <v>84</v>
      </c>
      <c r="B14" s="49">
        <v>4469</v>
      </c>
      <c r="C14" s="35">
        <v>18850</v>
      </c>
      <c r="D14" s="39">
        <f t="shared" si="0"/>
        <v>7.5554130426069177E-2</v>
      </c>
      <c r="E14" s="95">
        <f t="shared" si="1"/>
        <v>4.2179458491832627</v>
      </c>
      <c r="F14" s="35">
        <v>0</v>
      </c>
      <c r="G14" s="40">
        <f>F14/C14</f>
        <v>0</v>
      </c>
      <c r="H14" s="35">
        <v>0</v>
      </c>
      <c r="I14" s="39">
        <f>H14/C14</f>
        <v>0</v>
      </c>
      <c r="J14" s="35">
        <v>0</v>
      </c>
      <c r="K14" s="39">
        <f>J14/C14</f>
        <v>0</v>
      </c>
      <c r="L14" s="35">
        <v>18850</v>
      </c>
      <c r="M14" s="39">
        <f>L14/C14</f>
        <v>1</v>
      </c>
      <c r="N14" s="35">
        <v>0</v>
      </c>
      <c r="O14" s="39">
        <f t="shared" si="2"/>
        <v>0</v>
      </c>
      <c r="P14" s="95">
        <f t="shared" si="3"/>
        <v>0</v>
      </c>
      <c r="Q14" s="35">
        <v>249490</v>
      </c>
      <c r="R14" s="54">
        <v>223031</v>
      </c>
    </row>
    <row r="15" spans="1:18">
      <c r="A15" s="93" t="s">
        <v>79</v>
      </c>
      <c r="B15" s="49">
        <v>9974</v>
      </c>
      <c r="C15" s="35">
        <v>5850</v>
      </c>
      <c r="D15" s="40">
        <f t="shared" si="0"/>
        <v>1.1420806953221545E-2</v>
      </c>
      <c r="E15" s="95">
        <f t="shared" si="1"/>
        <v>0.58652496490876282</v>
      </c>
      <c r="F15" s="35">
        <v>0</v>
      </c>
      <c r="G15" s="40">
        <f>F15/C15</f>
        <v>0</v>
      </c>
      <c r="H15" s="35">
        <v>0</v>
      </c>
      <c r="I15" s="39">
        <f>H15/C15</f>
        <v>0</v>
      </c>
      <c r="J15" s="35">
        <v>0</v>
      </c>
      <c r="K15" s="39">
        <f>J15/C15</f>
        <v>0</v>
      </c>
      <c r="L15" s="35">
        <v>5850</v>
      </c>
      <c r="M15" s="39">
        <f>L15/C15</f>
        <v>1</v>
      </c>
      <c r="N15" s="35">
        <v>20881</v>
      </c>
      <c r="O15" s="39">
        <f t="shared" si="2"/>
        <v>3.97776520498416E-2</v>
      </c>
      <c r="P15" s="95">
        <f t="shared" si="3"/>
        <v>2.0935432123521154</v>
      </c>
      <c r="Q15" s="35">
        <v>512223</v>
      </c>
      <c r="R15" s="54">
        <v>524943</v>
      </c>
    </row>
    <row r="16" spans="1:18">
      <c r="A16" s="93" t="s">
        <v>65</v>
      </c>
      <c r="B16" s="49">
        <v>8398</v>
      </c>
      <c r="C16" s="35">
        <v>19335</v>
      </c>
      <c r="D16" s="39">
        <f t="shared" si="0"/>
        <v>6.5504180613337307E-2</v>
      </c>
      <c r="E16" s="95">
        <f t="shared" si="1"/>
        <v>2.3023338890211957</v>
      </c>
      <c r="F16" s="35">
        <v>0</v>
      </c>
      <c r="G16" s="40">
        <f>F16/C16</f>
        <v>0</v>
      </c>
      <c r="H16" s="35">
        <v>0</v>
      </c>
      <c r="I16" s="39">
        <f>H16/C16</f>
        <v>0</v>
      </c>
      <c r="J16" s="35">
        <v>0</v>
      </c>
      <c r="K16" s="39">
        <f>J16/C16</f>
        <v>0</v>
      </c>
      <c r="L16" s="35">
        <v>19335</v>
      </c>
      <c r="M16" s="39">
        <f>L16/C16</f>
        <v>1</v>
      </c>
      <c r="N16" s="35">
        <v>27017</v>
      </c>
      <c r="O16" s="39">
        <f t="shared" si="2"/>
        <v>9.0299270707300275E-2</v>
      </c>
      <c r="P16" s="95">
        <f t="shared" si="3"/>
        <v>3.2170754941652775</v>
      </c>
      <c r="Q16" s="35">
        <v>295172</v>
      </c>
      <c r="R16" s="54">
        <v>299194</v>
      </c>
    </row>
    <row r="17" spans="1:18">
      <c r="A17" s="93" t="s">
        <v>82</v>
      </c>
      <c r="B17" s="49">
        <v>5559</v>
      </c>
      <c r="C17" s="35">
        <v>40595</v>
      </c>
      <c r="D17" s="39">
        <f t="shared" si="0"/>
        <v>6.2906872415038145E-2</v>
      </c>
      <c r="E17" s="95">
        <f t="shared" si="1"/>
        <v>7.3025724051088323</v>
      </c>
      <c r="F17" s="35">
        <v>0</v>
      </c>
      <c r="G17" s="40">
        <f>F17/C17</f>
        <v>0</v>
      </c>
      <c r="H17" s="35">
        <v>0</v>
      </c>
      <c r="I17" s="39">
        <f>H17/C17</f>
        <v>0</v>
      </c>
      <c r="J17" s="35">
        <v>0</v>
      </c>
      <c r="K17" s="39">
        <f>J17/C17</f>
        <v>0</v>
      </c>
      <c r="L17" s="35">
        <v>40595</v>
      </c>
      <c r="M17" s="39">
        <f>L17/C17</f>
        <v>1</v>
      </c>
      <c r="N17" s="35">
        <v>21433</v>
      </c>
      <c r="O17" s="39">
        <f t="shared" si="2"/>
        <v>3.5352060870268015E-2</v>
      </c>
      <c r="P17" s="95">
        <f t="shared" si="3"/>
        <v>3.8555495592732507</v>
      </c>
      <c r="Q17" s="35">
        <v>645319</v>
      </c>
      <c r="R17" s="54">
        <v>606273</v>
      </c>
    </row>
    <row r="18" spans="1:18">
      <c r="A18" s="93" t="s">
        <v>87</v>
      </c>
      <c r="B18" s="49">
        <v>29568</v>
      </c>
      <c r="C18" s="35">
        <v>0</v>
      </c>
      <c r="D18" s="39">
        <f t="shared" si="0"/>
        <v>0</v>
      </c>
      <c r="E18" s="95">
        <f t="shared" si="1"/>
        <v>0</v>
      </c>
      <c r="F18" s="35">
        <v>0</v>
      </c>
      <c r="G18" s="40">
        <v>0</v>
      </c>
      <c r="H18" s="35">
        <v>0</v>
      </c>
      <c r="I18" s="39">
        <v>0</v>
      </c>
      <c r="J18" s="35">
        <v>0</v>
      </c>
      <c r="K18" s="39">
        <v>0</v>
      </c>
      <c r="L18" s="35">
        <v>0</v>
      </c>
      <c r="M18" s="39">
        <v>0</v>
      </c>
      <c r="N18" s="35">
        <v>0</v>
      </c>
      <c r="O18" s="39">
        <f t="shared" si="2"/>
        <v>0</v>
      </c>
      <c r="P18" s="95">
        <f t="shared" si="3"/>
        <v>0</v>
      </c>
      <c r="Q18" s="35">
        <v>687013</v>
      </c>
      <c r="R18" s="54">
        <v>636947</v>
      </c>
    </row>
    <row r="19" spans="1:18">
      <c r="A19" s="93" t="s">
        <v>85</v>
      </c>
      <c r="B19" s="49">
        <v>22529</v>
      </c>
      <c r="C19" s="35">
        <v>6500</v>
      </c>
      <c r="D19" s="43">
        <f t="shared" si="0"/>
        <v>5.0763681007276384E-3</v>
      </c>
      <c r="E19" s="95">
        <f t="shared" si="1"/>
        <v>0.28851702250432776</v>
      </c>
      <c r="F19" s="35">
        <v>0</v>
      </c>
      <c r="G19" s="40">
        <f>F19/C19</f>
        <v>0</v>
      </c>
      <c r="H19" s="35">
        <v>0</v>
      </c>
      <c r="I19" s="39">
        <f>H19/C19</f>
        <v>0</v>
      </c>
      <c r="J19" s="35">
        <v>0</v>
      </c>
      <c r="K19" s="39">
        <f>J19/C19</f>
        <v>0</v>
      </c>
      <c r="L19" s="35">
        <v>6500</v>
      </c>
      <c r="M19" s="39">
        <f>L19/C19</f>
        <v>1</v>
      </c>
      <c r="N19" s="35">
        <v>6500</v>
      </c>
      <c r="O19" s="43">
        <f t="shared" si="2"/>
        <v>5.0763681007276384E-3</v>
      </c>
      <c r="P19" s="95">
        <f t="shared" si="3"/>
        <v>0.28851702250432776</v>
      </c>
      <c r="Q19" s="35">
        <v>1280443</v>
      </c>
      <c r="R19" s="54">
        <v>1280443</v>
      </c>
    </row>
    <row r="20" spans="1:18">
      <c r="A20" s="93" t="s">
        <v>67</v>
      </c>
      <c r="B20" s="49">
        <v>3616</v>
      </c>
      <c r="C20" s="35">
        <v>0</v>
      </c>
      <c r="D20" s="39">
        <f t="shared" si="0"/>
        <v>0</v>
      </c>
      <c r="E20" s="95">
        <f t="shared" si="1"/>
        <v>0</v>
      </c>
      <c r="F20" s="35">
        <v>0</v>
      </c>
      <c r="G20" s="40">
        <v>0</v>
      </c>
      <c r="H20" s="35">
        <v>0</v>
      </c>
      <c r="I20" s="39">
        <v>0</v>
      </c>
      <c r="J20" s="35">
        <v>0</v>
      </c>
      <c r="K20" s="39">
        <v>0</v>
      </c>
      <c r="L20" s="35">
        <v>0</v>
      </c>
      <c r="M20" s="39">
        <v>0</v>
      </c>
      <c r="N20" s="35">
        <v>0</v>
      </c>
      <c r="O20" s="39">
        <f t="shared" si="2"/>
        <v>0</v>
      </c>
      <c r="P20" s="95">
        <f t="shared" si="3"/>
        <v>0</v>
      </c>
      <c r="Q20" s="35">
        <v>260876</v>
      </c>
      <c r="R20" s="54">
        <v>269800</v>
      </c>
    </row>
    <row r="21" spans="1:18">
      <c r="A21" s="93" t="s">
        <v>90</v>
      </c>
      <c r="B21" s="49">
        <v>17075</v>
      </c>
      <c r="C21" s="35">
        <v>0</v>
      </c>
      <c r="D21" s="39">
        <f t="shared" si="0"/>
        <v>0</v>
      </c>
      <c r="E21" s="95">
        <f t="shared" si="1"/>
        <v>0</v>
      </c>
      <c r="F21" s="35">
        <v>0</v>
      </c>
      <c r="G21" s="40">
        <v>0</v>
      </c>
      <c r="H21" s="35">
        <v>0</v>
      </c>
      <c r="I21" s="39">
        <v>0</v>
      </c>
      <c r="J21" s="35">
        <v>0</v>
      </c>
      <c r="K21" s="39">
        <v>0</v>
      </c>
      <c r="L21" s="35">
        <v>0</v>
      </c>
      <c r="M21" s="39">
        <v>0</v>
      </c>
      <c r="N21" s="35">
        <v>0</v>
      </c>
      <c r="O21" s="39">
        <f t="shared" si="2"/>
        <v>0</v>
      </c>
      <c r="P21" s="95">
        <f t="shared" si="3"/>
        <v>0</v>
      </c>
      <c r="Q21" s="35">
        <v>877565</v>
      </c>
      <c r="R21" s="54">
        <v>876815</v>
      </c>
    </row>
    <row r="22" spans="1:18">
      <c r="A22" s="93" t="s">
        <v>88</v>
      </c>
      <c r="B22" s="49">
        <v>14532</v>
      </c>
      <c r="C22" s="35">
        <v>0</v>
      </c>
      <c r="D22" s="39">
        <f t="shared" si="0"/>
        <v>0</v>
      </c>
      <c r="E22" s="95">
        <f t="shared" si="1"/>
        <v>0</v>
      </c>
      <c r="F22" s="35">
        <v>0</v>
      </c>
      <c r="G22" s="40">
        <v>0</v>
      </c>
      <c r="H22" s="35">
        <v>0</v>
      </c>
      <c r="I22" s="39">
        <v>0</v>
      </c>
      <c r="J22" s="35">
        <v>0</v>
      </c>
      <c r="K22" s="39">
        <v>0</v>
      </c>
      <c r="L22" s="35">
        <v>0</v>
      </c>
      <c r="M22" s="39">
        <v>0</v>
      </c>
      <c r="N22" s="35">
        <v>0</v>
      </c>
      <c r="O22" s="39">
        <f t="shared" si="2"/>
        <v>0</v>
      </c>
      <c r="P22" s="95">
        <f t="shared" si="3"/>
        <v>0</v>
      </c>
      <c r="Q22" s="35">
        <v>946619</v>
      </c>
      <c r="R22" s="54">
        <v>986272</v>
      </c>
    </row>
    <row r="23" spans="1:18">
      <c r="A23" s="93" t="s">
        <v>81</v>
      </c>
      <c r="B23" s="49">
        <v>1410</v>
      </c>
      <c r="C23" s="35">
        <v>111029</v>
      </c>
      <c r="D23" s="39">
        <f t="shared" si="0"/>
        <v>0.16159121406262281</v>
      </c>
      <c r="E23" s="95">
        <f t="shared" si="1"/>
        <v>78.743971631205667</v>
      </c>
      <c r="F23" s="35">
        <v>28029</v>
      </c>
      <c r="G23" s="40">
        <f>F23/C23</f>
        <v>0.25244755874591324</v>
      </c>
      <c r="H23" s="35">
        <v>0</v>
      </c>
      <c r="I23" s="39">
        <f>H23/C23</f>
        <v>0</v>
      </c>
      <c r="J23" s="35">
        <v>0</v>
      </c>
      <c r="K23" s="39">
        <f>J23/C23</f>
        <v>0</v>
      </c>
      <c r="L23" s="35">
        <v>83000</v>
      </c>
      <c r="M23" s="39">
        <f>L23/C23</f>
        <v>0.74755244125408682</v>
      </c>
      <c r="N23" s="35">
        <v>25347</v>
      </c>
      <c r="O23" s="39">
        <f t="shared" si="2"/>
        <v>4.628337910482646E-2</v>
      </c>
      <c r="P23" s="95">
        <f t="shared" si="3"/>
        <v>17.97659574468085</v>
      </c>
      <c r="Q23" s="35">
        <v>687098</v>
      </c>
      <c r="R23" s="54">
        <v>547648</v>
      </c>
    </row>
    <row r="24" spans="1:18">
      <c r="A24" s="93" t="s">
        <v>91</v>
      </c>
      <c r="B24" s="49">
        <v>25163</v>
      </c>
      <c r="C24" s="35">
        <v>0</v>
      </c>
      <c r="D24" s="39">
        <f t="shared" si="0"/>
        <v>0</v>
      </c>
      <c r="E24" s="95">
        <f t="shared" si="1"/>
        <v>0</v>
      </c>
      <c r="F24" s="35">
        <v>0</v>
      </c>
      <c r="G24" s="40">
        <v>0</v>
      </c>
      <c r="H24" s="35">
        <v>0</v>
      </c>
      <c r="I24" s="39">
        <v>0</v>
      </c>
      <c r="J24" s="35">
        <v>0</v>
      </c>
      <c r="K24" s="39">
        <v>0</v>
      </c>
      <c r="L24" s="35">
        <v>0</v>
      </c>
      <c r="M24" s="39">
        <v>0</v>
      </c>
      <c r="N24" s="35">
        <v>420000</v>
      </c>
      <c r="O24" s="39">
        <f t="shared" si="2"/>
        <v>0.13431524170987141</v>
      </c>
      <c r="P24" s="95">
        <f t="shared" si="3"/>
        <v>16.691173548464015</v>
      </c>
      <c r="Q24" s="35">
        <v>2835778</v>
      </c>
      <c r="R24" s="54">
        <v>3126972</v>
      </c>
    </row>
    <row r="25" spans="1:18">
      <c r="A25" s="93" t="s">
        <v>73</v>
      </c>
      <c r="B25" s="49">
        <v>27732</v>
      </c>
      <c r="C25" s="35">
        <v>1300</v>
      </c>
      <c r="D25" s="43">
        <f t="shared" si="0"/>
        <v>6.8797738353733632E-4</v>
      </c>
      <c r="E25" s="95">
        <f t="shared" si="1"/>
        <v>4.6877253714120874E-2</v>
      </c>
      <c r="F25" s="35">
        <v>0</v>
      </c>
      <c r="G25" s="40">
        <v>0</v>
      </c>
      <c r="H25" s="35">
        <v>0</v>
      </c>
      <c r="I25" s="39">
        <v>0</v>
      </c>
      <c r="J25" s="35">
        <v>0</v>
      </c>
      <c r="K25" s="39">
        <v>0</v>
      </c>
      <c r="L25" s="35">
        <v>1300</v>
      </c>
      <c r="M25" s="40">
        <f>L25/C25</f>
        <v>1</v>
      </c>
      <c r="N25" s="35">
        <v>190000</v>
      </c>
      <c r="O25" s="39">
        <f t="shared" si="2"/>
        <v>0.10236660822790471</v>
      </c>
      <c r="P25" s="95">
        <f t="shared" si="3"/>
        <v>6.851290927448435</v>
      </c>
      <c r="Q25" s="35">
        <v>1889597</v>
      </c>
      <c r="R25" s="54">
        <v>1856074</v>
      </c>
    </row>
    <row r="26" spans="1:18">
      <c r="A26" s="93" t="s">
        <v>89</v>
      </c>
      <c r="B26" s="49">
        <v>34114</v>
      </c>
      <c r="C26" s="35">
        <v>89488</v>
      </c>
      <c r="D26" s="39">
        <f t="shared" si="0"/>
        <v>8.3609968392128212E-2</v>
      </c>
      <c r="E26" s="95">
        <f t="shared" si="1"/>
        <v>2.6232045494518381</v>
      </c>
      <c r="F26" s="35">
        <v>0</v>
      </c>
      <c r="G26" s="40">
        <f>F26/C26</f>
        <v>0</v>
      </c>
      <c r="H26" s="35">
        <v>0</v>
      </c>
      <c r="I26" s="39">
        <f>H26/C26</f>
        <v>0</v>
      </c>
      <c r="J26" s="35">
        <v>0</v>
      </c>
      <c r="K26" s="39">
        <f>J26/C26</f>
        <v>0</v>
      </c>
      <c r="L26" s="35">
        <v>89488</v>
      </c>
      <c r="M26" s="39">
        <f>L26/C26</f>
        <v>1</v>
      </c>
      <c r="N26" s="35">
        <v>105505</v>
      </c>
      <c r="O26" s="39">
        <f t="shared" si="2"/>
        <v>9.6857290529641982E-2</v>
      </c>
      <c r="P26" s="95">
        <f t="shared" si="3"/>
        <v>3.0927185319810047</v>
      </c>
      <c r="Q26" s="35">
        <v>1070303</v>
      </c>
      <c r="R26" s="54">
        <v>1089283</v>
      </c>
    </row>
    <row r="27" spans="1:18">
      <c r="A27" s="93" t="s">
        <v>92</v>
      </c>
      <c r="B27" s="49">
        <v>12588</v>
      </c>
      <c r="C27" s="35">
        <v>0</v>
      </c>
      <c r="D27" s="39">
        <f t="shared" si="0"/>
        <v>0</v>
      </c>
      <c r="E27" s="95">
        <f t="shared" si="1"/>
        <v>0</v>
      </c>
      <c r="F27" s="35">
        <v>0</v>
      </c>
      <c r="G27" s="40">
        <v>0</v>
      </c>
      <c r="H27" s="35">
        <v>0</v>
      </c>
      <c r="I27" s="39">
        <v>0</v>
      </c>
      <c r="J27" s="35">
        <v>0</v>
      </c>
      <c r="K27" s="39">
        <v>0</v>
      </c>
      <c r="L27" s="35">
        <v>0</v>
      </c>
      <c r="M27" s="39">
        <v>0</v>
      </c>
      <c r="N27" s="35">
        <v>0</v>
      </c>
      <c r="O27" s="39">
        <f t="shared" si="2"/>
        <v>0</v>
      </c>
      <c r="P27" s="95">
        <f t="shared" si="3"/>
        <v>0</v>
      </c>
      <c r="Q27" s="35">
        <v>486458</v>
      </c>
      <c r="R27" s="54">
        <v>485901</v>
      </c>
    </row>
    <row r="28" spans="1:18">
      <c r="A28" s="93" t="s">
        <v>93</v>
      </c>
      <c r="B28" s="49">
        <v>75604</v>
      </c>
      <c r="C28" s="35">
        <v>284681</v>
      </c>
      <c r="D28" s="39">
        <f t="shared" si="0"/>
        <v>9.626831401188031E-2</v>
      </c>
      <c r="E28" s="95">
        <f t="shared" si="1"/>
        <v>3.7654224644198719</v>
      </c>
      <c r="F28" s="35">
        <v>0</v>
      </c>
      <c r="G28" s="40">
        <f>F28/C28</f>
        <v>0</v>
      </c>
      <c r="H28" s="35">
        <v>58044</v>
      </c>
      <c r="I28" s="39">
        <f>H28/C28</f>
        <v>0.20389137315100059</v>
      </c>
      <c r="J28" s="35">
        <v>96829</v>
      </c>
      <c r="K28" s="39">
        <f>J28/C28</f>
        <v>0.34013158588033626</v>
      </c>
      <c r="L28" s="35">
        <v>129808</v>
      </c>
      <c r="M28" s="39">
        <f>L28/C28</f>
        <v>0.45597704096866315</v>
      </c>
      <c r="N28" s="35">
        <v>37745</v>
      </c>
      <c r="O28" s="40">
        <f t="shared" si="2"/>
        <v>1.5286742350452567E-2</v>
      </c>
      <c r="P28" s="95">
        <f t="shared" si="3"/>
        <v>0.49924607163642137</v>
      </c>
      <c r="Q28" s="35">
        <v>2957162</v>
      </c>
      <c r="R28" s="54">
        <v>2469133</v>
      </c>
    </row>
    <row r="29" spans="1:18">
      <c r="A29" s="93" t="s">
        <v>95</v>
      </c>
      <c r="B29" s="49">
        <v>17871</v>
      </c>
      <c r="C29" s="35">
        <v>0</v>
      </c>
      <c r="D29" s="39">
        <f t="shared" si="0"/>
        <v>0</v>
      </c>
      <c r="E29" s="95">
        <f t="shared" si="1"/>
        <v>0</v>
      </c>
      <c r="F29" s="35">
        <v>0</v>
      </c>
      <c r="G29" s="40">
        <v>0</v>
      </c>
      <c r="H29" s="35">
        <v>0</v>
      </c>
      <c r="I29" s="39">
        <v>0</v>
      </c>
      <c r="J29" s="35">
        <v>0</v>
      </c>
      <c r="K29" s="39">
        <v>0</v>
      </c>
      <c r="L29" s="35">
        <v>0</v>
      </c>
      <c r="M29" s="39">
        <v>0</v>
      </c>
      <c r="N29" s="35">
        <v>0</v>
      </c>
      <c r="O29" s="39">
        <f t="shared" si="2"/>
        <v>0</v>
      </c>
      <c r="P29" s="95">
        <f t="shared" si="3"/>
        <v>0</v>
      </c>
      <c r="Q29" s="35">
        <v>699893</v>
      </c>
      <c r="R29" s="54">
        <v>736427</v>
      </c>
    </row>
    <row r="30" spans="1:18">
      <c r="A30" s="93" t="s">
        <v>96</v>
      </c>
      <c r="B30" s="49">
        <v>190934</v>
      </c>
      <c r="C30" s="35">
        <v>823139</v>
      </c>
      <c r="D30" s="39">
        <f t="shared" si="0"/>
        <v>5.8155783845384022E-2</v>
      </c>
      <c r="E30" s="95">
        <f t="shared" si="1"/>
        <v>4.3111179779400208</v>
      </c>
      <c r="F30" s="35">
        <v>0</v>
      </c>
      <c r="G30" s="40">
        <v>0</v>
      </c>
      <c r="H30" s="35">
        <v>560811</v>
      </c>
      <c r="I30" s="40">
        <f>H30/C30</f>
        <v>0.68130777426412792</v>
      </c>
      <c r="J30" s="35">
        <v>78750</v>
      </c>
      <c r="K30" s="39">
        <f>J30/C30</f>
        <v>9.5670354581668463E-2</v>
      </c>
      <c r="L30" s="35">
        <v>183578</v>
      </c>
      <c r="M30" s="39">
        <f>L30/C30</f>
        <v>0.2230218711542036</v>
      </c>
      <c r="N30" s="35">
        <v>399838</v>
      </c>
      <c r="O30" s="39">
        <f t="shared" si="2"/>
        <v>2.8301598987468143E-2</v>
      </c>
      <c r="P30" s="95">
        <f t="shared" si="3"/>
        <v>2.0941162914933957</v>
      </c>
      <c r="Q30" s="35">
        <v>14154035</v>
      </c>
      <c r="R30" s="54">
        <v>14127753</v>
      </c>
    </row>
    <row r="31" spans="1:18">
      <c r="A31" s="93" t="s">
        <v>68</v>
      </c>
      <c r="B31" s="49">
        <v>8020</v>
      </c>
      <c r="C31" s="35">
        <v>0</v>
      </c>
      <c r="D31" s="39">
        <f t="shared" si="0"/>
        <v>0</v>
      </c>
      <c r="E31" s="95">
        <f t="shared" si="1"/>
        <v>0</v>
      </c>
      <c r="F31" s="35">
        <v>0</v>
      </c>
      <c r="G31" s="40">
        <v>0</v>
      </c>
      <c r="H31" s="35">
        <v>0</v>
      </c>
      <c r="I31" s="39">
        <v>0</v>
      </c>
      <c r="J31" s="35">
        <v>0</v>
      </c>
      <c r="K31" s="39">
        <v>0</v>
      </c>
      <c r="L31" s="35">
        <v>0</v>
      </c>
      <c r="M31" s="39">
        <v>0</v>
      </c>
      <c r="N31" s="35">
        <v>0</v>
      </c>
      <c r="O31" s="39">
        <f t="shared" si="2"/>
        <v>0</v>
      </c>
      <c r="P31" s="95">
        <f t="shared" si="3"/>
        <v>0</v>
      </c>
      <c r="Q31" s="35">
        <v>190735</v>
      </c>
      <c r="R31" s="54">
        <v>160290</v>
      </c>
    </row>
    <row r="32" spans="1:18">
      <c r="A32" s="93" t="s">
        <v>80</v>
      </c>
      <c r="B32" s="49">
        <v>10384</v>
      </c>
      <c r="C32" s="35">
        <v>154</v>
      </c>
      <c r="D32" s="97">
        <f t="shared" si="0"/>
        <v>2.1416045624521093E-4</v>
      </c>
      <c r="E32" s="95">
        <f t="shared" si="1"/>
        <v>1.4830508474576272E-2</v>
      </c>
      <c r="F32" s="35">
        <v>0</v>
      </c>
      <c r="G32" s="40">
        <v>0</v>
      </c>
      <c r="H32" s="35">
        <v>0</v>
      </c>
      <c r="I32" s="39">
        <v>0</v>
      </c>
      <c r="J32" s="35">
        <v>0</v>
      </c>
      <c r="K32" s="39">
        <v>0</v>
      </c>
      <c r="L32" s="35">
        <v>154</v>
      </c>
      <c r="M32" s="40">
        <f>L32/C32</f>
        <v>1</v>
      </c>
      <c r="N32" s="35">
        <v>104175</v>
      </c>
      <c r="O32" s="39">
        <f t="shared" si="2"/>
        <v>0.1296316805268142</v>
      </c>
      <c r="P32" s="95">
        <f t="shared" si="3"/>
        <v>10.032261171032358</v>
      </c>
      <c r="Q32" s="35">
        <v>719087</v>
      </c>
      <c r="R32" s="54">
        <v>803623</v>
      </c>
    </row>
    <row r="33" spans="1:18">
      <c r="A33" s="93" t="s">
        <v>76</v>
      </c>
      <c r="B33" s="49">
        <v>22118</v>
      </c>
      <c r="C33" s="35">
        <v>0</v>
      </c>
      <c r="D33" s="39">
        <f t="shared" si="0"/>
        <v>0</v>
      </c>
      <c r="E33" s="95">
        <f t="shared" si="1"/>
        <v>0</v>
      </c>
      <c r="F33" s="35">
        <v>0</v>
      </c>
      <c r="G33" s="40">
        <v>0</v>
      </c>
      <c r="H33" s="35">
        <v>0</v>
      </c>
      <c r="I33" s="39">
        <v>0</v>
      </c>
      <c r="J33" s="35">
        <v>0</v>
      </c>
      <c r="K33" s="39">
        <v>0</v>
      </c>
      <c r="L33" s="35">
        <v>0</v>
      </c>
      <c r="M33" s="39">
        <v>0</v>
      </c>
      <c r="N33" s="35">
        <v>109471</v>
      </c>
      <c r="O33" s="39">
        <f t="shared" si="2"/>
        <v>5.542841056041576E-2</v>
      </c>
      <c r="P33" s="95">
        <f t="shared" si="3"/>
        <v>4.9494077222171988</v>
      </c>
      <c r="Q33" s="35">
        <v>1884773</v>
      </c>
      <c r="R33" s="54">
        <v>1974998</v>
      </c>
    </row>
    <row r="34" spans="1:18">
      <c r="A34" s="93" t="s">
        <v>98</v>
      </c>
      <c r="B34" s="49">
        <v>31931</v>
      </c>
      <c r="C34" s="35">
        <v>192346</v>
      </c>
      <c r="D34" s="39">
        <f t="shared" si="0"/>
        <v>0.12211358990311973</v>
      </c>
      <c r="E34" s="95">
        <f t="shared" si="1"/>
        <v>6.0238013215996995</v>
      </c>
      <c r="F34" s="35">
        <v>9490</v>
      </c>
      <c r="G34" s="40">
        <f>F34/C34</f>
        <v>4.9338171836170237E-2</v>
      </c>
      <c r="H34" s="35">
        <v>0</v>
      </c>
      <c r="I34" s="39">
        <f>H34/C34</f>
        <v>0</v>
      </c>
      <c r="J34" s="35">
        <v>0</v>
      </c>
      <c r="K34" s="39">
        <f>J34/C34</f>
        <v>0</v>
      </c>
      <c r="L34" s="35">
        <v>182856</v>
      </c>
      <c r="M34" s="39">
        <f>L34/C34</f>
        <v>0.95066182816382971</v>
      </c>
      <c r="N34" s="35">
        <v>192346</v>
      </c>
      <c r="O34" s="39">
        <f t="shared" si="2"/>
        <v>0.12670279983769056</v>
      </c>
      <c r="P34" s="95">
        <f t="shared" si="3"/>
        <v>6.0238013215996995</v>
      </c>
      <c r="Q34" s="35">
        <v>1575140</v>
      </c>
      <c r="R34" s="54">
        <v>1518088</v>
      </c>
    </row>
    <row r="35" spans="1:18">
      <c r="A35" s="93" t="s">
        <v>99</v>
      </c>
      <c r="B35" s="49">
        <v>16359</v>
      </c>
      <c r="C35" s="35">
        <v>0</v>
      </c>
      <c r="D35" s="39">
        <f t="shared" si="0"/>
        <v>0</v>
      </c>
      <c r="E35" s="95">
        <f t="shared" si="1"/>
        <v>0</v>
      </c>
      <c r="F35" s="35">
        <v>0</v>
      </c>
      <c r="G35" s="40">
        <v>0</v>
      </c>
      <c r="H35" s="35">
        <v>0</v>
      </c>
      <c r="I35" s="39">
        <v>0</v>
      </c>
      <c r="J35" s="35">
        <v>0</v>
      </c>
      <c r="K35" s="39">
        <v>0</v>
      </c>
      <c r="L35" s="35">
        <v>0</v>
      </c>
      <c r="M35" s="39">
        <v>0</v>
      </c>
      <c r="N35" s="35">
        <v>0</v>
      </c>
      <c r="O35" s="39">
        <f t="shared" si="2"/>
        <v>0</v>
      </c>
      <c r="P35" s="95">
        <f t="shared" si="3"/>
        <v>0</v>
      </c>
      <c r="Q35" s="35">
        <v>758063</v>
      </c>
      <c r="R35" s="54">
        <v>749011</v>
      </c>
    </row>
    <row r="36" spans="1:18">
      <c r="A36" s="93" t="s">
        <v>78</v>
      </c>
      <c r="B36" s="49">
        <v>11147</v>
      </c>
      <c r="C36" s="35">
        <v>8000</v>
      </c>
      <c r="D36" s="40">
        <f t="shared" si="0"/>
        <v>1.9692889389963518E-2</v>
      </c>
      <c r="E36" s="95">
        <f t="shared" si="1"/>
        <v>0.71768188750336415</v>
      </c>
      <c r="F36" s="35">
        <v>0</v>
      </c>
      <c r="G36" s="40">
        <f>F36/C36</f>
        <v>0</v>
      </c>
      <c r="H36" s="35">
        <v>0</v>
      </c>
      <c r="I36" s="39">
        <f>H36/C36</f>
        <v>0</v>
      </c>
      <c r="J36" s="35">
        <v>0</v>
      </c>
      <c r="K36" s="39">
        <f>J36/C36</f>
        <v>0</v>
      </c>
      <c r="L36" s="35">
        <v>8000</v>
      </c>
      <c r="M36" s="39">
        <f>L36/C36</f>
        <v>1</v>
      </c>
      <c r="N36" s="35">
        <v>30000</v>
      </c>
      <c r="O36" s="39">
        <f t="shared" si="2"/>
        <v>7.3801827333244766E-2</v>
      </c>
      <c r="P36" s="95">
        <f t="shared" si="3"/>
        <v>2.6913070781376156</v>
      </c>
      <c r="Q36" s="35">
        <v>406238</v>
      </c>
      <c r="R36" s="54">
        <v>406494</v>
      </c>
    </row>
    <row r="37" spans="1:18">
      <c r="A37" s="93" t="s">
        <v>94</v>
      </c>
      <c r="B37" s="49">
        <v>82823</v>
      </c>
      <c r="C37" s="35">
        <v>166156</v>
      </c>
      <c r="D37" s="40">
        <f t="shared" si="0"/>
        <v>3.49349642315889E-2</v>
      </c>
      <c r="E37" s="95">
        <f t="shared" si="1"/>
        <v>2.0061577098149064</v>
      </c>
      <c r="F37" s="35">
        <v>141750</v>
      </c>
      <c r="G37" s="40">
        <f>F37/C37</f>
        <v>0.85311394111557814</v>
      </c>
      <c r="H37" s="35">
        <v>0</v>
      </c>
      <c r="I37" s="39">
        <f>H37/C37</f>
        <v>0</v>
      </c>
      <c r="J37" s="35">
        <v>0</v>
      </c>
      <c r="K37" s="39">
        <f>J37/C37</f>
        <v>0</v>
      </c>
      <c r="L37" s="35">
        <v>24406</v>
      </c>
      <c r="M37" s="39">
        <f>L37/C37</f>
        <v>0.14688605888442186</v>
      </c>
      <c r="N37" s="35">
        <v>375965</v>
      </c>
      <c r="O37" s="39">
        <f t="shared" si="2"/>
        <v>7.9025233887072943E-2</v>
      </c>
      <c r="P37" s="95">
        <f t="shared" si="3"/>
        <v>4.539379157963368</v>
      </c>
      <c r="Q37" s="35">
        <v>4756152</v>
      </c>
      <c r="R37" s="96">
        <v>4757531</v>
      </c>
    </row>
    <row r="38" spans="1:18">
      <c r="A38" s="93" t="s">
        <v>86</v>
      </c>
      <c r="B38" s="49">
        <v>6528</v>
      </c>
      <c r="C38" s="35">
        <v>8175</v>
      </c>
      <c r="D38" s="39">
        <f t="shared" si="0"/>
        <v>2.65248116495026E-2</v>
      </c>
      <c r="E38" s="95">
        <f t="shared" si="1"/>
        <v>1.252297794117647</v>
      </c>
      <c r="F38" s="35">
        <v>0</v>
      </c>
      <c r="G38" s="40">
        <f>F38/C38</f>
        <v>0</v>
      </c>
      <c r="H38" s="35">
        <v>0</v>
      </c>
      <c r="I38" s="39">
        <f>H38/C38</f>
        <v>0</v>
      </c>
      <c r="J38" s="35">
        <v>0</v>
      </c>
      <c r="K38" s="39">
        <f>J38/C38</f>
        <v>0</v>
      </c>
      <c r="L38" s="35">
        <v>8175</v>
      </c>
      <c r="M38" s="39">
        <f>L38/C38</f>
        <v>1</v>
      </c>
      <c r="N38" s="35">
        <v>6550</v>
      </c>
      <c r="O38" s="40">
        <f t="shared" si="2"/>
        <v>2.2301744302840664E-2</v>
      </c>
      <c r="P38" s="95">
        <f t="shared" si="3"/>
        <v>1.0033700980392157</v>
      </c>
      <c r="Q38" s="35">
        <v>308202</v>
      </c>
      <c r="R38" s="54">
        <v>293699</v>
      </c>
    </row>
    <row r="39" spans="1:18">
      <c r="A39" s="93" t="s">
        <v>100</v>
      </c>
      <c r="B39" s="49">
        <v>31012</v>
      </c>
      <c r="C39" s="35">
        <v>0</v>
      </c>
      <c r="D39" s="39">
        <f t="shared" si="0"/>
        <v>0</v>
      </c>
      <c r="E39" s="95">
        <f t="shared" si="1"/>
        <v>0</v>
      </c>
      <c r="F39" s="35">
        <v>0</v>
      </c>
      <c r="G39" s="40">
        <v>0</v>
      </c>
      <c r="H39" s="35">
        <v>0</v>
      </c>
      <c r="I39" s="39">
        <v>0</v>
      </c>
      <c r="J39" s="35">
        <v>0</v>
      </c>
      <c r="K39" s="39">
        <v>0</v>
      </c>
      <c r="L39" s="35">
        <v>0</v>
      </c>
      <c r="M39" s="39">
        <v>0</v>
      </c>
      <c r="N39" s="35">
        <v>0</v>
      </c>
      <c r="O39" s="39">
        <f t="shared" si="2"/>
        <v>0</v>
      </c>
      <c r="P39" s="95">
        <f t="shared" si="3"/>
        <v>0</v>
      </c>
      <c r="Q39" s="35">
        <v>1103399</v>
      </c>
      <c r="R39" s="54">
        <v>997794</v>
      </c>
    </row>
    <row r="40" spans="1:18">
      <c r="A40" s="93" t="s">
        <v>101</v>
      </c>
      <c r="B40" s="49">
        <v>23359</v>
      </c>
      <c r="C40" s="35">
        <v>0</v>
      </c>
      <c r="D40" s="39">
        <f t="shared" si="0"/>
        <v>0</v>
      </c>
      <c r="E40" s="95">
        <f t="shared" si="1"/>
        <v>0</v>
      </c>
      <c r="F40" s="35">
        <v>0</v>
      </c>
      <c r="G40" s="40">
        <v>0</v>
      </c>
      <c r="H40" s="35">
        <v>0</v>
      </c>
      <c r="I40" s="39">
        <v>0</v>
      </c>
      <c r="J40" s="35">
        <v>0</v>
      </c>
      <c r="K40" s="39">
        <v>0</v>
      </c>
      <c r="L40" s="35">
        <v>0</v>
      </c>
      <c r="M40" s="39">
        <v>0</v>
      </c>
      <c r="N40" s="35">
        <v>63031</v>
      </c>
      <c r="O40" s="39">
        <f t="shared" si="2"/>
        <v>2.5135515485233767E-2</v>
      </c>
      <c r="P40" s="95">
        <f t="shared" si="3"/>
        <v>2.6983603750160539</v>
      </c>
      <c r="Q40" s="35">
        <v>2854868</v>
      </c>
      <c r="R40" s="54">
        <v>2507647</v>
      </c>
    </row>
    <row r="41" spans="1:18">
      <c r="A41" s="93" t="s">
        <v>102</v>
      </c>
      <c r="B41" s="49">
        <v>43240</v>
      </c>
      <c r="C41" s="35">
        <v>0</v>
      </c>
      <c r="D41" s="39">
        <f t="shared" si="0"/>
        <v>0</v>
      </c>
      <c r="E41" s="95">
        <f t="shared" si="1"/>
        <v>0</v>
      </c>
      <c r="F41" s="35">
        <v>0</v>
      </c>
      <c r="G41" s="40">
        <v>0</v>
      </c>
      <c r="H41" s="35">
        <v>0</v>
      </c>
      <c r="I41" s="39">
        <v>0</v>
      </c>
      <c r="J41" s="35">
        <v>0</v>
      </c>
      <c r="K41" s="39">
        <v>0</v>
      </c>
      <c r="L41" s="35">
        <v>0</v>
      </c>
      <c r="M41" s="39">
        <v>0</v>
      </c>
      <c r="N41" s="35">
        <v>0</v>
      </c>
      <c r="O41" s="39">
        <f t="shared" si="2"/>
        <v>0</v>
      </c>
      <c r="P41" s="95">
        <f t="shared" si="3"/>
        <v>0</v>
      </c>
      <c r="Q41" s="35">
        <v>1261696</v>
      </c>
      <c r="R41" s="54">
        <v>1249038</v>
      </c>
    </row>
    <row r="42" spans="1:18">
      <c r="A42" s="45"/>
      <c r="B42" s="46"/>
      <c r="C42" s="46"/>
      <c r="D42" s="46"/>
      <c r="E42" s="46"/>
      <c r="F42" s="46"/>
      <c r="G42" s="46"/>
      <c r="H42" s="46"/>
      <c r="I42" s="46"/>
      <c r="J42" s="46"/>
      <c r="K42" s="46"/>
      <c r="L42" s="46"/>
      <c r="M42" s="46"/>
      <c r="N42" s="46"/>
      <c r="O42" s="46"/>
      <c r="P42" s="46"/>
      <c r="Q42" s="46"/>
      <c r="R42" s="53"/>
    </row>
    <row r="43" spans="1:18">
      <c r="A43" s="5" t="s">
        <v>120</v>
      </c>
      <c r="B43" s="6">
        <f>SUM(B3:B41)</f>
        <v>1097379</v>
      </c>
      <c r="C43" s="7">
        <f>SUM(C3:C41)</f>
        <v>2229745</v>
      </c>
      <c r="D43" s="8">
        <f>C43/Q43</f>
        <v>3.5774330891362428E-2</v>
      </c>
      <c r="E43" s="11">
        <f>C43/B43</f>
        <v>2.031882330534847</v>
      </c>
      <c r="F43" s="7">
        <f>SUM(F3:F41)</f>
        <v>279364</v>
      </c>
      <c r="G43" s="8">
        <f>F43/C43</f>
        <v>0.12528966316776133</v>
      </c>
      <c r="H43" s="7">
        <f>SUM(H3:H41)</f>
        <v>899976</v>
      </c>
      <c r="I43" s="8">
        <f>H43/C43</f>
        <v>0.40362283579512453</v>
      </c>
      <c r="J43" s="7">
        <f>SUM(J3:J41)</f>
        <v>175579</v>
      </c>
      <c r="K43" s="8">
        <f>J43/C43</f>
        <v>7.8743981935154014E-2</v>
      </c>
      <c r="L43" s="7">
        <f>SUM(L3:L41)</f>
        <v>874826</v>
      </c>
      <c r="M43" s="8">
        <f>L43/C43</f>
        <v>0.39234351910196008</v>
      </c>
      <c r="N43" s="7">
        <f>SUM(N3:N41)</f>
        <v>2636677</v>
      </c>
      <c r="O43" s="8">
        <f>N43/R43</f>
        <v>4.3319705368887421E-2</v>
      </c>
      <c r="P43" s="11">
        <f>N43/B43</f>
        <v>2.4027040794474837</v>
      </c>
      <c r="Q43" s="7">
        <f>SUM(Q3:Q41)</f>
        <v>62328070</v>
      </c>
      <c r="R43" s="7">
        <f>SUM(R3:R41)</f>
        <v>60865534</v>
      </c>
    </row>
    <row r="44" spans="1:18">
      <c r="A44" s="5" t="s">
        <v>121</v>
      </c>
      <c r="B44" s="6">
        <f t="shared" ref="B44:R44" si="4">AVERAGE(B3:B41)</f>
        <v>28137.923076923078</v>
      </c>
      <c r="C44" s="7">
        <f t="shared" si="4"/>
        <v>57172.948717948719</v>
      </c>
      <c r="D44" s="8">
        <f t="shared" si="4"/>
        <v>3.0476942123824458E-2</v>
      </c>
      <c r="E44" s="11">
        <f t="shared" si="4"/>
        <v>3.6398590573374898</v>
      </c>
      <c r="F44" s="7">
        <f t="shared" si="4"/>
        <v>7163.1794871794873</v>
      </c>
      <c r="G44" s="8">
        <f t="shared" si="4"/>
        <v>0.11193614104111066</v>
      </c>
      <c r="H44" s="7">
        <f t="shared" si="4"/>
        <v>23076.307692307691</v>
      </c>
      <c r="I44" s="8">
        <f t="shared" si="4"/>
        <v>5.4025277332089401E-2</v>
      </c>
      <c r="J44" s="7">
        <f t="shared" si="4"/>
        <v>4502.0256410256407</v>
      </c>
      <c r="K44" s="8">
        <f t="shared" si="4"/>
        <v>1.1174408729794992E-2</v>
      </c>
      <c r="L44" s="7">
        <f t="shared" si="4"/>
        <v>22431.435897435898</v>
      </c>
      <c r="M44" s="8">
        <f t="shared" si="4"/>
        <v>0.36132571135854341</v>
      </c>
      <c r="N44" s="7">
        <f t="shared" si="4"/>
        <v>67607.102564102563</v>
      </c>
      <c r="O44" s="8">
        <f t="shared" si="4"/>
        <v>3.6808268879929495E-2</v>
      </c>
      <c r="P44" s="11">
        <f t="shared" si="4"/>
        <v>2.9351219354128535</v>
      </c>
      <c r="Q44" s="7">
        <f t="shared" si="4"/>
        <v>1598155.641025641</v>
      </c>
      <c r="R44" s="7">
        <f t="shared" si="4"/>
        <v>1560654.717948718</v>
      </c>
    </row>
    <row r="45" spans="1:18">
      <c r="A45" s="5" t="s">
        <v>122</v>
      </c>
      <c r="B45" s="6">
        <f t="shared" ref="B45:R45" si="5">MEDIAN(B3:B41)</f>
        <v>17871</v>
      </c>
      <c r="C45" s="7">
        <f t="shared" si="5"/>
        <v>1300</v>
      </c>
      <c r="D45" s="8">
        <f t="shared" si="5"/>
        <v>6.8797738353733632E-4</v>
      </c>
      <c r="E45" s="11">
        <f t="shared" si="5"/>
        <v>4.6877253714120874E-2</v>
      </c>
      <c r="F45" s="7">
        <f t="shared" si="5"/>
        <v>0</v>
      </c>
      <c r="G45" s="8">
        <f t="shared" si="5"/>
        <v>0</v>
      </c>
      <c r="H45" s="7">
        <f t="shared" si="5"/>
        <v>0</v>
      </c>
      <c r="I45" s="8">
        <f t="shared" si="5"/>
        <v>0</v>
      </c>
      <c r="J45" s="7">
        <f t="shared" si="5"/>
        <v>0</v>
      </c>
      <c r="K45" s="8">
        <f t="shared" si="5"/>
        <v>0</v>
      </c>
      <c r="L45" s="7">
        <f t="shared" si="5"/>
        <v>0</v>
      </c>
      <c r="M45" s="8">
        <f t="shared" si="5"/>
        <v>0</v>
      </c>
      <c r="N45" s="7">
        <f t="shared" si="5"/>
        <v>10500</v>
      </c>
      <c r="O45" s="8">
        <f t="shared" si="5"/>
        <v>6.6291151315993682E-3</v>
      </c>
      <c r="P45" s="11">
        <f t="shared" si="5"/>
        <v>0.49924607163642137</v>
      </c>
      <c r="Q45" s="7">
        <f t="shared" si="5"/>
        <v>946619</v>
      </c>
      <c r="R45" s="7">
        <f t="shared" si="5"/>
        <v>964737</v>
      </c>
    </row>
  </sheetData>
  <autoFilter ref="A2:R2" xr:uid="{E33C77BB-0521-423A-BC93-E9B236619996}"/>
  <sortState xmlns:xlrd2="http://schemas.microsoft.com/office/spreadsheetml/2017/richdata2" ref="A4:R41">
    <sortCondition ref="A3:A41"/>
  </sortState>
  <mergeCells count="9">
    <mergeCell ref="Q1:R1"/>
    <mergeCell ref="A1:A2"/>
    <mergeCell ref="B1:B2"/>
    <mergeCell ref="C1:E1"/>
    <mergeCell ref="N1:P1"/>
    <mergeCell ref="L1:M1"/>
    <mergeCell ref="J1:K1"/>
    <mergeCell ref="H1:I1"/>
    <mergeCell ref="F1:G1"/>
  </mergeCells>
  <conditionalFormatting sqref="A3:R41">
    <cfRule type="expression" dxfId="0" priority="1">
      <formula>MOD(ROW(),2)=1</formula>
    </cfRule>
  </conditionalFormatting>
  <pageMargins left="0.7" right="0.7" top="0.75" bottom="0.75" header="0.3" footer="0.3"/>
  <pageSetup orientation="portrait" r:id="rId1"/>
  <ignoredErrors>
    <ignoredError sqref="G43 I43 K43 M4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FANSPRProcessed_x003f_ xmlns="0ee27866-b6d5-4252-8d64-3ae05954dadf">false</RIFANSPRProcessed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1" ma:contentTypeDescription="Create a new document." ma:contentTypeScope="" ma:versionID="de7d39dffc2c929477a2764d6d7ce02b">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9e05a7a44b6cc91b484a659e5d2e0349"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4CFBE2-ABCD-47B5-8EA9-17D4707C3C48}">
  <ds:schemaRefs>
    <ds:schemaRef ds:uri="http://schemas.microsoft.com/office/2006/metadata/properties"/>
    <ds:schemaRef ds:uri="0ee27866-b6d5-4252-8d64-3ae05954dad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94e957f-80ce-4eda-9e02-31455ab5eee7"/>
    <ds:schemaRef ds:uri="http://www.w3.org/XML/1998/namespace"/>
    <ds:schemaRef ds:uri="http://purl.org/dc/dcmitype/"/>
  </ds:schemaRefs>
</ds:datastoreItem>
</file>

<file path=customXml/itemProps2.xml><?xml version="1.0" encoding="utf-8"?>
<ds:datastoreItem xmlns:ds="http://schemas.openxmlformats.org/officeDocument/2006/customXml" ds:itemID="{DF4B15E0-A28C-4BD0-BAA3-D4006AB01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833048-3010-4604-963B-F83ACB0EB7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Operating Rev</vt:lpstr>
      <vt:lpstr>Municipal Breakdown</vt:lpstr>
      <vt:lpstr>% Rev to % Pop</vt:lpstr>
      <vt:lpstr>Operating Expend</vt:lpstr>
      <vt:lpstr>Staff Expend</vt:lpstr>
      <vt:lpstr>Collection Expend</vt:lpstr>
      <vt:lpstr>Other Operating Expend</vt:lpstr>
      <vt:lpstr>Capital Rev &amp; Expend</vt:lpstr>
      <vt:lpstr>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Marrocco, David (OLIS)</dc:creator>
  <cp:lastModifiedBy>Metzger, Kelly (OLIS)</cp:lastModifiedBy>
  <dcterms:created xsi:type="dcterms:W3CDTF">2023-01-31T18:25:53Z</dcterms:created>
  <dcterms:modified xsi:type="dcterms:W3CDTF">2023-02-22T17:51:59Z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