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rigov.sharepoint.com/sites/olis/Data-Statistics/Annual Survey/3. Data &amp; Reports/2021-CompStats/Published/"/>
    </mc:Choice>
  </mc:AlternateContent>
  <xr:revisionPtr revIDLastSave="142" documentId="8_{535A1625-D7A1-4670-8623-5F141717B1C3}" xr6:coauthVersionLast="47" xr6:coauthVersionMax="47" xr10:uidLastSave="{80BFA66D-8B43-41D0-B7C5-9464827E8B29}"/>
  <bookViews>
    <workbookView xWindow="390" yWindow="0" windowWidth="28350" windowHeight="15600" tabRatio="667" xr2:uid="{9E7FF61A-80EC-4D62-9713-EE482845E9E7}"/>
  </bookViews>
  <sheets>
    <sheet name="Intro" sheetId="10" r:id="rId1"/>
    <sheet name="Summary" sheetId="2" r:id="rId2"/>
    <sheet name="Print" sheetId="3" r:id="rId3"/>
    <sheet name="Print by pop" sheetId="12" r:id="rId4"/>
    <sheet name="Other Physical Materials" sheetId="4" r:id="rId5"/>
    <sheet name="Physical - audience" sheetId="5" r:id="rId6"/>
    <sheet name="Phys-audience chart" sheetId="11" r:id="rId7"/>
    <sheet name="E-Collections" sheetId="6" r:id="rId8"/>
    <sheet name="AV" sheetId="7" r:id="rId9"/>
    <sheet name="E-Materials" sheetId="8" r:id="rId10"/>
    <sheet name="Electronic - audience" sheetId="9" r:id="rId11"/>
    <sheet name="All Data" sheetId="1" r:id="rId12"/>
  </sheets>
  <definedNames>
    <definedName name="_xlnm._FilterDatabase" localSheetId="8" hidden="1">AV!$A$2:$R$2</definedName>
    <definedName name="_xlnm._FilterDatabase" localSheetId="7" hidden="1">'E-Collections'!$A$1:$I$49</definedName>
    <definedName name="_xlnm._FilterDatabase" localSheetId="10" hidden="1">'Electronic - audience'!$A$2:$U$50</definedName>
    <definedName name="_xlnm._FilterDatabase" localSheetId="9" hidden="1">'E-Materials'!$A$2:$R$50</definedName>
    <definedName name="_xlnm._FilterDatabase" localSheetId="4" hidden="1">'Other Physical Materials'!$A$1:$G$49</definedName>
    <definedName name="_xlnm._FilterDatabase" localSheetId="5" hidden="1">'Physical - audience'!$A$1:$I$49</definedName>
    <definedName name="_xlnm._FilterDatabase" localSheetId="2" hidden="1">Print!$A$1:$L$49</definedName>
    <definedName name="_xlnm._FilterDatabase" localSheetId="3" hidden="1">'Print by pop'!$A$1:$L$58</definedName>
    <definedName name="_xlnm._FilterDatabase" localSheetId="1" hidden="1">Summary!$A$1:$L$49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3" i="5" l="1"/>
  <c r="I52" i="5"/>
  <c r="I51" i="5"/>
  <c r="G53" i="5"/>
  <c r="G52" i="5"/>
  <c r="G51" i="5"/>
  <c r="E53" i="5"/>
  <c r="E52" i="5"/>
  <c r="E51" i="5"/>
  <c r="H53" i="3"/>
  <c r="H52" i="3"/>
  <c r="H51"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2" i="3"/>
  <c r="E53" i="3"/>
  <c r="E52" i="3"/>
  <c r="E51"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2" i="3"/>
  <c r="C53" i="2"/>
  <c r="C52" i="2"/>
  <c r="J53" i="2"/>
  <c r="J52" i="2"/>
  <c r="J51" i="2"/>
  <c r="J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2" i="2"/>
  <c r="H62" i="12"/>
  <c r="H61" i="12"/>
  <c r="H60" i="12"/>
  <c r="E62" i="12"/>
  <c r="E61" i="12"/>
  <c r="E60" i="12"/>
  <c r="C53" i="3"/>
  <c r="C52" i="3"/>
  <c r="C51" i="3"/>
  <c r="H51" i="12"/>
  <c r="H52" i="12"/>
  <c r="H53" i="12"/>
  <c r="H54" i="12"/>
  <c r="H55" i="12"/>
  <c r="H56" i="12"/>
  <c r="H57" i="12"/>
  <c r="H58" i="12"/>
  <c r="H50" i="12"/>
  <c r="E51" i="12"/>
  <c r="E52" i="12"/>
  <c r="E53" i="12"/>
  <c r="E54" i="12"/>
  <c r="E55" i="12"/>
  <c r="E56" i="12"/>
  <c r="E57" i="12"/>
  <c r="E58" i="12"/>
  <c r="E50" i="12"/>
  <c r="H39" i="12"/>
  <c r="H40" i="12"/>
  <c r="H41" i="12"/>
  <c r="H42" i="12"/>
  <c r="H43" i="12"/>
  <c r="H44" i="12"/>
  <c r="H45" i="12"/>
  <c r="H46" i="12"/>
  <c r="H47" i="12"/>
  <c r="H38" i="12"/>
  <c r="E39" i="12"/>
  <c r="E40" i="12"/>
  <c r="E41" i="12"/>
  <c r="E42" i="12"/>
  <c r="E43" i="12"/>
  <c r="E44" i="12"/>
  <c r="E45" i="12"/>
  <c r="E46" i="12"/>
  <c r="E47" i="12"/>
  <c r="E38" i="12"/>
  <c r="H26" i="12"/>
  <c r="H27" i="12"/>
  <c r="H28" i="12"/>
  <c r="H29" i="12"/>
  <c r="H30" i="12"/>
  <c r="H31" i="12"/>
  <c r="H32" i="12"/>
  <c r="H33" i="12"/>
  <c r="H34" i="12"/>
  <c r="H35" i="12"/>
  <c r="H25" i="12"/>
  <c r="E26" i="12"/>
  <c r="E27" i="12"/>
  <c r="E28" i="12"/>
  <c r="E29" i="12"/>
  <c r="E30" i="12"/>
  <c r="E31" i="12"/>
  <c r="E32" i="12"/>
  <c r="E33" i="12"/>
  <c r="E34" i="12"/>
  <c r="E35" i="12"/>
  <c r="E25" i="12"/>
  <c r="H11" i="12"/>
  <c r="H12" i="12"/>
  <c r="H13" i="12"/>
  <c r="H14" i="12"/>
  <c r="H15" i="12"/>
  <c r="H16" i="12"/>
  <c r="H17" i="12"/>
  <c r="H18" i="12"/>
  <c r="H19" i="12"/>
  <c r="H20" i="12"/>
  <c r="H21" i="12"/>
  <c r="H22" i="12"/>
  <c r="H10" i="12"/>
  <c r="E11" i="12"/>
  <c r="E12" i="12"/>
  <c r="E13" i="12"/>
  <c r="E14" i="12"/>
  <c r="E15" i="12"/>
  <c r="E16" i="12"/>
  <c r="E17" i="12"/>
  <c r="E18" i="12"/>
  <c r="E19" i="12"/>
  <c r="E20" i="12"/>
  <c r="E21" i="12"/>
  <c r="E22" i="12"/>
  <c r="E10" i="12"/>
  <c r="E4" i="12"/>
  <c r="E5" i="12"/>
  <c r="E6" i="12"/>
  <c r="E7" i="12"/>
  <c r="E3" i="12"/>
  <c r="H4" i="12"/>
  <c r="H5" i="12"/>
  <c r="H6" i="12"/>
  <c r="H7" i="12"/>
  <c r="H3" i="12"/>
  <c r="L62" i="12"/>
  <c r="J62" i="12"/>
  <c r="G62" i="12"/>
  <c r="F62" i="12"/>
  <c r="D62" i="12"/>
  <c r="L61" i="12"/>
  <c r="J61" i="12"/>
  <c r="G61" i="12"/>
  <c r="F61" i="12"/>
  <c r="D61" i="12"/>
  <c r="J60" i="12"/>
  <c r="G60" i="12"/>
  <c r="K60" i="12" s="1"/>
  <c r="F60" i="12"/>
  <c r="D60" i="12"/>
  <c r="K11" i="12"/>
  <c r="I11" i="12"/>
  <c r="K19" i="12"/>
  <c r="I19" i="12"/>
  <c r="K16" i="12"/>
  <c r="I16" i="12"/>
  <c r="K42" i="12"/>
  <c r="I42" i="12"/>
  <c r="K6" i="12"/>
  <c r="I6" i="12"/>
  <c r="K38" i="12"/>
  <c r="I38" i="12"/>
  <c r="K35" i="12"/>
  <c r="I35" i="12"/>
  <c r="K29" i="12"/>
  <c r="I29" i="12"/>
  <c r="K15" i="12"/>
  <c r="I15" i="12"/>
  <c r="K32" i="12"/>
  <c r="I32" i="12"/>
  <c r="K39" i="12"/>
  <c r="I39" i="12"/>
  <c r="K44" i="12"/>
  <c r="I44" i="12"/>
  <c r="K53" i="12"/>
  <c r="I53" i="12"/>
  <c r="K40" i="12"/>
  <c r="I40" i="12"/>
  <c r="K7" i="12"/>
  <c r="I7" i="12"/>
  <c r="K3" i="12"/>
  <c r="I3" i="12"/>
  <c r="K26" i="12"/>
  <c r="I26" i="12"/>
  <c r="K5" i="12"/>
  <c r="I5" i="12"/>
  <c r="K33" i="12"/>
  <c r="I33" i="12"/>
  <c r="K14" i="12"/>
  <c r="I14" i="12"/>
  <c r="K57" i="12"/>
  <c r="I57" i="12"/>
  <c r="K25" i="12"/>
  <c r="I25" i="12"/>
  <c r="K45" i="12"/>
  <c r="I45" i="12"/>
  <c r="K18" i="12"/>
  <c r="I18" i="12"/>
  <c r="K58" i="12"/>
  <c r="I58" i="12"/>
  <c r="K30" i="12"/>
  <c r="I30" i="12"/>
  <c r="K28" i="12"/>
  <c r="I28" i="12"/>
  <c r="K56" i="12"/>
  <c r="I56" i="12"/>
  <c r="K21" i="12"/>
  <c r="I21" i="12"/>
  <c r="K17" i="12"/>
  <c r="I17" i="12"/>
  <c r="K46" i="12"/>
  <c r="I46" i="12"/>
  <c r="K50" i="12"/>
  <c r="I50" i="12"/>
  <c r="K55" i="12"/>
  <c r="I55" i="12"/>
  <c r="K47" i="12"/>
  <c r="I47" i="12"/>
  <c r="K51" i="12"/>
  <c r="I51" i="12"/>
  <c r="K52" i="12"/>
  <c r="I52" i="12"/>
  <c r="K43" i="12"/>
  <c r="I43" i="12"/>
  <c r="K10" i="12"/>
  <c r="I10" i="12"/>
  <c r="K31" i="12"/>
  <c r="I31" i="12"/>
  <c r="K12" i="12"/>
  <c r="I12" i="12"/>
  <c r="K4" i="12"/>
  <c r="I4" i="12"/>
  <c r="K13" i="12"/>
  <c r="I13" i="12"/>
  <c r="K41" i="12"/>
  <c r="I41" i="12"/>
  <c r="K20" i="12"/>
  <c r="I20" i="12"/>
  <c r="K54" i="12"/>
  <c r="I54" i="12"/>
  <c r="K34" i="12"/>
  <c r="I34" i="12"/>
  <c r="K22" i="12"/>
  <c r="I22" i="12"/>
  <c r="K27" i="12"/>
  <c r="I27" i="12"/>
  <c r="I61" i="12" l="1"/>
  <c r="K62" i="12"/>
  <c r="I60" i="12"/>
  <c r="I62" i="12"/>
  <c r="K61" i="12"/>
  <c r="S52" i="9" l="1"/>
  <c r="U52" i="9" s="1"/>
  <c r="Q54" i="9"/>
  <c r="Q53" i="9"/>
  <c r="Q52" i="9"/>
  <c r="N52" i="9"/>
  <c r="P52" i="9" s="1"/>
  <c r="L54" i="9"/>
  <c r="L53" i="9"/>
  <c r="L52" i="9"/>
  <c r="K52" i="9"/>
  <c r="I52" i="9"/>
  <c r="J52" i="9" s="1"/>
  <c r="G54" i="9"/>
  <c r="G53" i="9"/>
  <c r="G52" i="9"/>
  <c r="E54" i="9"/>
  <c r="F54" i="9"/>
  <c r="E53" i="9"/>
  <c r="F53" i="9"/>
  <c r="D54" i="9"/>
  <c r="D53" i="9"/>
  <c r="S4" i="9"/>
  <c r="U4" i="9" s="1"/>
  <c r="S5" i="9"/>
  <c r="U5" i="9" s="1"/>
  <c r="S6" i="9"/>
  <c r="U6" i="9" s="1"/>
  <c r="S7" i="9"/>
  <c r="U7" i="9" s="1"/>
  <c r="S8" i="9"/>
  <c r="U8" i="9" s="1"/>
  <c r="S9" i="9"/>
  <c r="U9" i="9" s="1"/>
  <c r="S10" i="9"/>
  <c r="U10" i="9" s="1"/>
  <c r="S11" i="9"/>
  <c r="U11" i="9" s="1"/>
  <c r="S12" i="9"/>
  <c r="U12" i="9" s="1"/>
  <c r="S13" i="9"/>
  <c r="U13" i="9" s="1"/>
  <c r="S14" i="9"/>
  <c r="U14" i="9" s="1"/>
  <c r="S15" i="9"/>
  <c r="U15" i="9" s="1"/>
  <c r="S16" i="9"/>
  <c r="U16" i="9" s="1"/>
  <c r="S17" i="9"/>
  <c r="U17" i="9" s="1"/>
  <c r="S18" i="9"/>
  <c r="U18" i="9" s="1"/>
  <c r="S19" i="9"/>
  <c r="U19" i="9" s="1"/>
  <c r="S20" i="9"/>
  <c r="U20" i="9" s="1"/>
  <c r="S21" i="9"/>
  <c r="U21" i="9" s="1"/>
  <c r="S22" i="9"/>
  <c r="U22" i="9" s="1"/>
  <c r="S23" i="9"/>
  <c r="U23" i="9" s="1"/>
  <c r="S24" i="9"/>
  <c r="U24" i="9" s="1"/>
  <c r="S25" i="9"/>
  <c r="U25" i="9" s="1"/>
  <c r="S26" i="9"/>
  <c r="U26" i="9" s="1"/>
  <c r="S27" i="9"/>
  <c r="U27" i="9" s="1"/>
  <c r="S28" i="9"/>
  <c r="U28" i="9" s="1"/>
  <c r="S29" i="9"/>
  <c r="U29" i="9" s="1"/>
  <c r="S30" i="9"/>
  <c r="U30" i="9" s="1"/>
  <c r="S31" i="9"/>
  <c r="U31" i="9" s="1"/>
  <c r="S32" i="9"/>
  <c r="U32" i="9" s="1"/>
  <c r="S33" i="9"/>
  <c r="U33" i="9" s="1"/>
  <c r="S34" i="9"/>
  <c r="U34" i="9" s="1"/>
  <c r="S35" i="9"/>
  <c r="U35" i="9" s="1"/>
  <c r="S36" i="9"/>
  <c r="U36" i="9" s="1"/>
  <c r="S37" i="9"/>
  <c r="U37" i="9" s="1"/>
  <c r="S38" i="9"/>
  <c r="U38" i="9" s="1"/>
  <c r="S39" i="9"/>
  <c r="U39" i="9" s="1"/>
  <c r="S40" i="9"/>
  <c r="U40" i="9" s="1"/>
  <c r="S41" i="9"/>
  <c r="U41" i="9" s="1"/>
  <c r="S42" i="9"/>
  <c r="U42" i="9" s="1"/>
  <c r="S43" i="9"/>
  <c r="U43" i="9" s="1"/>
  <c r="S44" i="9"/>
  <c r="U44" i="9" s="1"/>
  <c r="S45" i="9"/>
  <c r="U45" i="9" s="1"/>
  <c r="S46" i="9"/>
  <c r="U46" i="9" s="1"/>
  <c r="S47" i="9"/>
  <c r="U47" i="9" s="1"/>
  <c r="S48" i="9"/>
  <c r="U48" i="9" s="1"/>
  <c r="S49" i="9"/>
  <c r="U49" i="9" s="1"/>
  <c r="S50" i="9"/>
  <c r="U50" i="9" s="1"/>
  <c r="S3" i="9"/>
  <c r="U3" i="9" s="1"/>
  <c r="P26" i="9"/>
  <c r="N4" i="9"/>
  <c r="P4" i="9" s="1"/>
  <c r="N5" i="9"/>
  <c r="P5" i="9" s="1"/>
  <c r="N6" i="9"/>
  <c r="P6" i="9" s="1"/>
  <c r="N7" i="9"/>
  <c r="P7" i="9" s="1"/>
  <c r="N8" i="9"/>
  <c r="P8" i="9" s="1"/>
  <c r="N9" i="9"/>
  <c r="P9" i="9" s="1"/>
  <c r="N10" i="9"/>
  <c r="P10" i="9" s="1"/>
  <c r="N11" i="9"/>
  <c r="P11" i="9" s="1"/>
  <c r="N12" i="9"/>
  <c r="P12" i="9" s="1"/>
  <c r="N13" i="9"/>
  <c r="P13" i="9" s="1"/>
  <c r="N14" i="9"/>
  <c r="P14" i="9" s="1"/>
  <c r="N15" i="9"/>
  <c r="P15" i="9" s="1"/>
  <c r="N16" i="9"/>
  <c r="P16" i="9" s="1"/>
  <c r="N17" i="9"/>
  <c r="P17" i="9" s="1"/>
  <c r="N18" i="9"/>
  <c r="P18" i="9" s="1"/>
  <c r="N19" i="9"/>
  <c r="P19" i="9" s="1"/>
  <c r="N20" i="9"/>
  <c r="P20" i="9" s="1"/>
  <c r="N21" i="9"/>
  <c r="P21" i="9" s="1"/>
  <c r="N22" i="9"/>
  <c r="P22" i="9" s="1"/>
  <c r="N23" i="9"/>
  <c r="P23" i="9" s="1"/>
  <c r="N24" i="9"/>
  <c r="P24" i="9" s="1"/>
  <c r="N25" i="9"/>
  <c r="P25" i="9" s="1"/>
  <c r="N26" i="9"/>
  <c r="O26" i="9" s="1"/>
  <c r="N27" i="9"/>
  <c r="P27" i="9" s="1"/>
  <c r="N28" i="9"/>
  <c r="P28" i="9" s="1"/>
  <c r="N29" i="9"/>
  <c r="P29" i="9" s="1"/>
  <c r="N30" i="9"/>
  <c r="P30" i="9" s="1"/>
  <c r="N31" i="9"/>
  <c r="P31" i="9" s="1"/>
  <c r="N32" i="9"/>
  <c r="P32" i="9" s="1"/>
  <c r="N33" i="9"/>
  <c r="P33" i="9" s="1"/>
  <c r="N34" i="9"/>
  <c r="P34" i="9" s="1"/>
  <c r="N35" i="9"/>
  <c r="P35" i="9" s="1"/>
  <c r="N36" i="9"/>
  <c r="P36" i="9" s="1"/>
  <c r="N37" i="9"/>
  <c r="P37" i="9" s="1"/>
  <c r="N38" i="9"/>
  <c r="P38" i="9" s="1"/>
  <c r="N39" i="9"/>
  <c r="P39" i="9" s="1"/>
  <c r="N40" i="9"/>
  <c r="P40" i="9" s="1"/>
  <c r="N41" i="9"/>
  <c r="P41" i="9" s="1"/>
  <c r="N42" i="9"/>
  <c r="P42" i="9" s="1"/>
  <c r="N43" i="9"/>
  <c r="P43" i="9" s="1"/>
  <c r="N44" i="9"/>
  <c r="P44" i="9" s="1"/>
  <c r="N45" i="9"/>
  <c r="P45" i="9" s="1"/>
  <c r="N46" i="9"/>
  <c r="P46" i="9" s="1"/>
  <c r="N47" i="9"/>
  <c r="P47" i="9" s="1"/>
  <c r="N48" i="9"/>
  <c r="P48" i="9" s="1"/>
  <c r="N49" i="9"/>
  <c r="P49" i="9" s="1"/>
  <c r="N50" i="9"/>
  <c r="P50" i="9" s="1"/>
  <c r="N3" i="9"/>
  <c r="P3" i="9" s="1"/>
  <c r="J5" i="9"/>
  <c r="J7" i="9"/>
  <c r="J9" i="9"/>
  <c r="J13" i="9"/>
  <c r="J15" i="9"/>
  <c r="J17" i="9"/>
  <c r="J21" i="9"/>
  <c r="J23" i="9"/>
  <c r="J25" i="9"/>
  <c r="J29" i="9"/>
  <c r="J31" i="9"/>
  <c r="J33" i="9"/>
  <c r="I4" i="9"/>
  <c r="K4" i="9" s="1"/>
  <c r="I5" i="9"/>
  <c r="K5" i="9" s="1"/>
  <c r="I6" i="9"/>
  <c r="K6" i="9" s="1"/>
  <c r="I7" i="9"/>
  <c r="K7" i="9" s="1"/>
  <c r="I8" i="9"/>
  <c r="K8" i="9" s="1"/>
  <c r="I9" i="9"/>
  <c r="K9" i="9" s="1"/>
  <c r="I10" i="9"/>
  <c r="K10" i="9" s="1"/>
  <c r="I11" i="9"/>
  <c r="K11" i="9" s="1"/>
  <c r="I12" i="9"/>
  <c r="K12" i="9" s="1"/>
  <c r="I13" i="9"/>
  <c r="K13" i="9" s="1"/>
  <c r="I14" i="9"/>
  <c r="K14" i="9" s="1"/>
  <c r="I15" i="9"/>
  <c r="K15" i="9" s="1"/>
  <c r="I16" i="9"/>
  <c r="K16" i="9" s="1"/>
  <c r="I17" i="9"/>
  <c r="K17" i="9" s="1"/>
  <c r="I18" i="9"/>
  <c r="K18" i="9" s="1"/>
  <c r="I19" i="9"/>
  <c r="K19" i="9" s="1"/>
  <c r="I20" i="9"/>
  <c r="K20" i="9" s="1"/>
  <c r="I21" i="9"/>
  <c r="K21" i="9" s="1"/>
  <c r="I22" i="9"/>
  <c r="K22" i="9" s="1"/>
  <c r="I23" i="9"/>
  <c r="K23" i="9" s="1"/>
  <c r="I24" i="9"/>
  <c r="K24" i="9" s="1"/>
  <c r="I25" i="9"/>
  <c r="K25" i="9" s="1"/>
  <c r="I26" i="9"/>
  <c r="K26" i="9" s="1"/>
  <c r="I27" i="9"/>
  <c r="K27" i="9" s="1"/>
  <c r="I28" i="9"/>
  <c r="K28" i="9" s="1"/>
  <c r="I29" i="9"/>
  <c r="K29" i="9" s="1"/>
  <c r="I30" i="9"/>
  <c r="K30" i="9" s="1"/>
  <c r="I31" i="9"/>
  <c r="K31" i="9" s="1"/>
  <c r="I32" i="9"/>
  <c r="K32" i="9" s="1"/>
  <c r="I33" i="9"/>
  <c r="K33" i="9" s="1"/>
  <c r="I34" i="9"/>
  <c r="K34" i="9" s="1"/>
  <c r="I35" i="9"/>
  <c r="K35" i="9" s="1"/>
  <c r="I36" i="9"/>
  <c r="K36" i="9" s="1"/>
  <c r="I37" i="9"/>
  <c r="K37" i="9" s="1"/>
  <c r="I38" i="9"/>
  <c r="K38" i="9" s="1"/>
  <c r="I39" i="9"/>
  <c r="K39" i="9" s="1"/>
  <c r="I40" i="9"/>
  <c r="K40" i="9" s="1"/>
  <c r="I41" i="9"/>
  <c r="K41" i="9" s="1"/>
  <c r="I42" i="9"/>
  <c r="K42" i="9" s="1"/>
  <c r="I43" i="9"/>
  <c r="K43" i="9" s="1"/>
  <c r="I44" i="9"/>
  <c r="K44" i="9" s="1"/>
  <c r="I45" i="9"/>
  <c r="K45" i="9" s="1"/>
  <c r="I46" i="9"/>
  <c r="K46" i="9" s="1"/>
  <c r="I47" i="9"/>
  <c r="K47" i="9" s="1"/>
  <c r="I48" i="9"/>
  <c r="K48" i="9" s="1"/>
  <c r="I49" i="9"/>
  <c r="K49" i="9" s="1"/>
  <c r="I50" i="9"/>
  <c r="K50" i="9" s="1"/>
  <c r="I3" i="9"/>
  <c r="K3" i="9" s="1"/>
  <c r="R54" i="8"/>
  <c r="R53" i="8"/>
  <c r="Q54" i="8"/>
  <c r="Q53" i="8"/>
  <c r="O54" i="8"/>
  <c r="O53" i="8"/>
  <c r="O52" i="8"/>
  <c r="Q52" i="8" s="1"/>
  <c r="N54" i="8"/>
  <c r="N53" i="8"/>
  <c r="L54" i="8"/>
  <c r="L53" i="8"/>
  <c r="L52" i="8"/>
  <c r="N52" i="8" s="1"/>
  <c r="K54" i="8"/>
  <c r="K53" i="8"/>
  <c r="I54" i="8"/>
  <c r="I53" i="8"/>
  <c r="I52" i="8"/>
  <c r="K52" i="8" s="1"/>
  <c r="F54" i="8"/>
  <c r="F53" i="8"/>
  <c r="D54" i="8"/>
  <c r="D53" i="8"/>
  <c r="D52" i="8"/>
  <c r="F52" i="8" s="1"/>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3" i="8"/>
  <c r="G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3" i="8"/>
  <c r="R54" i="7"/>
  <c r="R53" i="7"/>
  <c r="Q54" i="7"/>
  <c r="Q53" i="7"/>
  <c r="P54" i="7"/>
  <c r="P53" i="7"/>
  <c r="O54" i="7"/>
  <c r="O53" i="7"/>
  <c r="O52" i="7"/>
  <c r="N54" i="7"/>
  <c r="N53" i="7"/>
  <c r="M54" i="7"/>
  <c r="M53" i="7"/>
  <c r="M52" i="7"/>
  <c r="L54" i="7"/>
  <c r="L53" i="7"/>
  <c r="K54" i="7"/>
  <c r="K53" i="7"/>
  <c r="K52" i="7"/>
  <c r="J54" i="7"/>
  <c r="J53" i="7"/>
  <c r="I54" i="7"/>
  <c r="I53" i="7"/>
  <c r="I52" i="7"/>
  <c r="H54" i="7"/>
  <c r="H53" i="7"/>
  <c r="G54" i="7"/>
  <c r="G53" i="7"/>
  <c r="G52" i="7"/>
  <c r="H52" i="7"/>
  <c r="F54" i="7"/>
  <c r="F53" i="7"/>
  <c r="E54" i="7"/>
  <c r="E53" i="7"/>
  <c r="E52" i="7"/>
  <c r="O4"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3" i="7"/>
  <c r="N4" i="7"/>
  <c r="N5" i="7"/>
  <c r="N6"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3" i="7"/>
  <c r="M4" i="7"/>
  <c r="M5" i="7"/>
  <c r="M6" i="7"/>
  <c r="M7" i="7"/>
  <c r="M8"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3" i="7"/>
  <c r="K4" i="7"/>
  <c r="K5"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3" i="7"/>
  <c r="I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3" i="7"/>
  <c r="H4" i="7"/>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3" i="7"/>
  <c r="D54" i="7"/>
  <c r="D53" i="7"/>
  <c r="J52" i="7"/>
  <c r="P52" i="7"/>
  <c r="D52" i="7"/>
  <c r="H3" i="6"/>
  <c r="H4" i="6"/>
  <c r="H5" i="6"/>
  <c r="H53" i="6" s="1"/>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2" i="6"/>
  <c r="E53" i="6"/>
  <c r="F53" i="6"/>
  <c r="G53" i="6"/>
  <c r="D53" i="6"/>
  <c r="E52" i="6"/>
  <c r="F52" i="6"/>
  <c r="G52" i="6"/>
  <c r="D52" i="6"/>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2" i="5"/>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2"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2" i="5"/>
  <c r="F53" i="5"/>
  <c r="H53" i="5"/>
  <c r="C53" i="5"/>
  <c r="D53" i="5"/>
  <c r="F52" i="5"/>
  <c r="H52" i="5"/>
  <c r="C52" i="5"/>
  <c r="D52" i="5"/>
  <c r="F51" i="5"/>
  <c r="H51" i="5"/>
  <c r="C51" i="5"/>
  <c r="D51" i="5"/>
  <c r="D53" i="4"/>
  <c r="E53" i="4"/>
  <c r="G53" i="4"/>
  <c r="C53" i="4"/>
  <c r="D52" i="4"/>
  <c r="E52" i="4"/>
  <c r="G52" i="4"/>
  <c r="C52" i="4"/>
  <c r="D51" i="4"/>
  <c r="E51" i="4"/>
  <c r="G51" i="4"/>
  <c r="C51" i="4"/>
  <c r="K54" i="9" l="1"/>
  <c r="K53" i="9"/>
  <c r="P54" i="9"/>
  <c r="P53" i="9"/>
  <c r="U54" i="9"/>
  <c r="U53" i="9"/>
  <c r="J34" i="9"/>
  <c r="J49" i="9"/>
  <c r="J41" i="9"/>
  <c r="J32" i="9"/>
  <c r="J24" i="9"/>
  <c r="J16" i="9"/>
  <c r="J8" i="9"/>
  <c r="O49" i="9"/>
  <c r="O41" i="9"/>
  <c r="O33" i="9"/>
  <c r="O25" i="9"/>
  <c r="O17" i="9"/>
  <c r="O9" i="9"/>
  <c r="T49" i="9"/>
  <c r="T41" i="9"/>
  <c r="T33" i="9"/>
  <c r="T25" i="9"/>
  <c r="T17" i="9"/>
  <c r="T9" i="9"/>
  <c r="I53" i="9"/>
  <c r="S53" i="9"/>
  <c r="S54" i="9"/>
  <c r="J48" i="9"/>
  <c r="J40" i="9"/>
  <c r="O48" i="9"/>
  <c r="O40" i="9"/>
  <c r="O32" i="9"/>
  <c r="O24" i="9"/>
  <c r="O16" i="9"/>
  <c r="O8" i="9"/>
  <c r="T48" i="9"/>
  <c r="T40" i="9"/>
  <c r="T32" i="9"/>
  <c r="T24" i="9"/>
  <c r="T16" i="9"/>
  <c r="T8" i="9"/>
  <c r="I54" i="9"/>
  <c r="J47" i="9"/>
  <c r="J39" i="9"/>
  <c r="J30" i="9"/>
  <c r="J22" i="9"/>
  <c r="J14" i="9"/>
  <c r="J6" i="9"/>
  <c r="O47" i="9"/>
  <c r="O39" i="9"/>
  <c r="O31" i="9"/>
  <c r="O23" i="9"/>
  <c r="O15" i="9"/>
  <c r="O7" i="9"/>
  <c r="T47" i="9"/>
  <c r="T39" i="9"/>
  <c r="T31" i="9"/>
  <c r="T23" i="9"/>
  <c r="T15" i="9"/>
  <c r="T7" i="9"/>
  <c r="T52" i="9"/>
  <c r="J45" i="9"/>
  <c r="J37" i="9"/>
  <c r="J28" i="9"/>
  <c r="J20" i="9"/>
  <c r="J12" i="9"/>
  <c r="J4" i="9"/>
  <c r="O45" i="9"/>
  <c r="O37" i="9"/>
  <c r="O29" i="9"/>
  <c r="O21" i="9"/>
  <c r="O13" i="9"/>
  <c r="O5" i="9"/>
  <c r="T45" i="9"/>
  <c r="T37" i="9"/>
  <c r="T29" i="9"/>
  <c r="T21" i="9"/>
  <c r="T13" i="9"/>
  <c r="T5" i="9"/>
  <c r="N53" i="9"/>
  <c r="J46" i="9"/>
  <c r="J38" i="9"/>
  <c r="O46" i="9"/>
  <c r="O38" i="9"/>
  <c r="O30" i="9"/>
  <c r="O22" i="9"/>
  <c r="O14" i="9"/>
  <c r="O6" i="9"/>
  <c r="T46" i="9"/>
  <c r="T38" i="9"/>
  <c r="T30" i="9"/>
  <c r="T22" i="9"/>
  <c r="T14" i="9"/>
  <c r="T6" i="9"/>
  <c r="J44" i="9"/>
  <c r="J36" i="9"/>
  <c r="J27" i="9"/>
  <c r="J19" i="9"/>
  <c r="J11" i="9"/>
  <c r="J3" i="9"/>
  <c r="O44" i="9"/>
  <c r="O36" i="9"/>
  <c r="O28" i="9"/>
  <c r="O20" i="9"/>
  <c r="O12" i="9"/>
  <c r="O4" i="9"/>
  <c r="T44" i="9"/>
  <c r="T36" i="9"/>
  <c r="T28" i="9"/>
  <c r="T20" i="9"/>
  <c r="T12" i="9"/>
  <c r="T4" i="9"/>
  <c r="N54" i="9"/>
  <c r="J43" i="9"/>
  <c r="J35" i="9"/>
  <c r="J26" i="9"/>
  <c r="J18" i="9"/>
  <c r="J10" i="9"/>
  <c r="O3" i="9"/>
  <c r="O43" i="9"/>
  <c r="O35" i="9"/>
  <c r="O27" i="9"/>
  <c r="O19" i="9"/>
  <c r="O11" i="9"/>
  <c r="T3" i="9"/>
  <c r="T43" i="9"/>
  <c r="T35" i="9"/>
  <c r="T27" i="9"/>
  <c r="T19" i="9"/>
  <c r="T11" i="9"/>
  <c r="O52" i="9"/>
  <c r="J50" i="9"/>
  <c r="J42" i="9"/>
  <c r="O50" i="9"/>
  <c r="O42" i="9"/>
  <c r="O34" i="9"/>
  <c r="O18" i="9"/>
  <c r="O10" i="9"/>
  <c r="T50" i="9"/>
  <c r="T42" i="9"/>
  <c r="T34" i="9"/>
  <c r="T26" i="9"/>
  <c r="T18" i="9"/>
  <c r="T10" i="9"/>
  <c r="G54" i="8"/>
  <c r="H54" i="8"/>
  <c r="H52" i="8"/>
  <c r="G52" i="8"/>
  <c r="H53" i="8"/>
  <c r="G53" i="8"/>
  <c r="H52" i="6"/>
  <c r="F53" i="3"/>
  <c r="G53" i="3"/>
  <c r="J53" i="3"/>
  <c r="L53" i="3"/>
  <c r="D53" i="3"/>
  <c r="F52" i="3"/>
  <c r="G52" i="3"/>
  <c r="J52" i="3"/>
  <c r="L52" i="3"/>
  <c r="D52" i="3"/>
  <c r="K51" i="3"/>
  <c r="I51" i="3"/>
  <c r="F51" i="3"/>
  <c r="G51" i="3"/>
  <c r="J51" i="3"/>
  <c r="D51" i="3"/>
  <c r="K3" i="3"/>
  <c r="K4" i="3"/>
  <c r="K5" i="3"/>
  <c r="K6" i="3"/>
  <c r="K53" i="3" s="1"/>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2" i="3"/>
  <c r="K52" i="3" s="1"/>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2" i="3"/>
  <c r="I52" i="3" s="1"/>
  <c r="E51" i="6"/>
  <c r="D51" i="6"/>
  <c r="G51" i="6" s="1"/>
  <c r="E53" i="2"/>
  <c r="G53" i="2"/>
  <c r="F53" i="2"/>
  <c r="H53" i="2"/>
  <c r="D53" i="2"/>
  <c r="E52" i="2"/>
  <c r="G52" i="2"/>
  <c r="F52" i="2"/>
  <c r="H52" i="2"/>
  <c r="D52" i="2"/>
  <c r="D51" i="2"/>
  <c r="F51" i="2" s="1"/>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2" i="2"/>
  <c r="O54" i="9" l="1"/>
  <c r="O53" i="9"/>
  <c r="J54" i="9"/>
  <c r="J53" i="9"/>
  <c r="T54" i="9"/>
  <c r="T53" i="9"/>
  <c r="H51" i="2"/>
  <c r="I52" i="2"/>
  <c r="I53" i="3"/>
  <c r="I51" i="2"/>
  <c r="I53" i="2"/>
</calcChain>
</file>

<file path=xl/sharedStrings.xml><?xml version="1.0" encoding="utf-8"?>
<sst xmlns="http://schemas.openxmlformats.org/spreadsheetml/2006/main" count="1292" uniqueCount="300">
  <si>
    <t>2021 Rhode Island Public Library Statistical Report:
Library Collections</t>
  </si>
  <si>
    <t>Release date: March 2022</t>
  </si>
  <si>
    <t xml:space="preserve">These data tables are part of a statistical report based on data collected in the 2021 Rhode Island Public Library Annual Survey. The full report is located on the Office of Library and Information Services website at https://www.olis.ri.gov/stats/pls/index.php. </t>
  </si>
  <si>
    <t>Data collected through the Annual Survey covers FY2021 (July 1, 2020 - June 30, 2021). The deadline for the report submission was September 15, 2021.</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</si>
  <si>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</si>
  <si>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Click on one of the links below or one of the tabs to view individual sheets.</t>
  </si>
  <si>
    <t>Tab Title</t>
  </si>
  <si>
    <t>Worksheet description</t>
  </si>
  <si>
    <t>Summary</t>
  </si>
  <si>
    <t>Summary of collection totals</t>
  </si>
  <si>
    <t>Print</t>
  </si>
  <si>
    <t>Print materials: books and serials</t>
  </si>
  <si>
    <t>Print by population</t>
  </si>
  <si>
    <t>Print materials by population</t>
  </si>
  <si>
    <t>Other Physical Materials</t>
  </si>
  <si>
    <t>Non-print materials in physical collection</t>
  </si>
  <si>
    <t>Physical - audience</t>
  </si>
  <si>
    <t>Physical materials totals by audience</t>
  </si>
  <si>
    <t>Phys-audience chart</t>
  </si>
  <si>
    <t>Chart of physical materials by audience</t>
  </si>
  <si>
    <t>E-Collections</t>
  </si>
  <si>
    <t>Databases and streaming collections</t>
  </si>
  <si>
    <t>AV</t>
  </si>
  <si>
    <t>Audio visual materials, both physical and electronic</t>
  </si>
  <si>
    <t>E-Materials</t>
  </si>
  <si>
    <t>Ebooks, downloadable audio, downloadable video</t>
  </si>
  <si>
    <t>Electronic - audience</t>
  </si>
  <si>
    <t>Electronic materials collection by audience</t>
  </si>
  <si>
    <t>All Data</t>
  </si>
  <si>
    <t>Raw data about library collections, as reported</t>
  </si>
  <si>
    <t>Location</t>
  </si>
  <si>
    <t>City</t>
  </si>
  <si>
    <t>Population</t>
  </si>
  <si>
    <t>Total Physical Collection</t>
  </si>
  <si>
    <t>Total Electronic Materials*</t>
  </si>
  <si>
    <t>Total Library Materials (Physical &amp; Electronic)</t>
  </si>
  <si>
    <r>
      <t>Total Electronic Collections</t>
    </r>
    <r>
      <rPr>
        <b/>
        <sz val="11"/>
        <color theme="0"/>
        <rFont val="Calibri"/>
        <family val="2"/>
      </rPr>
      <t>†</t>
    </r>
  </si>
  <si>
    <t>Total Library Collection (all formats)</t>
  </si>
  <si>
    <r>
      <t>Total Local Collection (all formats)</t>
    </r>
    <r>
      <rPr>
        <b/>
        <sz val="11"/>
        <rFont val="Calibri"/>
        <family val="2"/>
      </rPr>
      <t>‡</t>
    </r>
  </si>
  <si>
    <t>Total Local Collection per capita</t>
  </si>
  <si>
    <t>4.18 Total Local Electronic Materials</t>
  </si>
  <si>
    <t>4.21 Local Electronic Collections</t>
  </si>
  <si>
    <t>Barrington Public Library</t>
  </si>
  <si>
    <t>Barrington</t>
  </si>
  <si>
    <t>Rogers Free Library</t>
  </si>
  <si>
    <t>Bristol</t>
  </si>
  <si>
    <t>Jesse M. Smith Memorial Library</t>
  </si>
  <si>
    <t>Burrillville</t>
  </si>
  <si>
    <t>Pascoag Free Public Library</t>
  </si>
  <si>
    <t>Adams Public Library</t>
  </si>
  <si>
    <t>Central Falls</t>
  </si>
  <si>
    <t>Cross' Mills Public Library</t>
  </si>
  <si>
    <t>Charlestown</t>
  </si>
  <si>
    <t>Coventry Public Library</t>
  </si>
  <si>
    <t>Coventry</t>
  </si>
  <si>
    <t>Cranston Public Library</t>
  </si>
  <si>
    <t>Cranston</t>
  </si>
  <si>
    <t>Cumberland Public Library</t>
  </si>
  <si>
    <t>Cumberland</t>
  </si>
  <si>
    <t>East Greenwich Free Library</t>
  </si>
  <si>
    <t>East Greenwich</t>
  </si>
  <si>
    <t>East Providence Public Library</t>
  </si>
  <si>
    <t>East Providence</t>
  </si>
  <si>
    <t>Exeter Public Library</t>
  </si>
  <si>
    <t>Exeter</t>
  </si>
  <si>
    <t>Libraries of Foster</t>
  </si>
  <si>
    <t>Foster</t>
  </si>
  <si>
    <t>Glocester Manton Free Public Library</t>
  </si>
  <si>
    <t>Glocester</t>
  </si>
  <si>
    <t>Harmony Library</t>
  </si>
  <si>
    <t>Ashaway Free Library</t>
  </si>
  <si>
    <t>Hopkinton</t>
  </si>
  <si>
    <t>Langworthy Public Library</t>
  </si>
  <si>
    <t>Jamestown Philomenian Library</t>
  </si>
  <si>
    <t>Jamestown</t>
  </si>
  <si>
    <t>Marian J. Mohr Memorial Library</t>
  </si>
  <si>
    <t>Johnston</t>
  </si>
  <si>
    <t>Lincoln Public Library</t>
  </si>
  <si>
    <t>Lincoln</t>
  </si>
  <si>
    <t>Brownell Library, Home of Little Compton</t>
  </si>
  <si>
    <t>Little Compton</t>
  </si>
  <si>
    <t>Middletown Public Library</t>
  </si>
  <si>
    <t>Middletown</t>
  </si>
  <si>
    <t>Maury Loontjens Memorial Library (Narragansett)</t>
  </si>
  <si>
    <t>Narragansett</t>
  </si>
  <si>
    <t>Island Free Library</t>
  </si>
  <si>
    <t>New Shoreham</t>
  </si>
  <si>
    <t>Newport Public Library</t>
  </si>
  <si>
    <t>Newport</t>
  </si>
  <si>
    <t>Davisville Free Library</t>
  </si>
  <si>
    <t>North Kingstown</t>
  </si>
  <si>
    <t>North Kingstown Free Library</t>
  </si>
  <si>
    <t>Willett Free Library</t>
  </si>
  <si>
    <t>Mayor Salvatore Mancini Union Free Library</t>
  </si>
  <si>
    <t>North Providence</t>
  </si>
  <si>
    <t>North Smithfield Public Library</t>
  </si>
  <si>
    <t>North Smithfield</t>
  </si>
  <si>
    <t>Pawtucket Public Library</t>
  </si>
  <si>
    <t>Pawtucket</t>
  </si>
  <si>
    <t>Portsmouth Free Public Library</t>
  </si>
  <si>
    <t>Portsmouth</t>
  </si>
  <si>
    <t>Providence Community Library</t>
  </si>
  <si>
    <t>Providence</t>
  </si>
  <si>
    <t>Providence Public Library</t>
  </si>
  <si>
    <t>Clark Memorial Library</t>
  </si>
  <si>
    <t>Richmond</t>
  </si>
  <si>
    <t>Hope Library</t>
  </si>
  <si>
    <t>Scituate</t>
  </si>
  <si>
    <t>North Scituate Public Library</t>
  </si>
  <si>
    <t>East Smithfield Public Library</t>
  </si>
  <si>
    <t>Smithfield</t>
  </si>
  <si>
    <t>Greenville Public Library</t>
  </si>
  <si>
    <t>South Kingstown Public Library</t>
  </si>
  <si>
    <t>South Kingstown</t>
  </si>
  <si>
    <t>Tiverton Public Library</t>
  </si>
  <si>
    <t>Tiverton</t>
  </si>
  <si>
    <t>George Hail Free Library</t>
  </si>
  <si>
    <t>Warren</t>
  </si>
  <si>
    <t>Pontiac Free Library</t>
  </si>
  <si>
    <t>Warwick</t>
  </si>
  <si>
    <t>Warwick Public Library</t>
  </si>
  <si>
    <t>Louttit Library</t>
  </si>
  <si>
    <t>West Greenwich</t>
  </si>
  <si>
    <t>West Warwick Public Library</t>
  </si>
  <si>
    <t>West Warwick</t>
  </si>
  <si>
    <t>Westerly Public Library</t>
  </si>
  <si>
    <t>Westerly</t>
  </si>
  <si>
    <t>Woonsocket Harris Public Library</t>
  </si>
  <si>
    <t>Woonsocket</t>
  </si>
  <si>
    <t>Total</t>
  </si>
  <si>
    <t>Average</t>
  </si>
  <si>
    <t>Median</t>
  </si>
  <si>
    <r>
      <t>* Total Electronic Materials</t>
    </r>
    <r>
      <rPr>
        <sz val="10"/>
        <rFont val="Calibri"/>
        <family val="2"/>
      </rPr>
      <t xml:space="preserve"> - This includes locally and consortially purchased electronic materials (ebooks, eVideo, and eAudio).</t>
    </r>
  </si>
  <si>
    <r>
      <t>† Total Electronic Collections</t>
    </r>
    <r>
      <rPr>
        <sz val="10"/>
        <rFont val="Calibri"/>
        <family val="2"/>
      </rPr>
      <t xml:space="preserve"> - This includes local, cooperatively purchased, and state electronic collections.</t>
    </r>
  </si>
  <si>
    <r>
      <t>‡ Total Local Collection</t>
    </r>
    <r>
      <rPr>
        <sz val="10"/>
        <rFont val="Calibri"/>
        <family val="2"/>
      </rPr>
      <t xml:space="preserve"> (all formats) - This includes Total Physical Collection, Total Local Electronic Materials, and Local Electronic Collections only.</t>
    </r>
  </si>
  <si>
    <t>Books</t>
  </si>
  <si>
    <t>Books per capita</t>
  </si>
  <si>
    <t>Serials</t>
  </si>
  <si>
    <t>Total Print Materials</t>
  </si>
  <si>
    <t>Print Materials per capita</t>
  </si>
  <si>
    <t>Print Materials % of Total Physical Collection</t>
  </si>
  <si>
    <t>Print Materials % of Total Library Collection</t>
  </si>
  <si>
    <t>Physical Audio Units</t>
  </si>
  <si>
    <t>Physical Video Units</t>
  </si>
  <si>
    <t>Other Physical Holdings</t>
  </si>
  <si>
    <t>Describe Other Physical Holdings</t>
  </si>
  <si>
    <t>Alternative collections-Library of things</t>
  </si>
  <si>
    <t>iPads, laptops, vlogging kit, etc.</t>
  </si>
  <si>
    <t>museum passes, puzzles, electronic usage monitors, fishing supplies</t>
  </si>
  <si>
    <t/>
  </si>
  <si>
    <t>Children's learning kits and board games.</t>
  </si>
  <si>
    <t>telescope</t>
  </si>
  <si>
    <t>Telescope, Ukuleles, Nooks, story packs, streaming devices, binge boxes</t>
  </si>
  <si>
    <t>tools, uncatalogued government documents, American Girl dolls, bike locks, museum passes</t>
  </si>
  <si>
    <t>Roku, telescope Ozobots, videogames, assorted craft kits</t>
  </si>
  <si>
    <t>Telescope, museum passes, e-readers</t>
  </si>
  <si>
    <t>Museum passes, iPad minis, Build It Stem Kits, Hotspots, Library of Things</t>
  </si>
  <si>
    <t>Materials in our home schooling collection, including educational games, board games, anatomy models, and microslide viewers.</t>
  </si>
  <si>
    <t>Cake pans, fishing poles, fishing equipment, museum passes</t>
  </si>
  <si>
    <t>Games, Ukuleles, Sewing Machines...</t>
  </si>
  <si>
    <t>Puzzles, things, games</t>
  </si>
  <si>
    <t>Dell laptop</t>
  </si>
  <si>
    <t>fishing poles, tackle boxes, birding backpacks</t>
  </si>
  <si>
    <t>Honor books &amp; DVDs in addition to museum passes, Kindles, and Launchpads that are barcoded and circulate</t>
  </si>
  <si>
    <t>software</t>
  </si>
  <si>
    <t>museum pass Stem kits, craft punches</t>
  </si>
  <si>
    <t>Telescope, tools, escape room, activity kits, cake pans, outdoor games, etc</t>
  </si>
  <si>
    <t>Discount Passes, Tablets, Phone charger power packs, laptops, instructional equip, assistive devices, ipads, fishing poles, stem kits</t>
  </si>
  <si>
    <t>Rokus, Nooks, Charging cables and devices</t>
  </si>
  <si>
    <t xml:space="preserve">Games/Puzzles; Passes; Apple Pickers; Equipment; Trail Backpacks; Light Therapy Lamps; </t>
  </si>
  <si>
    <t>Maker Space tools, sewing machine &amp; serger, telescope, hot spots, vinyl cutter, heat press, VHS/DVD converter, vinyl/CD converter, museum passes, PressReaders, iPads, hotspots</t>
  </si>
  <si>
    <t>cake pans</t>
  </si>
  <si>
    <t>kits, agency publications, microforms, museum passes, puzzles, mobile hotspots, telescope</t>
  </si>
  <si>
    <t>mobile hotspots, hand held self-contained games, telescope, Kindles</t>
  </si>
  <si>
    <t>Portable DVD players, Tablets, Museum Passes</t>
  </si>
  <si>
    <t>Toys, Computer Games, Equipment, Museum passes</t>
  </si>
  <si>
    <t>Telescope, Kill-a-Watt, fishing poles, museum passes</t>
  </si>
  <si>
    <t>American girl dolls, fishing poles, tablets, hotspots, board games, video games, seeds, kindles, TED! Kits</t>
  </si>
  <si>
    <t>Logbooks, photographs, laptops, mobile hotspots.</t>
  </si>
  <si>
    <t>museum passes, cake pans</t>
  </si>
  <si>
    <t>puzzles, games, knitting needles, puppets, Legos, toys, realia, sewing machines, crafts</t>
  </si>
  <si>
    <t>kits, cake pans, candy molds</t>
  </si>
  <si>
    <t>Puzzles, Learning Pads, Cake pans, Portable Wifi</t>
  </si>
  <si>
    <t>American Girl Dolls and Accessories Telescopes, Fishing Poles, Jewelry Repair Kit, Gardening Tools, Knitting Needles, etc.</t>
  </si>
  <si>
    <t>Newspapers, microfilm reels</t>
  </si>
  <si>
    <t>PS4 controllers and games, laptops, computer mice, science kits, bike locks, museum passes</t>
  </si>
  <si>
    <t>taxiderm</t>
  </si>
  <si>
    <t>iPads, laptops, hotspots, telescopes, binoculars, STEAM Kits, Book Buddies Kits</t>
  </si>
  <si>
    <t>Kits, Launch pads, Kindles, Aux. Cords</t>
  </si>
  <si>
    <t>Microfilm</t>
  </si>
  <si>
    <t>Special collections, local history, ipads, hotspots, mobile chargers</t>
  </si>
  <si>
    <t>museum passes, mobile hotspots</t>
  </si>
  <si>
    <t>Adult Physical Materials</t>
  </si>
  <si>
    <t>Adult % of Physical Collection</t>
  </si>
  <si>
    <t>Children's Physical Materials</t>
  </si>
  <si>
    <t>Children % of Physical Collection</t>
  </si>
  <si>
    <t>YA Physical Materials</t>
  </si>
  <si>
    <t>YA % of Physical Collection</t>
  </si>
  <si>
    <t xml:space="preserve">Chart is based on data from previous tab (Physical - audience). </t>
  </si>
  <si>
    <t>To change the chart, click on the tab Physical - audience, and filter one of these columns: Adult % Physical Collection, Children % Physical Collection, or YA % Physical Collection.</t>
  </si>
  <si>
    <t>Local Electronic Collections</t>
  </si>
  <si>
    <t>Other Cooperative Agreements</t>
  </si>
  <si>
    <t>State Electronic Collections</t>
  </si>
  <si>
    <t>Total Electronic Collections</t>
  </si>
  <si>
    <t>Electronic Collections % of Total Library Collection</t>
  </si>
  <si>
    <t>Audio</t>
  </si>
  <si>
    <t>Video</t>
  </si>
  <si>
    <t>Totals</t>
  </si>
  <si>
    <t>Audio % of Physical Collection</t>
  </si>
  <si>
    <t>Total eAudio Units</t>
  </si>
  <si>
    <t>Audio % of Electronic Materials</t>
  </si>
  <si>
    <t>Total Audio (D+F)</t>
  </si>
  <si>
    <t>Audio % of Total Library Collection</t>
  </si>
  <si>
    <t>Video % of Physical Collection</t>
  </si>
  <si>
    <t>Total eVideo Units</t>
  </si>
  <si>
    <t>Video % of Electronic Materials</t>
  </si>
  <si>
    <t>Total Video (J+L)</t>
  </si>
  <si>
    <t>Video % of Total Library Collection</t>
  </si>
  <si>
    <t>Total Electronic Materials</t>
  </si>
  <si>
    <t>Total Collection (all formats)</t>
  </si>
  <si>
    <t>Total Local Electronic Materials</t>
  </si>
  <si>
    <t>Total Consortia Electronic Materials</t>
  </si>
  <si>
    <t>Electronic % of Total Library Collection</t>
  </si>
  <si>
    <t>Electronic Materials per capita</t>
  </si>
  <si>
    <t>eAudio</t>
  </si>
  <si>
    <t>eVideo</t>
  </si>
  <si>
    <t>eBooks</t>
  </si>
  <si>
    <t>Local eAudio</t>
  </si>
  <si>
    <t>Consortia eAudio</t>
  </si>
  <si>
    <t>Local eVideo</t>
  </si>
  <si>
    <t>Consortia eVideo</t>
  </si>
  <si>
    <t>Local eBooks</t>
  </si>
  <si>
    <t>Consortia eBooks</t>
  </si>
  <si>
    <t>Total eBooks</t>
  </si>
  <si>
    <t>Total Adult Materials</t>
  </si>
  <si>
    <t>Total Children's Materials</t>
  </si>
  <si>
    <t>Total YA Materials</t>
  </si>
  <si>
    <t>Local Adult Electronic Materials</t>
  </si>
  <si>
    <t>Consortia Adult Electronic Materials</t>
  </si>
  <si>
    <t>Total Adult Electronic Materials</t>
  </si>
  <si>
    <t>Adult % of Total Electronic Materials</t>
  </si>
  <si>
    <t>Electronic % of Total Adult Materials</t>
  </si>
  <si>
    <t>Local Children's Electronic Materials</t>
  </si>
  <si>
    <t>Consortia Children's Electronic Materials</t>
  </si>
  <si>
    <t>Total Children's Electronic Materials</t>
  </si>
  <si>
    <t>Children's % of Total Electronic Materials</t>
  </si>
  <si>
    <t>Electronic % of Total Children's Materials</t>
  </si>
  <si>
    <t>Local YA Electronic Materials</t>
  </si>
  <si>
    <t>Consortia YA Electronic Materials</t>
  </si>
  <si>
    <t>Total YA Electronic Materials</t>
  </si>
  <si>
    <t>YA % of Total Electronic Materials</t>
  </si>
  <si>
    <t>Electronic % of Total YA Materials</t>
  </si>
  <si>
    <t>4.1 Books</t>
  </si>
  <si>
    <t>4.2 Serials</t>
  </si>
  <si>
    <t>4.3 Total Print Materials</t>
  </si>
  <si>
    <t>4.4 Physical Audio Units</t>
  </si>
  <si>
    <t>4.5 Physical Video Units</t>
  </si>
  <si>
    <t>4.6 Other Physical Holdings</t>
  </si>
  <si>
    <t>4.7 Describe Other Physical Holdings</t>
  </si>
  <si>
    <t>4.8 Total Physical Collection</t>
  </si>
  <si>
    <t>4.9 eAudio Locally Purchased</t>
  </si>
  <si>
    <t>74b. 4.10 eAudio Consortially Purchased</t>
  </si>
  <si>
    <t>4.11 Total eAudio Units</t>
  </si>
  <si>
    <t>4.12 eVideo Locally Purchased</t>
  </si>
  <si>
    <t>75b. 4.13 eVideo Consortially Purchased</t>
  </si>
  <si>
    <t>4.14 Total eVideo Units</t>
  </si>
  <si>
    <t>4.15 eBooks Locally Purchased</t>
  </si>
  <si>
    <t>76b. 4.16 eBooks Consortially Purchased</t>
  </si>
  <si>
    <t>4.17 Total eBooks</t>
  </si>
  <si>
    <t>4.19 Total Consortia Electronic Materials</t>
  </si>
  <si>
    <t>4.20 Total Electronic Materials</t>
  </si>
  <si>
    <t>4.22 Other Cooperative Agreements - Electronic Collections</t>
  </si>
  <si>
    <t>Total Local &amp; Other Cooperative Agreements Electronic Collections - PLS</t>
  </si>
  <si>
    <t>4.23 State - Electronic Collections</t>
  </si>
  <si>
    <t>4.24 Total Electronic Collections</t>
  </si>
  <si>
    <t>4.25 Total Library Materials (Physical &amp; Electronic)</t>
  </si>
  <si>
    <t>4.26 Total Collection - all formats and collections</t>
  </si>
  <si>
    <t>4.27 Adult Physical Materials</t>
  </si>
  <si>
    <t>4.28 Adult Electronic Materials (Consortia)</t>
  </si>
  <si>
    <t>4.29 Adult Electronic Materials (Local)</t>
  </si>
  <si>
    <t>4.30 Total Adult Materials</t>
  </si>
  <si>
    <t>4.31 Children's Physical Materials</t>
  </si>
  <si>
    <t>4.32 Children's Electronic Materials (Consortia)</t>
  </si>
  <si>
    <t>4.33 Children's Electronic Materials (Local)</t>
  </si>
  <si>
    <t>4.34 Total Children's Materials</t>
  </si>
  <si>
    <t>4.35 Young Adult Physical Materials</t>
  </si>
  <si>
    <t>4.36 Young Adult Electronic Materials (Consortia)</t>
  </si>
  <si>
    <t>4.37 Young Adult Electronic Materials (Local)</t>
  </si>
  <si>
    <t>4.38 Total Young Adult Materials</t>
  </si>
  <si>
    <t>Museum passes were not renewed due to COVID-19</t>
  </si>
  <si>
    <t>50,000+</t>
  </si>
  <si>
    <t>20,000-49,999</t>
  </si>
  <si>
    <t>10,000-19,999</t>
  </si>
  <si>
    <t>5,000-9,999</t>
  </si>
  <si>
    <t>Under 5,000</t>
  </si>
  <si>
    <t>Adult</t>
  </si>
  <si>
    <t>Children</t>
  </si>
  <si>
    <t>Young Adult</t>
  </si>
  <si>
    <t>LSA Population</t>
  </si>
  <si>
    <t>For municipalities in which more than one independent library system operates, library service areas were determined by OLIS using a spatial analysis of patron location. The municipal population was apportioned based on the geographic location and density of each library’s patrons within the municipality. Only the population within the designated library service area is reflected in the population figure for each of the 17 libraries that share municipalities. If you have questions about using the data, suggestions for improvements, or have developed analyses that would be helpful to the community, please contact Kelly Metzger, kelly.metzger@olis.ri.gov.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</si>
</sst>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7" x14ac:knownFonts="1">
    <font>
      <sz val="10"/>
      <name val="Arial"/>
    </font>
    <font>
      <sz val="11"/>
      <color theme="1"/>
      <name val="Calibri"/>
      <family val="2"/>
      <scheme val="minor"/>
    </font>
    <font>
      <b/>
      <sz val="11"/>
      <color theme="0"/>
      <name val="Calibri"/>
      <family val="2"/>
      <scheme val="minor"/>
    </font>
    <font>
      <sz val="10"/>
      <name val="Arial"/>
      <family val="2"/>
    </font>
    <font>
      <sz val="10"/>
      <name val="Calibri"/>
      <family val="2"/>
      <scheme val="minor"/>
    </font>
    <font>
      <b/>
      <sz val="10"/>
      <name val="Calibri"/>
      <family val="2"/>
      <scheme val="minor"/>
    </font>
    <font>
      <b/>
      <sz val="11"/>
      <name val="Calibri"/>
      <family val="2"/>
      <scheme val="minor"/>
    </font>
    <font>
      <sz val="10"/>
      <name val="Calibri"/>
      <family val="2"/>
    </font>
    <font>
      <b/>
      <sz val="10"/>
      <name val="Calibri"/>
      <family val="2"/>
    </font>
    <font>
      <b/>
      <sz val="11"/>
      <color theme="0"/>
      <name val="Calibri"/>
      <family val="2"/>
    </font>
    <font>
      <b/>
      <sz val="11"/>
      <name val="Calibri"/>
      <family val="2"/>
    </font>
    <font>
      <b/>
      <sz val="10"/>
      <color theme="0"/>
      <name val="Calibri"/>
      <family val="2"/>
      <scheme val="minor"/>
    </font>
    <font>
      <sz val="10"/>
      <name val="Arial"/>
      <family val="2"/>
    </font>
    <font>
      <u/>
      <sz val="10"/>
      <color theme="10"/>
      <name val="Arial"/>
      <family val="2"/>
    </font>
    <font>
      <b/>
      <sz val="10"/>
      <name val="Arial"/>
      <family val="2"/>
    </font>
    <font>
      <sz val="12"/>
      <color theme="1"/>
      <name val="Calibri"/>
      <family val="2"/>
      <scheme val="minor"/>
    </font>
    <font>
      <sz val="10"/>
      <color theme="10"/>
      <name val="Arial"/>
      <family val="2"/>
    </font>
  </fonts>
  <fills count="12">
    <fill>
      <patternFill patternType="none"/>
    </fill>
    <fill>
      <patternFill patternType="gray125"/>
    </fill>
    <fill>
      <patternFill patternType="solid">
        <fgColor theme="8" tint="-0.249977111117893"/>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13768E"/>
        <bgColor indexed="64"/>
      </patternFill>
    </fill>
    <fill>
      <patternFill patternType="solid">
        <fgColor rgb="FF38C3E4"/>
        <bgColor indexed="64"/>
      </patternFill>
    </fill>
    <fill>
      <patternFill patternType="solid">
        <fgColor theme="0" tint="-0.499984740745262"/>
        <bgColor indexed="64"/>
      </patternFill>
    </fill>
    <fill>
      <patternFill patternType="solid">
        <fgColor rgb="FFE84E4F"/>
        <bgColor indexed="64"/>
      </patternFill>
    </fill>
    <fill>
      <patternFill patternType="solid">
        <fgColor rgb="FFFF7C8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indexed="64"/>
      </left>
      <right/>
      <top style="thin">
        <color indexed="64"/>
      </top>
      <bottom style="thin">
        <color theme="8" tint="-0.499984740745262"/>
      </bottom>
      <diagonal/>
    </border>
    <border>
      <left/>
      <right/>
      <top style="thin">
        <color indexed="64"/>
      </top>
      <bottom style="thin">
        <color theme="8" tint="-0.499984740745262"/>
      </bottom>
      <diagonal/>
    </border>
    <border>
      <left style="thin">
        <color theme="8" tint="-0.499984740745262"/>
      </left>
      <right style="thin">
        <color theme="8" tint="-0.499984740745262"/>
      </right>
      <top style="thin">
        <color theme="8" tint="-0.499984740745262"/>
      </top>
      <bottom style="thin">
        <color theme="8" tint="-0.499984740745262"/>
      </bottom>
      <diagonal/>
    </border>
    <border>
      <left/>
      <right/>
      <top style="thin">
        <color theme="8" tint="-0.499984740745262"/>
      </top>
      <bottom style="thin">
        <color theme="8" tint="-0.499984740745262"/>
      </bottom>
      <diagonal/>
    </border>
    <border>
      <left style="thin">
        <color indexed="64"/>
      </left>
      <right/>
      <top/>
      <bottom style="thin">
        <color theme="8" tint="-0.499984740745262"/>
      </bottom>
      <diagonal/>
    </border>
    <border>
      <left/>
      <right/>
      <top/>
      <bottom style="thin">
        <color theme="8" tint="-0.499984740745262"/>
      </bottom>
      <diagonal/>
    </border>
  </borders>
  <cellStyleXfs count="8">
    <xf numFmtId="0" fontId="0" fillId="0" borderId="0"/>
    <xf numFmtId="9" fontId="1" fillId="0" borderId="0" applyFont="0" applyFill="0" applyBorder="0" applyAlignment="0" applyProtection="0"/>
    <xf numFmtId="3" fontId="3" fillId="0" borderId="0" applyFont="0" applyFill="0" applyBorder="0" applyAlignment="0" applyProtection="0"/>
    <xf numFmtId="0" fontId="3" fillId="0" borderId="0" applyNumberFormat="0" applyFont="0" applyFill="0" applyBorder="0" applyProtection="0">
      <alignment horizontal="left" vertical="center"/>
    </xf>
    <xf numFmtId="43" fontId="12" fillId="0" borderId="0" applyFont="0" applyFill="0" applyBorder="0" applyAlignment="0" applyProtection="0"/>
    <xf numFmtId="0" fontId="13" fillId="0" borderId="0" applyNumberFormat="0" applyFill="0" applyBorder="0" applyAlignment="0" applyProtection="0"/>
    <xf numFmtId="0" fontId="3" fillId="0" borderId="0"/>
    <xf numFmtId="0" fontId="13" fillId="0" borderId="0" applyNumberFormat="0" applyFill="0" applyBorder="0" applyAlignment="0" applyProtection="0"/>
  </cellStyleXfs>
  <cellXfs count="141">
    <xf numFmtId="0" fontId="0" fillId="0" borderId="0" xfId="0"/>
    <xf numFmtId="0" fontId="4" fillId="0" borderId="0" xfId="0" applyFont="1" applyAlignment="1">
      <alignment horizontal="center" vertical="center" wrapText="1"/>
    </xf>
    <xf numFmtId="0" fontId="4" fillId="0" borderId="0" xfId="0" applyFont="1"/>
    <xf numFmtId="0" fontId="4" fillId="0" borderId="0" xfId="3" applyFont="1">
      <alignment horizontal="left" vertical="center"/>
    </xf>
    <xf numFmtId="3" fontId="4" fillId="0" borderId="0" xfId="2" applyFont="1" applyAlignment="1">
      <alignment horizontal="center"/>
    </xf>
    <xf numFmtId="0" fontId="4" fillId="0" borderId="0" xfId="0" applyFont="1" applyAlignment="1">
      <alignment horizontal="center"/>
    </xf>
    <xf numFmtId="3" fontId="4" fillId="0" borderId="0" xfId="0" applyNumberFormat="1" applyFont="1" applyAlignment="1">
      <alignment horizontal="center"/>
    </xf>
    <xf numFmtId="0" fontId="5" fillId="0" borderId="1" xfId="0" applyFont="1" applyBorder="1"/>
    <xf numFmtId="0" fontId="5" fillId="0" borderId="1" xfId="0" applyFont="1" applyBorder="1" applyAlignment="1">
      <alignment horizontal="center"/>
    </xf>
    <xf numFmtId="3" fontId="5" fillId="0" borderId="1" xfId="0" applyNumberFormat="1" applyFont="1" applyBorder="1" applyAlignment="1">
      <alignment horizontal="center"/>
    </xf>
    <xf numFmtId="0" fontId="2" fillId="2" borderId="10" xfId="0" applyFont="1" applyFill="1" applyBorder="1" applyAlignment="1">
      <alignment horizontal="center" vertical="center" wrapText="1"/>
    </xf>
    <xf numFmtId="0" fontId="4" fillId="0" borderId="4" xfId="0" applyFont="1" applyBorder="1"/>
    <xf numFmtId="0" fontId="4" fillId="0" borderId="0" xfId="3" applyFont="1" applyBorder="1">
      <alignment horizontal="left" vertical="center"/>
    </xf>
    <xf numFmtId="3" fontId="4" fillId="0" borderId="0" xfId="2" applyFont="1" applyBorder="1" applyAlignment="1">
      <alignment horizontal="center"/>
    </xf>
    <xf numFmtId="3" fontId="4" fillId="0" borderId="0" xfId="0" applyNumberFormat="1" applyFont="1" applyBorder="1" applyAlignment="1">
      <alignment horizontal="center"/>
    </xf>
    <xf numFmtId="0" fontId="4" fillId="4" borderId="4" xfId="0" applyFont="1" applyFill="1" applyBorder="1"/>
    <xf numFmtId="0" fontId="4" fillId="4" borderId="0" xfId="0" applyFont="1" applyFill="1" applyBorder="1"/>
    <xf numFmtId="0" fontId="4" fillId="4" borderId="0" xfId="0" applyFont="1" applyFill="1" applyBorder="1" applyAlignment="1">
      <alignment horizontal="center"/>
    </xf>
    <xf numFmtId="3" fontId="4" fillId="4" borderId="0" xfId="0" applyNumberFormat="1" applyFont="1" applyFill="1" applyBorder="1" applyAlignment="1">
      <alignment horizontal="center"/>
    </xf>
    <xf numFmtId="0" fontId="4" fillId="4" borderId="8" xfId="0" applyFont="1" applyFill="1" applyBorder="1" applyAlignment="1">
      <alignment horizontal="center"/>
    </xf>
    <xf numFmtId="9" fontId="5" fillId="0" borderId="1" xfId="1" applyFont="1" applyBorder="1" applyAlignment="1">
      <alignment horizontal="center"/>
    </xf>
    <xf numFmtId="3" fontId="4" fillId="0" borderId="8" xfId="2" applyFont="1" applyBorder="1" applyAlignment="1">
      <alignment horizontal="center"/>
    </xf>
    <xf numFmtId="3" fontId="4" fillId="4" borderId="8" xfId="0" applyNumberFormat="1" applyFont="1" applyFill="1" applyBorder="1" applyAlignment="1">
      <alignment horizontal="center"/>
    </xf>
    <xf numFmtId="9" fontId="4" fillId="0" borderId="0" xfId="1" applyFont="1" applyBorder="1" applyAlignment="1">
      <alignment horizontal="center"/>
    </xf>
    <xf numFmtId="0" fontId="4" fillId="0" borderId="0" xfId="3" applyFont="1" applyBorder="1" applyAlignment="1">
      <alignment horizontal="left" vertical="top" wrapText="1"/>
    </xf>
    <xf numFmtId="0" fontId="4" fillId="0" borderId="0" xfId="3" applyFont="1" applyBorder="1" applyAlignment="1">
      <alignment horizontal="left"/>
    </xf>
    <xf numFmtId="0" fontId="4" fillId="0" borderId="4" xfId="0" applyFont="1" applyBorder="1" applyAlignment="1"/>
    <xf numFmtId="0" fontId="4" fillId="4" borderId="0" xfId="0" applyFont="1" applyFill="1" applyAlignment="1">
      <alignment horizontal="center"/>
    </xf>
    <xf numFmtId="9" fontId="4" fillId="0" borderId="8" xfId="1" applyFont="1" applyBorder="1" applyAlignment="1">
      <alignment horizontal="center"/>
    </xf>
    <xf numFmtId="3" fontId="5" fillId="4" borderId="1" xfId="0" applyNumberFormat="1" applyFont="1" applyFill="1" applyBorder="1" applyAlignment="1">
      <alignment horizontal="center"/>
    </xf>
    <xf numFmtId="3" fontId="4" fillId="4" borderId="0" xfId="0" applyNumberFormat="1" applyFont="1" applyFill="1" applyBorder="1"/>
    <xf numFmtId="0" fontId="4" fillId="4" borderId="8" xfId="0" applyFont="1" applyFill="1" applyBorder="1"/>
    <xf numFmtId="10" fontId="5" fillId="0" borderId="1" xfId="1" applyNumberFormat="1" applyFont="1" applyBorder="1" applyAlignment="1">
      <alignment horizontal="center"/>
    </xf>
    <xf numFmtId="0" fontId="5" fillId="0" borderId="10" xfId="0" applyFont="1" applyBorder="1" applyAlignment="1">
      <alignment horizontal="center"/>
    </xf>
    <xf numFmtId="10" fontId="4" fillId="0" borderId="8" xfId="1" applyNumberFormat="1" applyFont="1" applyBorder="1" applyAlignment="1">
      <alignment horizontal="center"/>
    </xf>
    <xf numFmtId="0" fontId="6"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horizontal="center"/>
    </xf>
    <xf numFmtId="9" fontId="4" fillId="0" borderId="0" xfId="1" applyNumberFormat="1" applyFont="1" applyBorder="1" applyAlignment="1">
      <alignment horizontal="center"/>
    </xf>
    <xf numFmtId="9" fontId="5" fillId="0" borderId="1" xfId="0" applyNumberFormat="1" applyFont="1" applyBorder="1" applyAlignment="1">
      <alignment horizontal="center"/>
    </xf>
    <xf numFmtId="0" fontId="6" fillId="5" borderId="11" xfId="0" applyFont="1" applyFill="1" applyBorder="1" applyAlignment="1">
      <alignment horizontal="center" vertical="center" wrapText="1"/>
    </xf>
    <xf numFmtId="3" fontId="4" fillId="0" borderId="4" xfId="2" applyFont="1" applyBorder="1" applyAlignment="1">
      <alignment horizontal="center"/>
    </xf>
    <xf numFmtId="0" fontId="6" fillId="7" borderId="11" xfId="0" applyFont="1" applyFill="1" applyBorder="1" applyAlignment="1">
      <alignment horizontal="center" vertical="center" wrapText="1"/>
    </xf>
    <xf numFmtId="0" fontId="4" fillId="0" borderId="0" xfId="3" applyFont="1" applyAlignment="1">
      <alignment horizontal="center" vertical="center"/>
    </xf>
    <xf numFmtId="3" fontId="5" fillId="0" borderId="0" xfId="0" applyNumberFormat="1" applyFont="1" applyAlignment="1">
      <alignment horizontal="center"/>
    </xf>
    <xf numFmtId="37" fontId="5" fillId="0" borderId="1" xfId="4" applyNumberFormat="1" applyFont="1" applyBorder="1" applyAlignment="1">
      <alignment horizontal="center"/>
    </xf>
    <xf numFmtId="4" fontId="5" fillId="0" borderId="1" xfId="0" applyNumberFormat="1" applyFont="1" applyBorder="1" applyAlignment="1">
      <alignment horizontal="center"/>
    </xf>
    <xf numFmtId="2" fontId="5" fillId="0" borderId="1" xfId="0" applyNumberFormat="1" applyFont="1" applyBorder="1" applyAlignment="1">
      <alignment horizontal="center"/>
    </xf>
    <xf numFmtId="2" fontId="4" fillId="0" borderId="0" xfId="4" applyNumberFormat="1" applyFont="1" applyBorder="1" applyAlignment="1">
      <alignment horizontal="center"/>
    </xf>
    <xf numFmtId="3" fontId="4" fillId="0" borderId="14" xfId="2" applyFont="1" applyBorder="1" applyAlignment="1">
      <alignment horizontal="center"/>
    </xf>
    <xf numFmtId="0" fontId="4" fillId="0" borderId="4" xfId="3" applyFont="1" applyBorder="1" applyAlignment="1">
      <alignment horizontal="center" vertical="center"/>
    </xf>
    <xf numFmtId="0" fontId="2" fillId="9" borderId="1" xfId="0" applyFont="1" applyFill="1" applyBorder="1" applyAlignment="1">
      <alignment horizontal="center" vertical="center" wrapText="1"/>
    </xf>
    <xf numFmtId="0" fontId="3" fillId="11" borderId="15" xfId="6" applyFill="1" applyBorder="1"/>
    <xf numFmtId="0" fontId="6" fillId="0" borderId="0" xfId="6" applyFont="1" applyAlignment="1">
      <alignment vertical="center"/>
    </xf>
    <xf numFmtId="0" fontId="3" fillId="0" borderId="0" xfId="6"/>
    <xf numFmtId="0" fontId="3" fillId="11" borderId="18" xfId="6" applyFill="1" applyBorder="1"/>
    <xf numFmtId="0" fontId="3" fillId="11" borderId="0" xfId="6" applyFill="1"/>
    <xf numFmtId="0" fontId="3" fillId="11" borderId="19" xfId="6" applyFill="1" applyBorder="1"/>
    <xf numFmtId="0" fontId="3" fillId="11" borderId="18" xfId="6" applyFill="1" applyBorder="1" applyAlignment="1">
      <alignment vertical="center"/>
    </xf>
    <xf numFmtId="0" fontId="3" fillId="0" borderId="0" xfId="6" applyAlignment="1">
      <alignment vertical="center"/>
    </xf>
    <xf numFmtId="0" fontId="14" fillId="11" borderId="0" xfId="6" applyFont="1" applyFill="1"/>
    <xf numFmtId="0" fontId="13" fillId="0" borderId="0" xfId="5" applyFill="1"/>
    <xf numFmtId="0" fontId="3" fillId="0" borderId="5" xfId="6" applyBorder="1"/>
    <xf numFmtId="0" fontId="3" fillId="0" borderId="6" xfId="6" applyBorder="1"/>
    <xf numFmtId="0" fontId="3" fillId="0" borderId="9" xfId="6" applyBorder="1"/>
    <xf numFmtId="0" fontId="13" fillId="0" borderId="0" xfId="7"/>
    <xf numFmtId="0" fontId="15" fillId="0" borderId="0" xfId="6" applyFont="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4" fillId="0" borderId="0" xfId="0" applyFont="1" applyFill="1" applyAlignment="1">
      <alignment horizontal="center" vertical="center" wrapText="1"/>
    </xf>
    <xf numFmtId="4" fontId="4" fillId="0" borderId="0" xfId="2" applyNumberFormat="1" applyFont="1" applyBorder="1" applyAlignment="1">
      <alignment horizontal="center"/>
    </xf>
    <xf numFmtId="0" fontId="6" fillId="0" borderId="20" xfId="0" applyFont="1" applyFill="1" applyBorder="1" applyAlignment="1">
      <alignment horizontal="left" vertical="center" wrapText="1"/>
    </xf>
    <xf numFmtId="0" fontId="2" fillId="0" borderId="21" xfId="0" applyFont="1" applyFill="1" applyBorder="1" applyAlignment="1">
      <alignment horizontal="center" vertical="center"/>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3" borderId="11" xfId="0" applyFont="1" applyFill="1" applyBorder="1" applyAlignment="1">
      <alignment horizontal="center" vertical="center" wrapText="1"/>
    </xf>
    <xf numFmtId="9" fontId="5" fillId="0" borderId="11" xfId="1" applyFont="1" applyBorder="1" applyAlignment="1">
      <alignment horizontal="center"/>
    </xf>
    <xf numFmtId="0" fontId="4" fillId="0" borderId="0" xfId="0" applyFont="1" applyBorder="1" applyAlignment="1">
      <alignment horizontal="center"/>
    </xf>
    <xf numFmtId="0" fontId="2" fillId="2"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5" fillId="0" borderId="24" xfId="0" applyFont="1" applyBorder="1"/>
    <xf numFmtId="0" fontId="4" fillId="0" borderId="25" xfId="3" applyFont="1" applyBorder="1">
      <alignment horizontal="left" vertical="center"/>
    </xf>
    <xf numFmtId="3" fontId="4" fillId="0" borderId="25" xfId="2" applyFont="1" applyBorder="1" applyAlignment="1">
      <alignment horizontal="center"/>
    </xf>
    <xf numFmtId="9" fontId="4" fillId="0" borderId="25" xfId="1" applyFont="1" applyBorder="1" applyAlignment="1">
      <alignment horizontal="center"/>
    </xf>
    <xf numFmtId="3" fontId="5" fillId="0" borderId="22" xfId="0" applyNumberFormat="1" applyFont="1" applyBorder="1" applyAlignment="1">
      <alignment horizontal="center"/>
    </xf>
    <xf numFmtId="0" fontId="4" fillId="0" borderId="4" xfId="0" applyFont="1" applyFill="1" applyBorder="1"/>
    <xf numFmtId="0" fontId="4" fillId="0" borderId="0" xfId="0" applyFont="1" applyFill="1" applyBorder="1"/>
    <xf numFmtId="0" fontId="4" fillId="0" borderId="0" xfId="0" applyFont="1" applyFill="1" applyBorder="1" applyAlignment="1">
      <alignment horizontal="center"/>
    </xf>
    <xf numFmtId="3" fontId="4" fillId="0" borderId="0" xfId="0" applyNumberFormat="1" applyFont="1" applyFill="1" applyBorder="1" applyAlignment="1">
      <alignment horizontal="center"/>
    </xf>
    <xf numFmtId="0" fontId="3" fillId="11" borderId="0" xfId="6" applyFill="1" applyAlignment="1">
      <alignment horizontal="left" vertical="center" wrapText="1"/>
    </xf>
    <xf numFmtId="0" fontId="3" fillId="11" borderId="19" xfId="6" applyFill="1" applyBorder="1" applyAlignment="1">
      <alignment horizontal="left" vertical="center" wrapText="1"/>
    </xf>
    <xf numFmtId="2" fontId="4" fillId="0" borderId="8" xfId="0" applyNumberFormat="1" applyFont="1" applyBorder="1" applyAlignment="1">
      <alignment horizontal="center"/>
    </xf>
    <xf numFmtId="0" fontId="2" fillId="8"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6" fillId="10" borderId="8" xfId="0" applyFont="1" applyFill="1" applyBorder="1" applyAlignment="1">
      <alignment horizontal="center" vertical="center" wrapText="1"/>
    </xf>
    <xf numFmtId="0" fontId="6" fillId="11" borderId="16" xfId="6" applyFont="1" applyFill="1" applyBorder="1" applyAlignment="1">
      <alignment horizontal="center" vertical="center" wrapText="1"/>
    </xf>
    <xf numFmtId="0" fontId="6" fillId="11" borderId="17" xfId="6" applyFont="1" applyFill="1" applyBorder="1" applyAlignment="1">
      <alignment horizontal="center" vertical="center" wrapText="1"/>
    </xf>
    <xf numFmtId="0" fontId="3" fillId="11" borderId="0" xfId="6" applyFill="1" applyAlignment="1">
      <alignment horizontal="left" vertical="center" wrapText="1"/>
    </xf>
    <xf numFmtId="0" fontId="3" fillId="11" borderId="19" xfId="6" applyFill="1" applyBorder="1" applyAlignment="1">
      <alignment horizontal="left" vertical="center" wrapText="1"/>
    </xf>
    <xf numFmtId="0" fontId="3" fillId="11" borderId="0" xfId="6" applyFill="1" applyAlignment="1">
      <alignment horizontal="left" wrapText="1"/>
    </xf>
    <xf numFmtId="0" fontId="3" fillId="11" borderId="19" xfId="6" applyFill="1" applyBorder="1" applyAlignment="1">
      <alignment horizontal="left"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7"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8"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9" xfId="0" applyFont="1" applyBorder="1" applyAlignment="1">
      <alignment horizontal="left" vertical="top"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1" fillId="2" borderId="1" xfId="0" applyFont="1" applyFill="1" applyBorder="1" applyAlignment="1">
      <alignment horizontal="center"/>
    </xf>
    <xf numFmtId="0" fontId="11" fillId="8" borderId="1" xfId="0" applyFont="1" applyFill="1" applyBorder="1" applyAlignment="1">
      <alignment horizontal="center"/>
    </xf>
    <xf numFmtId="0" fontId="11" fillId="6" borderId="1" xfId="0" applyFont="1" applyFill="1" applyBorder="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11" fillId="9" borderId="1" xfId="0" applyFont="1" applyFill="1" applyBorder="1" applyAlignment="1">
      <alignment horizontal="center"/>
    </xf>
    <xf numFmtId="0" fontId="11" fillId="8" borderId="2" xfId="0" applyFont="1" applyFill="1" applyBorder="1" applyAlignment="1">
      <alignment horizontal="center"/>
    </xf>
    <xf numFmtId="0" fontId="11" fillId="8" borderId="3" xfId="0" applyFont="1" applyFill="1" applyBorder="1" applyAlignment="1">
      <alignment horizontal="center"/>
    </xf>
    <xf numFmtId="0" fontId="11" fillId="8" borderId="7" xfId="0" applyFont="1" applyFill="1" applyBorder="1" applyAlignment="1">
      <alignment horizontal="center"/>
    </xf>
    <xf numFmtId="0" fontId="11" fillId="6" borderId="2" xfId="0" applyFont="1" applyFill="1" applyBorder="1" applyAlignment="1">
      <alignment horizontal="center"/>
    </xf>
    <xf numFmtId="0" fontId="11" fillId="6" borderId="3" xfId="0" applyFont="1" applyFill="1" applyBorder="1" applyAlignment="1">
      <alignment horizontal="center"/>
    </xf>
    <xf numFmtId="0" fontId="11" fillId="6" borderId="7" xfId="0" applyFont="1" applyFill="1" applyBorder="1" applyAlignment="1">
      <alignment horizontal="center"/>
    </xf>
    <xf numFmtId="0" fontId="11" fillId="9" borderId="2" xfId="0" applyFont="1" applyFill="1" applyBorder="1" applyAlignment="1">
      <alignment horizontal="center"/>
    </xf>
    <xf numFmtId="0" fontId="11" fillId="9" borderId="3" xfId="0" applyFont="1" applyFill="1" applyBorder="1" applyAlignment="1">
      <alignment horizontal="center"/>
    </xf>
    <xf numFmtId="0" fontId="11" fillId="9" borderId="7" xfId="0" applyFont="1" applyFill="1" applyBorder="1" applyAlignment="1">
      <alignment horizontal="center"/>
    </xf>
    <xf numFmtId="0" fontId="16" fillId="0" borderId="6" xfId="5" applyFont="1" applyFill="1" applyBorder="1"/>
  </cellXfs>
  <cellStyles count="8">
    <cellStyle name="Comma" xfId="4" builtinId="3"/>
    <cellStyle name="Hyperlink" xfId="5" builtinId="8"/>
    <cellStyle name="Hyperlink 2 2" xfId="7" xr:uid="{88FEAC2A-8349-415A-A22A-661E80903600}"/>
    <cellStyle name="Normal" xfId="0" builtinId="0"/>
    <cellStyle name="Normal 2" xfId="6" xr:uid="{668969CC-02B4-4ED8-8B98-83AD9CE87604}"/>
    <cellStyle name="Percent" xfId="1" builtinId="5"/>
    <cellStyle name="sInteger" xfId="2" xr:uid="{A189311F-98E7-4F91-86C1-50E281F41325}"/>
    <cellStyle name="sText" xfId="3" xr:uid="{F1697D88-5F7C-40B2-86C3-D93191961CE6}"/>
  </cellStyles>
  <dxfs count="1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84E4F"/>
      <color rgb="FF13768E"/>
      <color rgb="FFFF7C80"/>
      <color rgb="FF38C3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b="1" i="0" baseline="0">
                <a:effectLst/>
              </a:rPr>
              <a:t>Physical collection breakdown by audience. Due to variations in cataloging, not all collections add up to 100%.</a:t>
            </a:r>
            <a:endParaRPr lang="en-US" sz="2400">
              <a:effectLst/>
            </a:endParaRPr>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2"/>
          <c:order val="2"/>
          <c:tx>
            <c:strRef>
              <c:f>'Physical - audience'!$E$1</c:f>
              <c:strCache>
                <c:ptCount val="1"/>
                <c:pt idx="0">
                  <c:v>Adult % of Physical Collection</c:v>
                </c:pt>
              </c:strCache>
            </c:strRef>
          </c:tx>
          <c:spPr>
            <a:solidFill>
              <a:schemeClr val="accent5">
                <a:lumMod val="50000"/>
              </a:schemeClr>
            </a:solidFill>
            <a:ln>
              <a:noFill/>
            </a:ln>
            <a:effectLst/>
          </c:spPr>
          <c:invertIfNegative val="0"/>
          <c:cat>
            <c:strRef>
              <c:f>'Physical - audience'!$A$2:$A$49</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 (Narragansett)</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'Physical - audience'!$E$2:$E$49</c:f>
              <c:numCache>
                <c:formatCode>0%</c:formatCode>
                <c:ptCount val="48"/>
                <c:pt idx="0">
                  <c:v>0.6976333619620193</c:v>
                </c:pt>
                <c:pt idx="1">
                  <c:v>0.65876907147425157</c:v>
                </c:pt>
                <c:pt idx="2">
                  <c:v>0.60908225320965659</c:v>
                </c:pt>
                <c:pt idx="3">
                  <c:v>0.58322663252240714</c:v>
                </c:pt>
                <c:pt idx="4">
                  <c:v>0.63734160254201599</c:v>
                </c:pt>
                <c:pt idx="5">
                  <c:v>0.68792104554028566</c:v>
                </c:pt>
                <c:pt idx="6">
                  <c:v>0.60401380199131138</c:v>
                </c:pt>
                <c:pt idx="7">
                  <c:v>0.6423603019303159</c:v>
                </c:pt>
                <c:pt idx="8">
                  <c:v>0.577150015779055</c:v>
                </c:pt>
                <c:pt idx="9">
                  <c:v>0.60573450816120178</c:v>
                </c:pt>
                <c:pt idx="10">
                  <c:v>0.68456602173745473</c:v>
                </c:pt>
                <c:pt idx="11">
                  <c:v>0.57340647857889238</c:v>
                </c:pt>
                <c:pt idx="12">
                  <c:v>0.57183590340413148</c:v>
                </c:pt>
                <c:pt idx="13">
                  <c:v>0.61016875998100906</c:v>
                </c:pt>
                <c:pt idx="14">
                  <c:v>0.52675545933734935</c:v>
                </c:pt>
                <c:pt idx="15">
                  <c:v>0.58318873124425841</c:v>
                </c:pt>
                <c:pt idx="16">
                  <c:v>0.6509609961386611</c:v>
                </c:pt>
                <c:pt idx="17">
                  <c:v>0.60396794113782681</c:v>
                </c:pt>
                <c:pt idx="18">
                  <c:v>0.48730191397406875</c:v>
                </c:pt>
                <c:pt idx="19">
                  <c:v>0.63064260114485993</c:v>
                </c:pt>
                <c:pt idx="20">
                  <c:v>0.68292502131129318</c:v>
                </c:pt>
                <c:pt idx="21">
                  <c:v>0.6978118448637316</c:v>
                </c:pt>
                <c:pt idx="22">
                  <c:v>0.6273418091480345</c:v>
                </c:pt>
                <c:pt idx="23">
                  <c:v>0.70024570024570021</c:v>
                </c:pt>
                <c:pt idx="24">
                  <c:v>0.66444363731907297</c:v>
                </c:pt>
                <c:pt idx="25">
                  <c:v>0.58051481592337628</c:v>
                </c:pt>
                <c:pt idx="26">
                  <c:v>0.67015850130943799</c:v>
                </c:pt>
                <c:pt idx="27">
                  <c:v>0.56213270648573566</c:v>
                </c:pt>
                <c:pt idx="28">
                  <c:v>0.71577432929161888</c:v>
                </c:pt>
                <c:pt idx="29">
                  <c:v>0.68038953733652086</c:v>
                </c:pt>
                <c:pt idx="30">
                  <c:v>0.6003176851911477</c:v>
                </c:pt>
                <c:pt idx="31">
                  <c:v>0.54951597289448206</c:v>
                </c:pt>
                <c:pt idx="32">
                  <c:v>0.51523188142389253</c:v>
                </c:pt>
                <c:pt idx="33">
                  <c:v>0.86635886923624239</c:v>
                </c:pt>
                <c:pt idx="34">
                  <c:v>0.58662651092751616</c:v>
                </c:pt>
                <c:pt idx="35">
                  <c:v>0.62908616187989552</c:v>
                </c:pt>
                <c:pt idx="36">
                  <c:v>0.55370654463194569</c:v>
                </c:pt>
                <c:pt idx="37">
                  <c:v>0.6506343428632011</c:v>
                </c:pt>
                <c:pt idx="38">
                  <c:v>0.60380846234352281</c:v>
                </c:pt>
                <c:pt idx="39">
                  <c:v>0.58934444952032894</c:v>
                </c:pt>
                <c:pt idx="40">
                  <c:v>0.57152308656591688</c:v>
                </c:pt>
                <c:pt idx="41">
                  <c:v>0.67663730705502745</c:v>
                </c:pt>
                <c:pt idx="42">
                  <c:v>0.67971867517956908</c:v>
                </c:pt>
                <c:pt idx="43">
                  <c:v>0.61899425230857963</c:v>
                </c:pt>
                <c:pt idx="44">
                  <c:v>0.50722975321515462</c:v>
                </c:pt>
                <c:pt idx="45">
                  <c:v>0.68392264697970528</c:v>
                </c:pt>
                <c:pt idx="46">
                  <c:v>0.69293046678287817</c:v>
                </c:pt>
                <c:pt idx="47">
                  <c:v>0.72393098274568646</c:v>
                </c:pt>
              </c:numCache>
            </c:numRef>
          </c:val>
          <c:extLst>
            <c:ext xmlns:c16="http://schemas.microsoft.com/office/drawing/2014/chart" uri="{C3380CC4-5D6E-409C-BE32-E72D297353CC}">
              <c16:uniqueId val="{00000002-92F1-4F99-BE91-7A17659E696C}"/>
            </c:ext>
          </c:extLst>
        </c:ser>
        <c:ser>
          <c:idx val="4"/>
          <c:order val="4"/>
          <c:tx>
            <c:strRef>
              <c:f>'Physical - audience'!$G$1</c:f>
              <c:strCache>
                <c:ptCount val="1"/>
                <c:pt idx="0">
                  <c:v>Children % of Physical Collection</c:v>
                </c:pt>
              </c:strCache>
            </c:strRef>
          </c:tx>
          <c:spPr>
            <a:solidFill>
              <a:schemeClr val="accent4">
                <a:lumMod val="60000"/>
                <a:lumOff val="40000"/>
              </a:schemeClr>
            </a:solidFill>
            <a:ln>
              <a:noFill/>
            </a:ln>
            <a:effectLst/>
          </c:spPr>
          <c:invertIfNegative val="0"/>
          <c:cat>
            <c:strRef>
              <c:f>'Physical - audience'!$A$2:$A$49</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 (Narragansett)</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'Physical - audience'!$G$2:$G$49</c:f>
              <c:numCache>
                <c:formatCode>0%</c:formatCode>
                <c:ptCount val="48"/>
                <c:pt idx="0">
                  <c:v>0.21345548239335815</c:v>
                </c:pt>
                <c:pt idx="1">
                  <c:v>0.30426043792063828</c:v>
                </c:pt>
                <c:pt idx="2">
                  <c:v>0.33876466613428341</c:v>
                </c:pt>
                <c:pt idx="3">
                  <c:v>0.36221368615734811</c:v>
                </c:pt>
                <c:pt idx="4">
                  <c:v>0.30017993185559511</c:v>
                </c:pt>
                <c:pt idx="5">
                  <c:v>0.28082053354890862</c:v>
                </c:pt>
                <c:pt idx="6">
                  <c:v>0.33920887983537384</c:v>
                </c:pt>
                <c:pt idx="7">
                  <c:v>0.2456916471475801</c:v>
                </c:pt>
                <c:pt idx="8">
                  <c:v>0.34621159234572385</c:v>
                </c:pt>
                <c:pt idx="9">
                  <c:v>0.36556406182290913</c:v>
                </c:pt>
                <c:pt idx="10">
                  <c:v>0.2700608957064673</c:v>
                </c:pt>
                <c:pt idx="11">
                  <c:v>0.36933995123650298</c:v>
                </c:pt>
                <c:pt idx="12">
                  <c:v>0.37436718068082631</c:v>
                </c:pt>
                <c:pt idx="13">
                  <c:v>0.33790841210237815</c:v>
                </c:pt>
                <c:pt idx="14">
                  <c:v>0.40074359939759036</c:v>
                </c:pt>
                <c:pt idx="15">
                  <c:v>0.38634275798713891</c:v>
                </c:pt>
                <c:pt idx="16">
                  <c:v>0.30166167729619509</c:v>
                </c:pt>
                <c:pt idx="17">
                  <c:v>0.33538299829194584</c:v>
                </c:pt>
                <c:pt idx="18">
                  <c:v>0.44019345544350691</c:v>
                </c:pt>
                <c:pt idx="19">
                  <c:v>0.29698127572164246</c:v>
                </c:pt>
                <c:pt idx="20">
                  <c:v>0.27119083799710908</c:v>
                </c:pt>
                <c:pt idx="21">
                  <c:v>0.25849056603773585</c:v>
                </c:pt>
                <c:pt idx="22">
                  <c:v>0.34347508402747334</c:v>
                </c:pt>
                <c:pt idx="23">
                  <c:v>0.25538785538785541</c:v>
                </c:pt>
                <c:pt idx="24">
                  <c:v>0.29776743970387087</c:v>
                </c:pt>
                <c:pt idx="25">
                  <c:v>0.36882669859323558</c:v>
                </c:pt>
                <c:pt idx="26">
                  <c:v>0.28101360538010201</c:v>
                </c:pt>
                <c:pt idx="27">
                  <c:v>0.39480713751469176</c:v>
                </c:pt>
                <c:pt idx="28">
                  <c:v>0.2478751891954826</c:v>
                </c:pt>
                <c:pt idx="29">
                  <c:v>0.26480101251582056</c:v>
                </c:pt>
                <c:pt idx="30">
                  <c:v>0.30906690707708157</c:v>
                </c:pt>
                <c:pt idx="31">
                  <c:v>0.37353985156502095</c:v>
                </c:pt>
                <c:pt idx="32">
                  <c:v>0.41607721096888339</c:v>
                </c:pt>
                <c:pt idx="33">
                  <c:v>0.11924172755225818</c:v>
                </c:pt>
                <c:pt idx="34">
                  <c:v>0.37845427536526799</c:v>
                </c:pt>
                <c:pt idx="35">
                  <c:v>0.30112271540469976</c:v>
                </c:pt>
                <c:pt idx="36">
                  <c:v>0.37211055929691361</c:v>
                </c:pt>
                <c:pt idx="37">
                  <c:v>0.31361981835530267</c:v>
                </c:pt>
                <c:pt idx="38">
                  <c:v>0.27378250173297269</c:v>
                </c:pt>
                <c:pt idx="39">
                  <c:v>0.34103471904979443</c:v>
                </c:pt>
                <c:pt idx="40">
                  <c:v>0.34246813844975277</c:v>
                </c:pt>
                <c:pt idx="41">
                  <c:v>0.29209906688759046</c:v>
                </c:pt>
                <c:pt idx="42">
                  <c:v>0.29569034317637671</c:v>
                </c:pt>
                <c:pt idx="43">
                  <c:v>0.3258488822476947</c:v>
                </c:pt>
                <c:pt idx="44">
                  <c:v>0.4349322210636079</c:v>
                </c:pt>
                <c:pt idx="45">
                  <c:v>0.28230265714200314</c:v>
                </c:pt>
                <c:pt idx="46">
                  <c:v>0.25612047259345344</c:v>
                </c:pt>
                <c:pt idx="47">
                  <c:v>0.2039655483491126</c:v>
                </c:pt>
              </c:numCache>
            </c:numRef>
          </c:val>
          <c:extLst>
            <c:ext xmlns:c16="http://schemas.microsoft.com/office/drawing/2014/chart" uri="{C3380CC4-5D6E-409C-BE32-E72D297353CC}">
              <c16:uniqueId val="{00000004-92F1-4F99-BE91-7A17659E696C}"/>
            </c:ext>
          </c:extLst>
        </c:ser>
        <c:ser>
          <c:idx val="6"/>
          <c:order val="6"/>
          <c:tx>
            <c:strRef>
              <c:f>'Physical - audience'!$I$1</c:f>
              <c:strCache>
                <c:ptCount val="1"/>
                <c:pt idx="0">
                  <c:v>YA % of Physical Collection</c:v>
                </c:pt>
              </c:strCache>
            </c:strRef>
          </c:tx>
          <c:spPr>
            <a:solidFill>
              <a:schemeClr val="accent5">
                <a:lumMod val="60000"/>
                <a:lumOff val="40000"/>
              </a:schemeClr>
            </a:solidFill>
            <a:ln>
              <a:noFill/>
            </a:ln>
            <a:effectLst/>
          </c:spPr>
          <c:invertIfNegative val="0"/>
          <c:cat>
            <c:strRef>
              <c:f>'Physical - audience'!$A$2:$A$49</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 (Narragansett)</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'Physical - audience'!$I$2:$I$49</c:f>
              <c:numCache>
                <c:formatCode>0%</c:formatCode>
                <c:ptCount val="48"/>
                <c:pt idx="0">
                  <c:v>8.83958392976429E-2</c:v>
                </c:pt>
                <c:pt idx="1">
                  <c:v>3.6970490605110089E-2</c:v>
                </c:pt>
                <c:pt idx="2">
                  <c:v>5.2153080656059954E-2</c:v>
                </c:pt>
                <c:pt idx="3">
                  <c:v>5.1856594110115235E-2</c:v>
                </c:pt>
                <c:pt idx="4">
                  <c:v>6.2516748975919759E-2</c:v>
                </c:pt>
                <c:pt idx="5">
                  <c:v>3.1258420910805711E-2</c:v>
                </c:pt>
                <c:pt idx="6">
                  <c:v>5.6798104304807834E-2</c:v>
                </c:pt>
                <c:pt idx="7">
                  <c:v>3.8219227320664691E-2</c:v>
                </c:pt>
                <c:pt idx="8">
                  <c:v>7.6638391875221146E-2</c:v>
                </c:pt>
                <c:pt idx="9">
                  <c:v>2.9799219991333236E-2</c:v>
                </c:pt>
                <c:pt idx="10">
                  <c:v>4.5373082556078005E-2</c:v>
                </c:pt>
                <c:pt idx="11">
                  <c:v>5.7253570184604669E-2</c:v>
                </c:pt>
                <c:pt idx="12">
                  <c:v>5.3796915915042189E-2</c:v>
                </c:pt>
                <c:pt idx="13">
                  <c:v>5.1922827916612714E-2</c:v>
                </c:pt>
                <c:pt idx="14">
                  <c:v>7.2500941265060237E-2</c:v>
                </c:pt>
                <c:pt idx="15">
                  <c:v>3.0468510768602634E-2</c:v>
                </c:pt>
                <c:pt idx="16">
                  <c:v>4.6856696602889499E-2</c:v>
                </c:pt>
                <c:pt idx="17">
                  <c:v>4.9638680856654842E-2</c:v>
                </c:pt>
                <c:pt idx="18">
                  <c:v>7.2504630582424373E-2</c:v>
                </c:pt>
                <c:pt idx="19">
                  <c:v>7.2383305442035181E-2</c:v>
                </c:pt>
                <c:pt idx="20">
                  <c:v>4.3363848634224086E-2</c:v>
                </c:pt>
                <c:pt idx="21">
                  <c:v>4.3697589098532497E-2</c:v>
                </c:pt>
                <c:pt idx="22">
                  <c:v>2.9183106824492183E-2</c:v>
                </c:pt>
                <c:pt idx="23">
                  <c:v>4.4401544401544403E-2</c:v>
                </c:pt>
                <c:pt idx="24">
                  <c:v>3.6915682016645676E-2</c:v>
                </c:pt>
                <c:pt idx="25">
                  <c:v>5.0658485483388208E-2</c:v>
                </c:pt>
                <c:pt idx="26">
                  <c:v>3.5231638211864327E-2</c:v>
                </c:pt>
                <c:pt idx="27">
                  <c:v>4.3060155999572601E-2</c:v>
                </c:pt>
                <c:pt idx="28">
                  <c:v>3.6350481512898561E-2</c:v>
                </c:pt>
                <c:pt idx="29">
                  <c:v>5.4809450147658555E-2</c:v>
                </c:pt>
                <c:pt idx="30">
                  <c:v>9.0615407731770667E-2</c:v>
                </c:pt>
                <c:pt idx="31">
                  <c:v>7.7412068409164245E-2</c:v>
                </c:pt>
                <c:pt idx="32">
                  <c:v>6.8765091858649333E-2</c:v>
                </c:pt>
                <c:pt idx="33">
                  <c:v>1.4399403211499462E-2</c:v>
                </c:pt>
                <c:pt idx="34">
                  <c:v>3.4919213707215825E-2</c:v>
                </c:pt>
                <c:pt idx="35">
                  <c:v>6.3263707571801567E-2</c:v>
                </c:pt>
                <c:pt idx="36">
                  <c:v>7.4182896071140689E-2</c:v>
                </c:pt>
                <c:pt idx="37">
                  <c:v>3.5745838781496272E-2</c:v>
                </c:pt>
                <c:pt idx="38">
                  <c:v>0.12240903592350455</c:v>
                </c:pt>
                <c:pt idx="39">
                  <c:v>6.733668341708543E-2</c:v>
                </c:pt>
                <c:pt idx="40">
                  <c:v>8.60435963507208E-2</c:v>
                </c:pt>
                <c:pt idx="41">
                  <c:v>3.1481642975494897E-2</c:v>
                </c:pt>
                <c:pt idx="42">
                  <c:v>2.459098164405427E-2</c:v>
                </c:pt>
                <c:pt idx="43">
                  <c:v>5.5156865443725708E-2</c:v>
                </c:pt>
                <c:pt idx="44">
                  <c:v>5.7420924574209248E-2</c:v>
                </c:pt>
                <c:pt idx="45">
                  <c:v>3.3774695878291537E-2</c:v>
                </c:pt>
                <c:pt idx="46">
                  <c:v>5.0949060623668413E-2</c:v>
                </c:pt>
                <c:pt idx="47">
                  <c:v>7.2103468905200988E-2</c:v>
                </c:pt>
              </c:numCache>
            </c:numRef>
          </c:val>
          <c:extLst>
            <c:ext xmlns:c16="http://schemas.microsoft.com/office/drawing/2014/chart" uri="{C3380CC4-5D6E-409C-BE32-E72D297353CC}">
              <c16:uniqueId val="{00000006-92F1-4F99-BE91-7A17659E696C}"/>
            </c:ext>
          </c:extLst>
        </c:ser>
        <c:dLbls>
          <c:showLegendKey val="0"/>
          <c:showVal val="0"/>
          <c:showCatName val="0"/>
          <c:showSerName val="0"/>
          <c:showPercent val="0"/>
          <c:showBubbleSize val="0"/>
        </c:dLbls>
        <c:gapWidth val="150"/>
        <c:overlap val="100"/>
        <c:axId val="639285408"/>
        <c:axId val="639288360"/>
        <c:extLst>
          <c:ext xmlns:c15="http://schemas.microsoft.com/office/drawing/2012/chart" uri="{02D57815-91ED-43cb-92C2-25804820EDAC}">
            <c15:filteredBarSeries>
              <c15:ser>
                <c:idx val="0"/>
                <c:order val="0"/>
                <c:tx>
                  <c:strRef>
                    <c:extLst>
                      <c:ext uri="{02D57815-91ED-43cb-92C2-25804820EDAC}">
                        <c15:formulaRef>
                          <c15:sqref>'Physical - audience'!$C$1</c15:sqref>
                        </c15:formulaRef>
                      </c:ext>
                    </c:extLst>
                    <c:strCache>
                      <c:ptCount val="1"/>
                      <c:pt idx="0">
                        <c:v>Total Physical Collection</c:v>
                      </c:pt>
                    </c:strCache>
                  </c:strRef>
                </c:tx>
                <c:spPr>
                  <a:solidFill>
                    <a:schemeClr val="accent1"/>
                  </a:solidFill>
                  <a:ln>
                    <a:noFill/>
                  </a:ln>
                  <a:effectLst/>
                </c:spPr>
                <c:invertIfNegative val="0"/>
                <c:cat>
                  <c:strRef>
                    <c:extLst>
                      <c:ext uri="{02D57815-91ED-43cb-92C2-25804820EDAC}">
                        <c15:formulaRef>
                          <c15:sqref>'Physical - audience'!$A$2:$A$49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 (Narragansett)</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c:ext uri="{02D57815-91ED-43cb-92C2-25804820EDAC}">
                        <c15:formulaRef>
                          <c15:sqref>'Physical - audience'!$C$2:$C$49</c15:sqref>
                        </c15:formulaRef>
                      </c:ext>
                    </c:extLst>
                    <c:numCache>
                      <c:formatCode>#,##0</c:formatCode>
                      <c:ptCount val="48"/>
                      <c:pt idx="0">
                        <c:v>104790</c:v>
                      </c:pt>
                      <c:pt idx="1">
                        <c:v>65674</c:v>
                      </c:pt>
                      <c:pt idx="2">
                        <c:v>65116</c:v>
                      </c:pt>
                      <c:pt idx="3">
                        <c:v>14058</c:v>
                      </c:pt>
                      <c:pt idx="4">
                        <c:v>26121</c:v>
                      </c:pt>
                      <c:pt idx="5">
                        <c:v>29688</c:v>
                      </c:pt>
                      <c:pt idx="6">
                        <c:v>96218</c:v>
                      </c:pt>
                      <c:pt idx="7">
                        <c:v>253171</c:v>
                      </c:pt>
                      <c:pt idx="8">
                        <c:v>104569</c:v>
                      </c:pt>
                      <c:pt idx="9">
                        <c:v>69230</c:v>
                      </c:pt>
                      <c:pt idx="10">
                        <c:v>103784</c:v>
                      </c:pt>
                      <c:pt idx="11">
                        <c:v>22968</c:v>
                      </c:pt>
                      <c:pt idx="12">
                        <c:v>34370</c:v>
                      </c:pt>
                      <c:pt idx="13">
                        <c:v>23169</c:v>
                      </c:pt>
                      <c:pt idx="14">
                        <c:v>42496</c:v>
                      </c:pt>
                      <c:pt idx="15">
                        <c:v>19594</c:v>
                      </c:pt>
                      <c:pt idx="16">
                        <c:v>23049</c:v>
                      </c:pt>
                      <c:pt idx="17">
                        <c:v>38055</c:v>
                      </c:pt>
                      <c:pt idx="18">
                        <c:v>48590</c:v>
                      </c:pt>
                      <c:pt idx="19">
                        <c:v>139231</c:v>
                      </c:pt>
                      <c:pt idx="20">
                        <c:v>26981</c:v>
                      </c:pt>
                      <c:pt idx="21">
                        <c:v>76320</c:v>
                      </c:pt>
                      <c:pt idx="22">
                        <c:v>68430</c:v>
                      </c:pt>
                      <c:pt idx="23">
                        <c:v>28490</c:v>
                      </c:pt>
                      <c:pt idx="24">
                        <c:v>129403</c:v>
                      </c:pt>
                      <c:pt idx="25">
                        <c:v>13364</c:v>
                      </c:pt>
                      <c:pt idx="26">
                        <c:v>109589</c:v>
                      </c:pt>
                      <c:pt idx="27">
                        <c:v>9359</c:v>
                      </c:pt>
                      <c:pt idx="28">
                        <c:v>120246</c:v>
                      </c:pt>
                      <c:pt idx="29">
                        <c:v>56888</c:v>
                      </c:pt>
                      <c:pt idx="30">
                        <c:v>93174</c:v>
                      </c:pt>
                      <c:pt idx="31">
                        <c:v>61980</c:v>
                      </c:pt>
                      <c:pt idx="32">
                        <c:v>269599</c:v>
                      </c:pt>
                      <c:pt idx="33">
                        <c:v>319041</c:v>
                      </c:pt>
                      <c:pt idx="34">
                        <c:v>24571</c:v>
                      </c:pt>
                      <c:pt idx="35">
                        <c:v>38300</c:v>
                      </c:pt>
                      <c:pt idx="36">
                        <c:v>38459</c:v>
                      </c:pt>
                      <c:pt idx="37">
                        <c:v>56594</c:v>
                      </c:pt>
                      <c:pt idx="38">
                        <c:v>73573</c:v>
                      </c:pt>
                      <c:pt idx="39">
                        <c:v>87560</c:v>
                      </c:pt>
                      <c:pt idx="40">
                        <c:v>57436</c:v>
                      </c:pt>
                      <c:pt idx="41">
                        <c:v>22934</c:v>
                      </c:pt>
                      <c:pt idx="42">
                        <c:v>20048</c:v>
                      </c:pt>
                      <c:pt idx="43">
                        <c:v>152583</c:v>
                      </c:pt>
                      <c:pt idx="44">
                        <c:v>28770</c:v>
                      </c:pt>
                      <c:pt idx="45">
                        <c:v>66914</c:v>
                      </c:pt>
                      <c:pt idx="46">
                        <c:v>103260</c:v>
                      </c:pt>
                      <c:pt idx="47">
                        <c:v>105307</c:v>
                      </c:pt>
                    </c:numCache>
                  </c:numRef>
                </c:val>
                <c:extLst>
                  <c:ext xmlns:c16="http://schemas.microsoft.com/office/drawing/2014/chart" uri="{C3380CC4-5D6E-409C-BE32-E72D297353CC}">
                    <c16:uniqueId val="{00000000-92F1-4F99-BE91-7A17659E696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'Physical - audience'!$D$1</c15:sqref>
                        </c15:formulaRef>
                      </c:ext>
                    </c:extLst>
                    <c:strCache>
                      <c:ptCount val="1"/>
                      <c:pt idx="0">
                        <c:v>Adult Physical Materials</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'Physical - audience'!$A$2:$A$49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 (Narragansett)</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'Physical - audience'!$D$2:$D$49</c15:sqref>
                        </c15:formulaRef>
                      </c:ext>
                    </c:extLst>
                    <c:numCache>
                      <c:formatCode>#,##0</c:formatCode>
                      <c:ptCount val="48"/>
                      <c:pt idx="0">
                        <c:v>73105</c:v>
                      </c:pt>
                      <c:pt idx="1">
                        <c:v>43264</c:v>
                      </c:pt>
                      <c:pt idx="2">
                        <c:v>39661</c:v>
                      </c:pt>
                      <c:pt idx="3">
                        <c:v>8199</c:v>
                      </c:pt>
                      <c:pt idx="4">
                        <c:v>16648</c:v>
                      </c:pt>
                      <c:pt idx="5">
                        <c:v>20423</c:v>
                      </c:pt>
                      <c:pt idx="6">
                        <c:v>58117</c:v>
                      </c:pt>
                      <c:pt idx="7">
                        <c:v>162627</c:v>
                      </c:pt>
                      <c:pt idx="8">
                        <c:v>60352</c:v>
                      </c:pt>
                      <c:pt idx="9">
                        <c:v>41935</c:v>
                      </c:pt>
                      <c:pt idx="10">
                        <c:v>71047</c:v>
                      </c:pt>
                      <c:pt idx="11">
                        <c:v>13170</c:v>
                      </c:pt>
                      <c:pt idx="12">
                        <c:v>19654</c:v>
                      </c:pt>
                      <c:pt idx="13">
                        <c:v>14137</c:v>
                      </c:pt>
                      <c:pt idx="14">
                        <c:v>22385</c:v>
                      </c:pt>
                      <c:pt idx="15">
                        <c:v>11427</c:v>
                      </c:pt>
                      <c:pt idx="16">
                        <c:v>15004</c:v>
                      </c:pt>
                      <c:pt idx="17">
                        <c:v>22984</c:v>
                      </c:pt>
                      <c:pt idx="18">
                        <c:v>23678</c:v>
                      </c:pt>
                      <c:pt idx="19">
                        <c:v>87805</c:v>
                      </c:pt>
                      <c:pt idx="20">
                        <c:v>18426</c:v>
                      </c:pt>
                      <c:pt idx="21">
                        <c:v>53257</c:v>
                      </c:pt>
                      <c:pt idx="22">
                        <c:v>42929</c:v>
                      </c:pt>
                      <c:pt idx="23">
                        <c:v>19950</c:v>
                      </c:pt>
                      <c:pt idx="24">
                        <c:v>85981</c:v>
                      </c:pt>
                      <c:pt idx="25">
                        <c:v>7758</c:v>
                      </c:pt>
                      <c:pt idx="26">
                        <c:v>73442</c:v>
                      </c:pt>
                      <c:pt idx="27">
                        <c:v>5261</c:v>
                      </c:pt>
                      <c:pt idx="28">
                        <c:v>86069</c:v>
                      </c:pt>
                      <c:pt idx="29">
                        <c:v>38706</c:v>
                      </c:pt>
                      <c:pt idx="30">
                        <c:v>55934</c:v>
                      </c:pt>
                      <c:pt idx="31">
                        <c:v>34059</c:v>
                      </c:pt>
                      <c:pt idx="32">
                        <c:v>138906</c:v>
                      </c:pt>
                      <c:pt idx="33">
                        <c:v>276404</c:v>
                      </c:pt>
                      <c:pt idx="34">
                        <c:v>14414</c:v>
                      </c:pt>
                      <c:pt idx="35">
                        <c:v>24094</c:v>
                      </c:pt>
                      <c:pt idx="36">
                        <c:v>21295</c:v>
                      </c:pt>
                      <c:pt idx="37">
                        <c:v>36822</c:v>
                      </c:pt>
                      <c:pt idx="38">
                        <c:v>44424</c:v>
                      </c:pt>
                      <c:pt idx="39">
                        <c:v>51603</c:v>
                      </c:pt>
                      <c:pt idx="40">
                        <c:v>32826</c:v>
                      </c:pt>
                      <c:pt idx="41">
                        <c:v>15518</c:v>
                      </c:pt>
                      <c:pt idx="42">
                        <c:v>13627</c:v>
                      </c:pt>
                      <c:pt idx="43">
                        <c:v>94448</c:v>
                      </c:pt>
                      <c:pt idx="44">
                        <c:v>14593</c:v>
                      </c:pt>
                      <c:pt idx="45">
                        <c:v>45764</c:v>
                      </c:pt>
                      <c:pt idx="46">
                        <c:v>71552</c:v>
                      </c:pt>
                      <c:pt idx="47">
                        <c:v>76235</c:v>
                      </c:pt>
                    </c:numCache>
                  </c:numRef>
                </c:val>
                <c:extLst xmlns:c15="http://schemas.microsoft.com/office/drawing/2012/chart">
                  <c:ext xmlns:c16="http://schemas.microsoft.com/office/drawing/2014/chart" uri="{C3380CC4-5D6E-409C-BE32-E72D297353CC}">
                    <c16:uniqueId val="{00000001-92F1-4F99-BE91-7A17659E696C}"/>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'Physical - audience'!$F$1</c15:sqref>
                        </c15:formulaRef>
                      </c:ext>
                    </c:extLst>
                    <c:strCache>
                      <c:ptCount val="1"/>
                      <c:pt idx="0">
                        <c:v>Children's Physical Materials</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'Physical - audience'!$A$2:$A$49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 (Narragansett)</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'Physical - audience'!$F$2:$F$49</c15:sqref>
                        </c15:formulaRef>
                      </c:ext>
                    </c:extLst>
                    <c:numCache>
                      <c:formatCode>#,##0</c:formatCode>
                      <c:ptCount val="48"/>
                      <c:pt idx="0">
                        <c:v>22368</c:v>
                      </c:pt>
                      <c:pt idx="1">
                        <c:v>19982</c:v>
                      </c:pt>
                      <c:pt idx="2">
                        <c:v>22059</c:v>
                      </c:pt>
                      <c:pt idx="3">
                        <c:v>5092</c:v>
                      </c:pt>
                      <c:pt idx="4">
                        <c:v>7841</c:v>
                      </c:pt>
                      <c:pt idx="5">
                        <c:v>8337</c:v>
                      </c:pt>
                      <c:pt idx="6">
                        <c:v>32638</c:v>
                      </c:pt>
                      <c:pt idx="7">
                        <c:v>62202</c:v>
                      </c:pt>
                      <c:pt idx="8">
                        <c:v>36203</c:v>
                      </c:pt>
                      <c:pt idx="9">
                        <c:v>25308</c:v>
                      </c:pt>
                      <c:pt idx="10">
                        <c:v>28028</c:v>
                      </c:pt>
                      <c:pt idx="11">
                        <c:v>8483</c:v>
                      </c:pt>
                      <c:pt idx="12">
                        <c:v>12867</c:v>
                      </c:pt>
                      <c:pt idx="13">
                        <c:v>7829</c:v>
                      </c:pt>
                      <c:pt idx="14">
                        <c:v>17030</c:v>
                      </c:pt>
                      <c:pt idx="15">
                        <c:v>7570</c:v>
                      </c:pt>
                      <c:pt idx="16">
                        <c:v>6953</c:v>
                      </c:pt>
                      <c:pt idx="17">
                        <c:v>12763</c:v>
                      </c:pt>
                      <c:pt idx="18">
                        <c:v>21389</c:v>
                      </c:pt>
                      <c:pt idx="19">
                        <c:v>41349</c:v>
                      </c:pt>
                      <c:pt idx="20">
                        <c:v>7317</c:v>
                      </c:pt>
                      <c:pt idx="21">
                        <c:v>19728</c:v>
                      </c:pt>
                      <c:pt idx="22">
                        <c:v>23504</c:v>
                      </c:pt>
                      <c:pt idx="23">
                        <c:v>7276</c:v>
                      </c:pt>
                      <c:pt idx="24">
                        <c:v>38532</c:v>
                      </c:pt>
                      <c:pt idx="25">
                        <c:v>4929</c:v>
                      </c:pt>
                      <c:pt idx="26">
                        <c:v>30796</c:v>
                      </c:pt>
                      <c:pt idx="27">
                        <c:v>3695</c:v>
                      </c:pt>
                      <c:pt idx="28">
                        <c:v>29806</c:v>
                      </c:pt>
                      <c:pt idx="29">
                        <c:v>15064</c:v>
                      </c:pt>
                      <c:pt idx="30">
                        <c:v>28797</c:v>
                      </c:pt>
                      <c:pt idx="31">
                        <c:v>23152</c:v>
                      </c:pt>
                      <c:pt idx="32">
                        <c:v>112174</c:v>
                      </c:pt>
                      <c:pt idx="33">
                        <c:v>38043</c:v>
                      </c:pt>
                      <c:pt idx="34">
                        <c:v>9299</c:v>
                      </c:pt>
                      <c:pt idx="35">
                        <c:v>11533</c:v>
                      </c:pt>
                      <c:pt idx="36">
                        <c:v>14311</c:v>
                      </c:pt>
                      <c:pt idx="37">
                        <c:v>17749</c:v>
                      </c:pt>
                      <c:pt idx="38">
                        <c:v>20143</c:v>
                      </c:pt>
                      <c:pt idx="39">
                        <c:v>29861</c:v>
                      </c:pt>
                      <c:pt idx="40">
                        <c:v>19670</c:v>
                      </c:pt>
                      <c:pt idx="41">
                        <c:v>6699</c:v>
                      </c:pt>
                      <c:pt idx="42">
                        <c:v>5928</c:v>
                      </c:pt>
                      <c:pt idx="43">
                        <c:v>49719</c:v>
                      </c:pt>
                      <c:pt idx="44">
                        <c:v>12513</c:v>
                      </c:pt>
                      <c:pt idx="45">
                        <c:v>18890</c:v>
                      </c:pt>
                      <c:pt idx="46">
                        <c:v>26447</c:v>
                      </c:pt>
                      <c:pt idx="47">
                        <c:v>21479</c:v>
                      </c:pt>
                    </c:numCache>
                  </c:numRef>
                </c:val>
                <c:extLst xmlns:c15="http://schemas.microsoft.com/office/drawing/2012/chart">
                  <c:ext xmlns:c16="http://schemas.microsoft.com/office/drawing/2014/chart" uri="{C3380CC4-5D6E-409C-BE32-E72D297353CC}">
                    <c16:uniqueId val="{00000003-92F1-4F99-BE91-7A17659E696C}"/>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'Physical - audience'!$H$1</c15:sqref>
                        </c15:formulaRef>
                      </c:ext>
                    </c:extLst>
                    <c:strCache>
                      <c:ptCount val="1"/>
                      <c:pt idx="0">
                        <c:v>YA Physical Materials</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'Physical - audience'!$A$2:$A$49</c15:sqref>
                        </c15:formulaRef>
                      </c:ext>
                    </c:extLst>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 (Narragansett)</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extLst xmlns:c15="http://schemas.microsoft.com/office/drawing/2012/chart">
                      <c:ext xmlns:c15="http://schemas.microsoft.com/office/drawing/2012/chart" uri="{02D57815-91ED-43cb-92C2-25804820EDAC}">
                        <c15:formulaRef>
                          <c15:sqref>'Physical - audience'!$H$2:$H$49</c15:sqref>
                        </c15:formulaRef>
                      </c:ext>
                    </c:extLst>
                    <c:numCache>
                      <c:formatCode>#,##0</c:formatCode>
                      <c:ptCount val="48"/>
                      <c:pt idx="0">
                        <c:v>9263</c:v>
                      </c:pt>
                      <c:pt idx="1">
                        <c:v>2428</c:v>
                      </c:pt>
                      <c:pt idx="2">
                        <c:v>3396</c:v>
                      </c:pt>
                      <c:pt idx="3">
                        <c:v>729</c:v>
                      </c:pt>
                      <c:pt idx="4">
                        <c:v>1633</c:v>
                      </c:pt>
                      <c:pt idx="5">
                        <c:v>928</c:v>
                      </c:pt>
                      <c:pt idx="6">
                        <c:v>5465</c:v>
                      </c:pt>
                      <c:pt idx="7">
                        <c:v>9676</c:v>
                      </c:pt>
                      <c:pt idx="8">
                        <c:v>8014</c:v>
                      </c:pt>
                      <c:pt idx="9">
                        <c:v>2063</c:v>
                      </c:pt>
                      <c:pt idx="10">
                        <c:v>4709</c:v>
                      </c:pt>
                      <c:pt idx="11">
                        <c:v>1315</c:v>
                      </c:pt>
                      <c:pt idx="12">
                        <c:v>1849</c:v>
                      </c:pt>
                      <c:pt idx="13">
                        <c:v>1203</c:v>
                      </c:pt>
                      <c:pt idx="14">
                        <c:v>3081</c:v>
                      </c:pt>
                      <c:pt idx="15">
                        <c:v>597</c:v>
                      </c:pt>
                      <c:pt idx="16">
                        <c:v>1080</c:v>
                      </c:pt>
                      <c:pt idx="17">
                        <c:v>1889</c:v>
                      </c:pt>
                      <c:pt idx="18">
                        <c:v>3523</c:v>
                      </c:pt>
                      <c:pt idx="19">
                        <c:v>10078</c:v>
                      </c:pt>
                      <c:pt idx="20">
                        <c:v>1170</c:v>
                      </c:pt>
                      <c:pt idx="21">
                        <c:v>3335</c:v>
                      </c:pt>
                      <c:pt idx="22">
                        <c:v>1997</c:v>
                      </c:pt>
                      <c:pt idx="23">
                        <c:v>1265</c:v>
                      </c:pt>
                      <c:pt idx="24">
                        <c:v>4777</c:v>
                      </c:pt>
                      <c:pt idx="25">
                        <c:v>677</c:v>
                      </c:pt>
                      <c:pt idx="26">
                        <c:v>3861</c:v>
                      </c:pt>
                      <c:pt idx="27">
                        <c:v>403</c:v>
                      </c:pt>
                      <c:pt idx="28">
                        <c:v>4371</c:v>
                      </c:pt>
                      <c:pt idx="29">
                        <c:v>3118</c:v>
                      </c:pt>
                      <c:pt idx="30">
                        <c:v>8443</c:v>
                      </c:pt>
                      <c:pt idx="31">
                        <c:v>4798</c:v>
                      </c:pt>
                      <c:pt idx="32">
                        <c:v>18539</c:v>
                      </c:pt>
                      <c:pt idx="33">
                        <c:v>4594</c:v>
                      </c:pt>
                      <c:pt idx="34">
                        <c:v>858</c:v>
                      </c:pt>
                      <c:pt idx="35">
                        <c:v>2423</c:v>
                      </c:pt>
                      <c:pt idx="36">
                        <c:v>2853</c:v>
                      </c:pt>
                      <c:pt idx="37">
                        <c:v>2023</c:v>
                      </c:pt>
                      <c:pt idx="38">
                        <c:v>9006</c:v>
                      </c:pt>
                      <c:pt idx="39">
                        <c:v>5896</c:v>
                      </c:pt>
                      <c:pt idx="40">
                        <c:v>4942</c:v>
                      </c:pt>
                      <c:pt idx="41">
                        <c:v>722</c:v>
                      </c:pt>
                      <c:pt idx="42">
                        <c:v>493</c:v>
                      </c:pt>
                      <c:pt idx="43">
                        <c:v>8416</c:v>
                      </c:pt>
                      <c:pt idx="44">
                        <c:v>1652</c:v>
                      </c:pt>
                      <c:pt idx="45">
                        <c:v>2260</c:v>
                      </c:pt>
                      <c:pt idx="46">
                        <c:v>5261</c:v>
                      </c:pt>
                      <c:pt idx="47">
                        <c:v>7593</c:v>
                      </c:pt>
                    </c:numCache>
                  </c:numRef>
                </c:val>
                <c:extLst xmlns:c15="http://schemas.microsoft.com/office/drawing/2012/chart">
                  <c:ext xmlns:c16="http://schemas.microsoft.com/office/drawing/2014/chart" uri="{C3380CC4-5D6E-409C-BE32-E72D297353CC}">
                    <c16:uniqueId val="{00000005-92F1-4F99-BE91-7A17659E696C}"/>
                  </c:ext>
                </c:extLst>
              </c15:ser>
            </c15:filteredBarSeries>
          </c:ext>
        </c:extLst>
      </c:barChart>
      <c:catAx>
        <c:axId val="6392854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639288360"/>
        <c:crosses val="autoZero"/>
        <c:auto val="1"/>
        <c:lblAlgn val="ctr"/>
        <c:lblOffset val="100"/>
        <c:noMultiLvlLbl val="0"/>
      </c:catAx>
      <c:valAx>
        <c:axId val="639288360"/>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28540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493569</xdr:colOff>
      <xdr:row>11</xdr:row>
      <xdr:rowOff>154132</xdr:rowOff>
    </xdr:from>
    <xdr:to>
      <xdr:col>9</xdr:col>
      <xdr:colOff>631872</xdr:colOff>
      <xdr:row>17</xdr:row>
      <xdr:rowOff>14686</xdr:rowOff>
    </xdr:to>
    <xdr:pic>
      <xdr:nvPicPr>
        <xdr:cNvPr id="2" name="Picture 1">
          <a:extLst>
            <a:ext uri="{FF2B5EF4-FFF2-40B4-BE49-F238E27FC236}">
              <a16:creationId xmlns:a16="http://schemas.microsoft.com/office/drawing/2014/main" id="{017B5BD3-3947-455E-95AA-FFFAF32C00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27444" y="4230832"/>
          <a:ext cx="747903" cy="832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9529</xdr:rowOff>
    </xdr:from>
    <xdr:to>
      <xdr:col>19</xdr:col>
      <xdr:colOff>571500</xdr:colOff>
      <xdr:row>89</xdr:row>
      <xdr:rowOff>133350</xdr:rowOff>
    </xdr:to>
    <xdr:graphicFrame macro="">
      <xdr:nvGraphicFramePr>
        <xdr:cNvPr id="3" name="Chart 2">
          <a:extLst>
            <a:ext uri="{FF2B5EF4-FFF2-40B4-BE49-F238E27FC236}">
              <a16:creationId xmlns:a16="http://schemas.microsoft.com/office/drawing/2014/main" id="{DE043108-F443-434B-96A3-95EE125784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78087-5139-47F7-9F42-4E0B8FB90039}">
  <sheetPr>
    <tabColor theme="7" tint="0.39997558519241921"/>
    <pageSetUpPr fitToPage="1"/>
  </sheetPr>
  <dimension ref="A1:EK37"/>
  <sheetViews>
    <sheetView showGridLines="0" tabSelected="1" showRuler="0" zoomScaleNormal="100" zoomScaleSheetLayoutView="110" workbookViewId="0"/>
  </sheetViews>
  <sheetFormatPr defaultRowHeight="12.75" x14ac:dyDescent="0.2"/>
  <cols>
    <col min="1" max="1" width="3.28515625" style="56" customWidth="1"/>
    <col min="2" max="4" width="9.140625" style="56"/>
    <col min="5" max="5" width="6.85546875" style="56" customWidth="1"/>
    <col min="6" max="9" width="9.140625" style="56"/>
    <col min="10" max="10" width="9.85546875" style="56" customWidth="1"/>
    <col min="11" max="11" width="0.7109375" style="56" customWidth="1"/>
    <col min="12" max="16384" width="9.140625" style="56"/>
  </cols>
  <sheetData>
    <row r="1" spans="1:141" ht="30" customHeight="1" x14ac:dyDescent="0.2">
      <c r="A1" s="54"/>
      <c r="B1" s="105" t="s">
        <v>0</v>
      </c>
      <c r="C1" s="105"/>
      <c r="D1" s="105"/>
      <c r="E1" s="105"/>
      <c r="F1" s="105"/>
      <c r="G1" s="105"/>
      <c r="H1" s="105"/>
      <c r="I1" s="105"/>
      <c r="J1" s="106"/>
      <c r="K1" s="55"/>
    </row>
    <row r="2" spans="1:141" x14ac:dyDescent="0.2">
      <c r="A2" s="57"/>
      <c r="B2" s="58"/>
      <c r="C2" s="58"/>
      <c r="D2" s="58"/>
      <c r="E2" s="58"/>
      <c r="F2" s="58"/>
      <c r="G2" s="58"/>
      <c r="H2" s="58"/>
      <c r="I2" s="58"/>
      <c r="J2" s="59"/>
    </row>
    <row r="3" spans="1:141" x14ac:dyDescent="0.2">
      <c r="A3" s="57"/>
      <c r="B3" s="58" t="s">
        <v>1</v>
      </c>
      <c r="C3" s="58"/>
      <c r="D3" s="58"/>
      <c r="E3" s="58"/>
      <c r="F3" s="58"/>
      <c r="G3" s="58"/>
      <c r="H3" s="58"/>
      <c r="I3" s="58"/>
      <c r="J3" s="59"/>
    </row>
    <row r="4" spans="1:141" x14ac:dyDescent="0.2">
      <c r="A4" s="57"/>
      <c r="B4" s="58"/>
      <c r="C4" s="58"/>
      <c r="D4" s="58"/>
      <c r="E4" s="58"/>
      <c r="F4" s="58"/>
      <c r="G4" s="58"/>
      <c r="H4" s="58"/>
      <c r="I4" s="58"/>
      <c r="J4" s="59"/>
    </row>
    <row r="5" spans="1:141" ht="39.75" customHeight="1" x14ac:dyDescent="0.2">
      <c r="A5" s="57"/>
      <c r="B5" s="107" t="s">
        <v>2</v>
      </c>
      <c r="C5" s="107"/>
      <c r="D5" s="107"/>
      <c r="E5" s="107"/>
      <c r="F5" s="107"/>
      <c r="G5" s="107"/>
      <c r="H5" s="107"/>
      <c r="I5" s="107"/>
      <c r="J5" s="108"/>
    </row>
    <row r="6" spans="1:141" x14ac:dyDescent="0.2">
      <c r="A6" s="57"/>
      <c r="B6" s="58"/>
      <c r="C6" s="58"/>
      <c r="D6" s="58"/>
      <c r="E6" s="58"/>
      <c r="F6" s="58"/>
      <c r="G6" s="58"/>
      <c r="H6" s="58"/>
      <c r="I6" s="58"/>
      <c r="J6" s="59"/>
    </row>
    <row r="7" spans="1:141" ht="27" customHeight="1" x14ac:dyDescent="0.2">
      <c r="A7" s="57"/>
      <c r="B7" s="109" t="s">
        <v>3</v>
      </c>
      <c r="C7" s="109"/>
      <c r="D7" s="109"/>
      <c r="E7" s="109"/>
      <c r="F7" s="109"/>
      <c r="G7" s="109"/>
      <c r="H7" s="109"/>
      <c r="I7" s="109"/>
      <c r="J7" s="110"/>
    </row>
    <row r="8" spans="1:141" x14ac:dyDescent="0.2">
      <c r="A8" s="57"/>
      <c r="B8" s="58"/>
      <c r="C8" s="58"/>
      <c r="D8" s="58"/>
      <c r="E8" s="58"/>
      <c r="F8" s="58"/>
      <c r="G8" s="58"/>
      <c r="H8" s="58"/>
      <c r="I8" s="58"/>
      <c r="J8" s="59"/>
    </row>
    <row r="9" spans="1:141" s="61" customFormat="1" ht="79.5" customHeight="1" x14ac:dyDescent="0.2">
      <c r="A9" s="60"/>
      <c r="B9" s="107" t="s">
        <v>4</v>
      </c>
      <c r="C9" s="107"/>
      <c r="D9" s="107"/>
      <c r="E9" s="107"/>
      <c r="F9" s="107"/>
      <c r="G9" s="107"/>
      <c r="H9" s="107"/>
      <c r="I9" s="107"/>
      <c r="J9" s="108"/>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row>
    <row r="10" spans="1:141" s="61" customFormat="1" x14ac:dyDescent="0.2">
      <c r="A10" s="60"/>
      <c r="B10" s="92"/>
      <c r="C10" s="92"/>
      <c r="D10" s="92"/>
      <c r="E10" s="92"/>
      <c r="F10" s="92"/>
      <c r="G10" s="92"/>
      <c r="H10" s="92"/>
      <c r="I10" s="92"/>
      <c r="J10" s="93"/>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row>
    <row r="11" spans="1:141" s="61" customFormat="1" ht="93" customHeight="1" x14ac:dyDescent="0.2">
      <c r="A11" s="60"/>
      <c r="B11" s="107" t="s">
        <v>299</v>
      </c>
      <c r="C11" s="107"/>
      <c r="D11" s="107"/>
      <c r="E11" s="107"/>
      <c r="F11" s="107"/>
      <c r="G11" s="107"/>
      <c r="H11" s="107"/>
      <c r="I11" s="107"/>
      <c r="J11" s="108"/>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row>
    <row r="12" spans="1:141" x14ac:dyDescent="0.2">
      <c r="A12" s="57"/>
      <c r="B12" s="58"/>
      <c r="C12" s="58"/>
      <c r="D12" s="58"/>
      <c r="E12" s="58"/>
      <c r="F12" s="58"/>
      <c r="G12" s="58"/>
      <c r="H12" s="58"/>
      <c r="I12" s="58"/>
      <c r="J12" s="59"/>
    </row>
    <row r="13" spans="1:141" x14ac:dyDescent="0.2">
      <c r="A13" s="57"/>
      <c r="B13" s="58" t="s">
        <v>5</v>
      </c>
      <c r="C13" s="58"/>
      <c r="D13" s="58"/>
      <c r="E13" s="58"/>
      <c r="F13" s="58"/>
      <c r="G13" s="58"/>
      <c r="H13" s="58"/>
      <c r="I13" s="58"/>
      <c r="J13" s="59"/>
    </row>
    <row r="14" spans="1:141" x14ac:dyDescent="0.2">
      <c r="A14" s="57"/>
      <c r="B14" s="58"/>
      <c r="C14" s="58"/>
      <c r="D14" s="58"/>
      <c r="E14" s="58"/>
      <c r="F14" s="58"/>
      <c r="G14" s="58"/>
      <c r="H14" s="58"/>
      <c r="I14" s="58"/>
      <c r="J14" s="59"/>
    </row>
    <row r="15" spans="1:141" x14ac:dyDescent="0.2">
      <c r="A15" s="57"/>
      <c r="B15" s="62" t="s">
        <v>6</v>
      </c>
      <c r="C15" s="58"/>
      <c r="D15" s="58"/>
      <c r="E15" s="58"/>
      <c r="F15" s="62" t="s">
        <v>7</v>
      </c>
      <c r="G15" s="58"/>
      <c r="H15" s="58"/>
      <c r="I15" s="58"/>
      <c r="J15" s="59"/>
    </row>
    <row r="16" spans="1:141" x14ac:dyDescent="0.2">
      <c r="A16" s="57"/>
      <c r="B16" s="63" t="s">
        <v>8</v>
      </c>
      <c r="C16" s="58"/>
      <c r="D16" s="58"/>
      <c r="E16" s="58"/>
      <c r="F16" s="58" t="s">
        <v>9</v>
      </c>
      <c r="G16" s="58"/>
      <c r="H16" s="58"/>
      <c r="I16" s="58"/>
      <c r="J16" s="59"/>
    </row>
    <row r="17" spans="1:10" x14ac:dyDescent="0.2">
      <c r="A17" s="57"/>
      <c r="B17" s="63" t="s">
        <v>10</v>
      </c>
      <c r="C17" s="58"/>
      <c r="D17" s="58"/>
      <c r="E17" s="58"/>
      <c r="F17" s="58" t="s">
        <v>11</v>
      </c>
      <c r="G17" s="58"/>
      <c r="H17" s="58"/>
      <c r="I17" s="58"/>
      <c r="J17" s="59"/>
    </row>
    <row r="18" spans="1:10" x14ac:dyDescent="0.2">
      <c r="A18" s="57"/>
      <c r="B18" s="63" t="s">
        <v>12</v>
      </c>
      <c r="C18" s="58"/>
      <c r="D18" s="58"/>
      <c r="E18" s="58"/>
      <c r="F18" s="58" t="s">
        <v>13</v>
      </c>
      <c r="G18" s="58"/>
      <c r="H18" s="58"/>
      <c r="I18" s="58"/>
      <c r="J18" s="59"/>
    </row>
    <row r="19" spans="1:10" x14ac:dyDescent="0.2">
      <c r="A19" s="57"/>
      <c r="B19" s="63" t="s">
        <v>14</v>
      </c>
      <c r="C19" s="58"/>
      <c r="D19" s="58"/>
      <c r="E19" s="58"/>
      <c r="F19" s="58" t="s">
        <v>15</v>
      </c>
      <c r="G19" s="58"/>
      <c r="H19" s="58"/>
      <c r="I19" s="58"/>
      <c r="J19" s="59"/>
    </row>
    <row r="20" spans="1:10" x14ac:dyDescent="0.2">
      <c r="A20" s="57"/>
      <c r="B20" s="63" t="s">
        <v>16</v>
      </c>
      <c r="C20" s="58"/>
      <c r="D20" s="58"/>
      <c r="E20" s="58"/>
      <c r="F20" s="58" t="s">
        <v>17</v>
      </c>
      <c r="G20" s="58"/>
      <c r="H20" s="58"/>
      <c r="I20" s="58"/>
      <c r="J20" s="59"/>
    </row>
    <row r="21" spans="1:10" x14ac:dyDescent="0.2">
      <c r="A21" s="57"/>
      <c r="B21" s="63" t="s">
        <v>18</v>
      </c>
      <c r="C21" s="58"/>
      <c r="D21" s="58"/>
      <c r="E21" s="58"/>
      <c r="F21" s="58" t="s">
        <v>19</v>
      </c>
      <c r="G21" s="58"/>
      <c r="H21" s="58"/>
      <c r="I21" s="58"/>
      <c r="J21" s="59"/>
    </row>
    <row r="22" spans="1:10" x14ac:dyDescent="0.2">
      <c r="A22" s="57"/>
      <c r="B22" s="63" t="s">
        <v>20</v>
      </c>
      <c r="C22" s="58"/>
      <c r="D22" s="58"/>
      <c r="E22" s="58"/>
      <c r="F22" s="58" t="s">
        <v>21</v>
      </c>
      <c r="G22" s="58"/>
      <c r="H22" s="58"/>
      <c r="I22" s="58"/>
      <c r="J22" s="59"/>
    </row>
    <row r="23" spans="1:10" x14ac:dyDescent="0.2">
      <c r="A23" s="57"/>
      <c r="B23" s="63" t="s">
        <v>22</v>
      </c>
      <c r="C23" s="58"/>
      <c r="D23" s="58"/>
      <c r="E23" s="58"/>
      <c r="F23" s="58" t="s">
        <v>23</v>
      </c>
      <c r="G23" s="58"/>
      <c r="H23" s="58"/>
      <c r="I23" s="58"/>
      <c r="J23" s="59"/>
    </row>
    <row r="24" spans="1:10" x14ac:dyDescent="0.2">
      <c r="A24" s="57"/>
      <c r="B24" s="63" t="s">
        <v>24</v>
      </c>
      <c r="C24" s="58"/>
      <c r="D24" s="58"/>
      <c r="E24" s="58"/>
      <c r="F24" s="58" t="s">
        <v>25</v>
      </c>
      <c r="G24" s="58"/>
      <c r="H24" s="58"/>
      <c r="I24" s="58"/>
      <c r="J24" s="59"/>
    </row>
    <row r="25" spans="1:10" x14ac:dyDescent="0.2">
      <c r="A25" s="57"/>
      <c r="B25" s="63" t="s">
        <v>26</v>
      </c>
      <c r="C25" s="58"/>
      <c r="D25" s="58"/>
      <c r="E25" s="58"/>
      <c r="F25" s="58" t="s">
        <v>27</v>
      </c>
      <c r="G25" s="58"/>
      <c r="H25" s="58"/>
      <c r="I25" s="58"/>
      <c r="J25" s="59"/>
    </row>
    <row r="26" spans="1:10" x14ac:dyDescent="0.2">
      <c r="A26" s="64"/>
      <c r="B26" s="140" t="s">
        <v>28</v>
      </c>
      <c r="C26" s="65"/>
      <c r="D26" s="65"/>
      <c r="E26" s="65"/>
      <c r="F26" s="65" t="s">
        <v>29</v>
      </c>
      <c r="G26" s="65"/>
      <c r="H26" s="65"/>
      <c r="I26" s="65"/>
      <c r="J26" s="66"/>
    </row>
    <row r="37" spans="3:3" x14ac:dyDescent="0.2">
      <c r="C37" s="67"/>
    </row>
  </sheetData>
  <mergeCells count="5">
    <mergeCell ref="B1:J1"/>
    <mergeCell ref="B5:J5"/>
    <mergeCell ref="B7:J7"/>
    <mergeCell ref="B9:J9"/>
    <mergeCell ref="B11:J11"/>
  </mergeCells>
  <hyperlinks>
    <hyperlink ref="B16" location="Summary!A1" display="Summary" xr:uid="{1B104360-5A72-4641-A11B-3DA6B693A6ED}"/>
    <hyperlink ref="B17" location="Print!A1" display="Print" xr:uid="{E445DC62-6A64-4427-A262-E4ECA51155E8}"/>
    <hyperlink ref="B19" location="'Other Physical Materials'!A1" display="Other Physical Materials" xr:uid="{A8F92B5D-08E2-4FD1-BA50-C7B397ED03F2}"/>
    <hyperlink ref="B20" location="'Physical - audience'!A1" display="Physical - audience" xr:uid="{7877C051-CE11-420F-AAE0-1C441222FD8B}"/>
    <hyperlink ref="B22" location="'E-Collections'!A1" display="E-Collections" xr:uid="{A5E74777-997E-4BFE-B4D4-6F46047FC45C}"/>
    <hyperlink ref="B23" location="AV!A1" display="AV" xr:uid="{B08A2E58-7BE6-4B6C-9B25-C476C97BC724}"/>
    <hyperlink ref="B24" location="'E-Materials'!A1" display="E-Materials" xr:uid="{D569F123-E40D-41CA-8E1C-59BC3DD810B0}"/>
    <hyperlink ref="B25" location="'Electronic - audience'!A1" display="Electronic - audience" xr:uid="{AD4CB58C-AC42-436F-988F-96AB0EAA0014}"/>
    <hyperlink ref="B26" location="'All Data'!A1" display="All Data" xr:uid="{2F9219FE-1D82-4D91-8832-729149108C8A}"/>
    <hyperlink ref="B21" location="'Phys-audience chart'!A1" display="Phys-audience chart" xr:uid="{E2C2173E-D79B-4B18-B638-B728DD1EC99F}"/>
    <hyperlink ref="B18" location="'Print by pop'!A1" display="Print by population" xr:uid="{930F354B-C9FA-47B9-B0BD-FEC7D12DFD98}"/>
  </hyperlinks>
  <printOptions horizontalCentered="1"/>
  <pageMargins left="0.7" right="0.7" top="0.75" bottom="0.75" header="0.3" footer="0.3"/>
  <pageSetup fitToHeight="0" orientation="portrait" r:id="rId1"/>
  <headerFooter>
    <oddHeader>&amp;CLibrary Collections FY2019</oddHeader>
    <oddFooter>&amp;CRI Office of Library &amp; Information Services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65124-A304-4A20-A4FC-DBD308C5D2DA}">
  <sheetPr>
    <tabColor theme="7" tint="0.39997558519241921"/>
  </sheetPr>
  <dimension ref="A1:AD54"/>
  <sheetViews>
    <sheetView showGridLines="0" workbookViewId="0">
      <pane xSplit="1" ySplit="2" topLeftCell="B3" activePane="bottomRight" state="frozen"/>
      <selection pane="topRight" activeCell="B1" sqref="B1"/>
      <selection pane="bottomLeft" activeCell="A2" sqref="A2"/>
      <selection pane="bottomRight" activeCell="L1" sqref="L1:N1"/>
    </sheetView>
  </sheetViews>
  <sheetFormatPr defaultRowHeight="12.75" x14ac:dyDescent="0.2"/>
  <cols>
    <col min="1" max="1" width="42.42578125" style="2" bestFit="1" customWidth="1"/>
    <col min="2" max="2" width="15.28515625" style="2" customWidth="1"/>
    <col min="3" max="3" width="15.28515625" style="5" hidden="1" customWidth="1"/>
    <col min="4" max="4" width="13" style="5" customWidth="1"/>
    <col min="5" max="5" width="15.140625" style="5" customWidth="1"/>
    <col min="6" max="8" width="13.140625" style="5" customWidth="1"/>
    <col min="9" max="9" width="11.42578125" style="5" bestFit="1" customWidth="1"/>
    <col min="10" max="10" width="13" style="5" customWidth="1"/>
    <col min="11" max="11" width="13.140625" style="5" customWidth="1"/>
    <col min="12" max="12" width="11.42578125" style="5" bestFit="1" customWidth="1"/>
    <col min="13" max="13" width="13.7109375" style="5" customWidth="1"/>
    <col min="14" max="15" width="11.42578125" style="5" bestFit="1" customWidth="1"/>
    <col min="16" max="16" width="14" style="5" customWidth="1"/>
    <col min="17" max="17" width="12" style="5" customWidth="1"/>
    <col min="18" max="18" width="17.42578125" style="5" hidden="1" customWidth="1"/>
    <col min="19" max="30" width="17.42578125" customWidth="1"/>
    <col min="31" max="16384" width="9.140625" style="2"/>
  </cols>
  <sheetData>
    <row r="1" spans="1:30" ht="13.5" customHeight="1" x14ac:dyDescent="0.2">
      <c r="A1" s="127" t="s">
        <v>30</v>
      </c>
      <c r="B1" s="128" t="s">
        <v>31</v>
      </c>
      <c r="C1" s="127" t="s">
        <v>32</v>
      </c>
      <c r="D1" s="127" t="s">
        <v>220</v>
      </c>
      <c r="E1" s="127" t="s">
        <v>221</v>
      </c>
      <c r="F1" s="127" t="s">
        <v>218</v>
      </c>
      <c r="G1" s="129" t="s">
        <v>222</v>
      </c>
      <c r="H1" s="129" t="s">
        <v>223</v>
      </c>
      <c r="I1" s="125" t="s">
        <v>224</v>
      </c>
      <c r="J1" s="125"/>
      <c r="K1" s="125"/>
      <c r="L1" s="126" t="s">
        <v>225</v>
      </c>
      <c r="M1" s="126"/>
      <c r="N1" s="126"/>
      <c r="O1" s="130" t="s">
        <v>226</v>
      </c>
      <c r="P1" s="130"/>
      <c r="Q1" s="130"/>
      <c r="R1" s="127" t="s">
        <v>37</v>
      </c>
    </row>
    <row r="2" spans="1:30" s="1" customFormat="1" ht="48.75" customHeight="1" x14ac:dyDescent="0.2">
      <c r="A2" s="127"/>
      <c r="B2" s="128"/>
      <c r="C2" s="127"/>
      <c r="D2" s="127"/>
      <c r="E2" s="127"/>
      <c r="F2" s="127"/>
      <c r="G2" s="129"/>
      <c r="H2" s="129"/>
      <c r="I2" s="38" t="s">
        <v>227</v>
      </c>
      <c r="J2" s="38" t="s">
        <v>228</v>
      </c>
      <c r="K2" s="38" t="s">
        <v>209</v>
      </c>
      <c r="L2" s="36" t="s">
        <v>229</v>
      </c>
      <c r="M2" s="36" t="s">
        <v>230</v>
      </c>
      <c r="N2" s="36" t="s">
        <v>214</v>
      </c>
      <c r="O2" s="53" t="s">
        <v>231</v>
      </c>
      <c r="P2" s="53" t="s">
        <v>232</v>
      </c>
      <c r="Q2" s="53" t="s">
        <v>233</v>
      </c>
      <c r="R2" s="127"/>
      <c r="S2"/>
      <c r="T2"/>
      <c r="U2"/>
      <c r="V2"/>
      <c r="W2"/>
      <c r="X2"/>
      <c r="Y2"/>
      <c r="Z2"/>
      <c r="AA2"/>
      <c r="AB2"/>
      <c r="AC2"/>
      <c r="AD2"/>
    </row>
    <row r="3" spans="1:30" x14ac:dyDescent="0.2">
      <c r="A3" s="11" t="s">
        <v>42</v>
      </c>
      <c r="B3" s="12" t="s">
        <v>43</v>
      </c>
      <c r="C3" s="13">
        <v>17153</v>
      </c>
      <c r="D3" s="13">
        <v>90</v>
      </c>
      <c r="E3" s="13">
        <v>184374</v>
      </c>
      <c r="F3" s="13">
        <v>184464</v>
      </c>
      <c r="G3" s="23">
        <f t="shared" ref="G3:G50" si="0">F3/R3</f>
        <v>0.63760862201267865</v>
      </c>
      <c r="H3" s="50">
        <f>F3/C3</f>
        <v>10.754037194659826</v>
      </c>
      <c r="I3" s="43">
        <v>20</v>
      </c>
      <c r="J3" s="13">
        <v>48436</v>
      </c>
      <c r="K3" s="13">
        <v>48456</v>
      </c>
      <c r="L3" s="43">
        <v>0</v>
      </c>
      <c r="M3" s="13">
        <v>1787</v>
      </c>
      <c r="N3" s="13">
        <v>1787</v>
      </c>
      <c r="O3" s="43">
        <v>70</v>
      </c>
      <c r="P3" s="13">
        <v>134151</v>
      </c>
      <c r="Q3" s="13">
        <v>134221</v>
      </c>
      <c r="R3" s="51">
        <v>289306</v>
      </c>
    </row>
    <row r="4" spans="1:30" x14ac:dyDescent="0.2">
      <c r="A4" s="11" t="s">
        <v>44</v>
      </c>
      <c r="B4" s="12" t="s">
        <v>45</v>
      </c>
      <c r="C4" s="13">
        <v>22493</v>
      </c>
      <c r="D4" s="13">
        <v>0</v>
      </c>
      <c r="E4" s="13">
        <v>184374</v>
      </c>
      <c r="F4" s="13">
        <v>184374</v>
      </c>
      <c r="G4" s="23">
        <f t="shared" si="0"/>
        <v>0.73722764913571459</v>
      </c>
      <c r="H4" s="50">
        <f t="shared" ref="H4:H50" si="1">F4/C4</f>
        <v>8.1969501622727066</v>
      </c>
      <c r="I4" s="43">
        <v>0</v>
      </c>
      <c r="J4" s="13">
        <v>48436</v>
      </c>
      <c r="K4" s="13">
        <v>48436</v>
      </c>
      <c r="L4" s="43">
        <v>0</v>
      </c>
      <c r="M4" s="13">
        <v>1787</v>
      </c>
      <c r="N4" s="13">
        <v>1787</v>
      </c>
      <c r="O4" s="43">
        <v>0</v>
      </c>
      <c r="P4" s="13">
        <v>134151</v>
      </c>
      <c r="Q4" s="13">
        <v>134151</v>
      </c>
      <c r="R4" s="51">
        <v>250091</v>
      </c>
    </row>
    <row r="5" spans="1:30" x14ac:dyDescent="0.2">
      <c r="A5" s="11" t="s">
        <v>46</v>
      </c>
      <c r="B5" s="12" t="s">
        <v>47</v>
      </c>
      <c r="C5" s="13">
        <v>12330</v>
      </c>
      <c r="D5" s="13">
        <v>0</v>
      </c>
      <c r="E5" s="13">
        <v>184374</v>
      </c>
      <c r="F5" s="13">
        <v>184374</v>
      </c>
      <c r="G5" s="23">
        <f t="shared" si="0"/>
        <v>0.73888510399551155</v>
      </c>
      <c r="H5" s="50">
        <f t="shared" si="1"/>
        <v>14.953284671532847</v>
      </c>
      <c r="I5" s="43">
        <v>0</v>
      </c>
      <c r="J5" s="13">
        <v>48436</v>
      </c>
      <c r="K5" s="13">
        <v>48436</v>
      </c>
      <c r="L5" s="43">
        <v>0</v>
      </c>
      <c r="M5" s="13">
        <v>1787</v>
      </c>
      <c r="N5" s="13">
        <v>1787</v>
      </c>
      <c r="O5" s="43">
        <v>0</v>
      </c>
      <c r="P5" s="13">
        <v>134151</v>
      </c>
      <c r="Q5" s="13">
        <v>134151</v>
      </c>
      <c r="R5" s="51">
        <v>249530</v>
      </c>
    </row>
    <row r="6" spans="1:30" x14ac:dyDescent="0.2">
      <c r="A6" s="11" t="s">
        <v>48</v>
      </c>
      <c r="B6" s="12" t="s">
        <v>47</v>
      </c>
      <c r="C6" s="13">
        <v>3828</v>
      </c>
      <c r="D6" s="13">
        <v>0</v>
      </c>
      <c r="E6" s="13">
        <v>184374</v>
      </c>
      <c r="F6" s="13">
        <v>184374</v>
      </c>
      <c r="G6" s="23">
        <f t="shared" si="0"/>
        <v>0.92897667153726005</v>
      </c>
      <c r="H6" s="50">
        <f t="shared" si="1"/>
        <v>48.164576802507838</v>
      </c>
      <c r="I6" s="43">
        <v>0</v>
      </c>
      <c r="J6" s="13">
        <v>48436</v>
      </c>
      <c r="K6" s="13">
        <v>48436</v>
      </c>
      <c r="L6" s="43">
        <v>0</v>
      </c>
      <c r="M6" s="13">
        <v>1787</v>
      </c>
      <c r="N6" s="13">
        <v>1787</v>
      </c>
      <c r="O6" s="43">
        <v>0</v>
      </c>
      <c r="P6" s="13">
        <v>134151</v>
      </c>
      <c r="Q6" s="13">
        <v>134151</v>
      </c>
      <c r="R6" s="51">
        <v>198470</v>
      </c>
    </row>
    <row r="7" spans="1:30" x14ac:dyDescent="0.2">
      <c r="A7" s="11" t="s">
        <v>49</v>
      </c>
      <c r="B7" s="12" t="s">
        <v>50</v>
      </c>
      <c r="C7" s="13">
        <v>22583</v>
      </c>
      <c r="D7" s="13">
        <v>0</v>
      </c>
      <c r="E7" s="13">
        <v>184374</v>
      </c>
      <c r="F7" s="13">
        <v>184374</v>
      </c>
      <c r="G7" s="23">
        <f t="shared" si="0"/>
        <v>0.87574869497893437</v>
      </c>
      <c r="H7" s="50">
        <f t="shared" si="1"/>
        <v>8.1642828676438022</v>
      </c>
      <c r="I7" s="43">
        <v>0</v>
      </c>
      <c r="J7" s="13">
        <v>48436</v>
      </c>
      <c r="K7" s="13">
        <v>48436</v>
      </c>
      <c r="L7" s="43">
        <v>0</v>
      </c>
      <c r="M7" s="13">
        <v>1787</v>
      </c>
      <c r="N7" s="13">
        <v>1787</v>
      </c>
      <c r="O7" s="43">
        <v>0</v>
      </c>
      <c r="P7" s="13">
        <v>134151</v>
      </c>
      <c r="Q7" s="13">
        <v>134151</v>
      </c>
      <c r="R7" s="51">
        <v>210533</v>
      </c>
    </row>
    <row r="8" spans="1:30" x14ac:dyDescent="0.2">
      <c r="A8" s="11" t="s">
        <v>51</v>
      </c>
      <c r="B8" s="12" t="s">
        <v>52</v>
      </c>
      <c r="C8" s="13">
        <v>7997</v>
      </c>
      <c r="D8" s="13">
        <v>0</v>
      </c>
      <c r="E8" s="13">
        <v>184374</v>
      </c>
      <c r="F8" s="13">
        <v>184374</v>
      </c>
      <c r="G8" s="23">
        <f t="shared" si="0"/>
        <v>0.86114627072016736</v>
      </c>
      <c r="H8" s="50">
        <f t="shared" si="1"/>
        <v>23.055395773415032</v>
      </c>
      <c r="I8" s="43">
        <v>0</v>
      </c>
      <c r="J8" s="13">
        <v>48436</v>
      </c>
      <c r="K8" s="13">
        <v>48436</v>
      </c>
      <c r="L8" s="43">
        <v>0</v>
      </c>
      <c r="M8" s="13">
        <v>1787</v>
      </c>
      <c r="N8" s="13">
        <v>1787</v>
      </c>
      <c r="O8" s="43">
        <v>0</v>
      </c>
      <c r="P8" s="13">
        <v>134151</v>
      </c>
      <c r="Q8" s="13">
        <v>134151</v>
      </c>
      <c r="R8" s="51">
        <v>214103</v>
      </c>
    </row>
    <row r="9" spans="1:30" x14ac:dyDescent="0.2">
      <c r="A9" s="11" t="s">
        <v>53</v>
      </c>
      <c r="B9" s="12" t="s">
        <v>54</v>
      </c>
      <c r="C9" s="13">
        <v>35688</v>
      </c>
      <c r="D9" s="13">
        <v>0</v>
      </c>
      <c r="E9" s="13">
        <v>184374</v>
      </c>
      <c r="F9" s="13">
        <v>184374</v>
      </c>
      <c r="G9" s="23">
        <f t="shared" si="0"/>
        <v>0.65697222796302768</v>
      </c>
      <c r="H9" s="50">
        <f t="shared" si="1"/>
        <v>5.1662743779421652</v>
      </c>
      <c r="I9" s="43">
        <v>0</v>
      </c>
      <c r="J9" s="13">
        <v>48436</v>
      </c>
      <c r="K9" s="13">
        <v>48436</v>
      </c>
      <c r="L9" s="43">
        <v>0</v>
      </c>
      <c r="M9" s="13">
        <v>1787</v>
      </c>
      <c r="N9" s="13">
        <v>1787</v>
      </c>
      <c r="O9" s="43">
        <v>0</v>
      </c>
      <c r="P9" s="13">
        <v>134151</v>
      </c>
      <c r="Q9" s="13">
        <v>134151</v>
      </c>
      <c r="R9" s="51">
        <v>280642</v>
      </c>
    </row>
    <row r="10" spans="1:30" x14ac:dyDescent="0.2">
      <c r="A10" s="11" t="s">
        <v>55</v>
      </c>
      <c r="B10" s="12" t="s">
        <v>56</v>
      </c>
      <c r="C10" s="13">
        <v>82934</v>
      </c>
      <c r="D10" s="13">
        <v>0</v>
      </c>
      <c r="E10" s="13">
        <v>184374</v>
      </c>
      <c r="F10" s="13">
        <v>184374</v>
      </c>
      <c r="G10" s="23">
        <f t="shared" si="0"/>
        <v>0.42134153587392709</v>
      </c>
      <c r="H10" s="50">
        <f t="shared" si="1"/>
        <v>2.2231412930764223</v>
      </c>
      <c r="I10" s="43">
        <v>0</v>
      </c>
      <c r="J10" s="13">
        <v>48436</v>
      </c>
      <c r="K10" s="13">
        <v>48436</v>
      </c>
      <c r="L10" s="43">
        <v>0</v>
      </c>
      <c r="M10" s="13">
        <v>1787</v>
      </c>
      <c r="N10" s="13">
        <v>1787</v>
      </c>
      <c r="O10" s="43">
        <v>0</v>
      </c>
      <c r="P10" s="13">
        <v>134151</v>
      </c>
      <c r="Q10" s="13">
        <v>134151</v>
      </c>
      <c r="R10" s="51">
        <v>437588</v>
      </c>
    </row>
    <row r="11" spans="1:30" x14ac:dyDescent="0.2">
      <c r="A11" s="11" t="s">
        <v>57</v>
      </c>
      <c r="B11" s="12" t="s">
        <v>58</v>
      </c>
      <c r="C11" s="13">
        <v>36405</v>
      </c>
      <c r="D11" s="13">
        <v>0</v>
      </c>
      <c r="E11" s="13">
        <v>184374</v>
      </c>
      <c r="F11" s="13">
        <v>184374</v>
      </c>
      <c r="G11" s="23">
        <f t="shared" si="0"/>
        <v>0.63800322506972651</v>
      </c>
      <c r="H11" s="50">
        <f t="shared" si="1"/>
        <v>5.0645241038318911</v>
      </c>
      <c r="I11" s="43">
        <v>0</v>
      </c>
      <c r="J11" s="13">
        <v>48436</v>
      </c>
      <c r="K11" s="13">
        <v>48436</v>
      </c>
      <c r="L11" s="43">
        <v>0</v>
      </c>
      <c r="M11" s="13">
        <v>1787</v>
      </c>
      <c r="N11" s="13">
        <v>1787</v>
      </c>
      <c r="O11" s="43">
        <v>0</v>
      </c>
      <c r="P11" s="13">
        <v>134151</v>
      </c>
      <c r="Q11" s="13">
        <v>134151</v>
      </c>
      <c r="R11" s="51">
        <v>288986</v>
      </c>
    </row>
    <row r="12" spans="1:30" x14ac:dyDescent="0.2">
      <c r="A12" s="11" t="s">
        <v>59</v>
      </c>
      <c r="B12" s="12" t="s">
        <v>60</v>
      </c>
      <c r="C12" s="13">
        <v>14312</v>
      </c>
      <c r="D12" s="13">
        <v>145</v>
      </c>
      <c r="E12" s="13">
        <v>184374</v>
      </c>
      <c r="F12" s="13">
        <v>184519</v>
      </c>
      <c r="G12" s="23">
        <f t="shared" si="0"/>
        <v>0.72705099865637468</v>
      </c>
      <c r="H12" s="50">
        <f t="shared" si="1"/>
        <v>12.892607602012298</v>
      </c>
      <c r="I12" s="43">
        <v>0</v>
      </c>
      <c r="J12" s="13">
        <v>48436</v>
      </c>
      <c r="K12" s="13">
        <v>48436</v>
      </c>
      <c r="L12" s="43">
        <v>0</v>
      </c>
      <c r="M12" s="13">
        <v>1787</v>
      </c>
      <c r="N12" s="13">
        <v>1787</v>
      </c>
      <c r="O12" s="43">
        <v>145</v>
      </c>
      <c r="P12" s="13">
        <v>134151</v>
      </c>
      <c r="Q12" s="13">
        <v>134296</v>
      </c>
      <c r="R12" s="51">
        <v>253791</v>
      </c>
    </row>
    <row r="13" spans="1:30" x14ac:dyDescent="0.2">
      <c r="A13" s="11" t="s">
        <v>61</v>
      </c>
      <c r="B13" s="12" t="s">
        <v>62</v>
      </c>
      <c r="C13" s="13">
        <v>47139</v>
      </c>
      <c r="D13" s="13">
        <v>369</v>
      </c>
      <c r="E13" s="13">
        <v>184374</v>
      </c>
      <c r="F13" s="13">
        <v>184743</v>
      </c>
      <c r="G13" s="23">
        <f t="shared" si="0"/>
        <v>0.64019059170059778</v>
      </c>
      <c r="H13" s="50">
        <f t="shared" si="1"/>
        <v>3.9191115636733915</v>
      </c>
      <c r="I13" s="43">
        <v>21</v>
      </c>
      <c r="J13" s="13">
        <v>48436</v>
      </c>
      <c r="K13" s="13">
        <v>48457</v>
      </c>
      <c r="L13" s="43">
        <v>0</v>
      </c>
      <c r="M13" s="13">
        <v>1787</v>
      </c>
      <c r="N13" s="13">
        <v>1787</v>
      </c>
      <c r="O13" s="43">
        <v>348</v>
      </c>
      <c r="P13" s="13">
        <v>134151</v>
      </c>
      <c r="Q13" s="13">
        <v>134499</v>
      </c>
      <c r="R13" s="51">
        <v>288575</v>
      </c>
    </row>
    <row r="14" spans="1:30" x14ac:dyDescent="0.2">
      <c r="A14" s="11" t="s">
        <v>63</v>
      </c>
      <c r="B14" s="12" t="s">
        <v>64</v>
      </c>
      <c r="C14" s="13">
        <v>6460</v>
      </c>
      <c r="D14" s="13">
        <v>0</v>
      </c>
      <c r="E14" s="13">
        <v>184374</v>
      </c>
      <c r="F14" s="13">
        <v>184374</v>
      </c>
      <c r="G14" s="23">
        <f t="shared" si="0"/>
        <v>0.88906355482688781</v>
      </c>
      <c r="H14" s="50">
        <f t="shared" si="1"/>
        <v>28.540866873065017</v>
      </c>
      <c r="I14" s="43">
        <v>0</v>
      </c>
      <c r="J14" s="13">
        <v>48436</v>
      </c>
      <c r="K14" s="13">
        <v>48436</v>
      </c>
      <c r="L14" s="43">
        <v>0</v>
      </c>
      <c r="M14" s="13">
        <v>1787</v>
      </c>
      <c r="N14" s="13">
        <v>1787</v>
      </c>
      <c r="O14" s="43">
        <v>0</v>
      </c>
      <c r="P14" s="13">
        <v>134151</v>
      </c>
      <c r="Q14" s="13">
        <v>134151</v>
      </c>
      <c r="R14" s="51">
        <v>207380</v>
      </c>
    </row>
    <row r="15" spans="1:30" x14ac:dyDescent="0.2">
      <c r="A15" s="11" t="s">
        <v>65</v>
      </c>
      <c r="B15" s="12" t="s">
        <v>66</v>
      </c>
      <c r="C15" s="13">
        <v>4469</v>
      </c>
      <c r="D15" s="13">
        <v>0</v>
      </c>
      <c r="E15" s="13">
        <v>184374</v>
      </c>
      <c r="F15" s="13">
        <v>184374</v>
      </c>
      <c r="G15" s="23">
        <f t="shared" si="0"/>
        <v>0.84272929217211656</v>
      </c>
      <c r="H15" s="50">
        <f t="shared" si="1"/>
        <v>41.256209442828371</v>
      </c>
      <c r="I15" s="43">
        <v>0</v>
      </c>
      <c r="J15" s="13">
        <v>48436</v>
      </c>
      <c r="K15" s="13">
        <v>48436</v>
      </c>
      <c r="L15" s="43">
        <v>0</v>
      </c>
      <c r="M15" s="13">
        <v>1787</v>
      </c>
      <c r="N15" s="13">
        <v>1787</v>
      </c>
      <c r="O15" s="43">
        <v>0</v>
      </c>
      <c r="P15" s="13">
        <v>134151</v>
      </c>
      <c r="Q15" s="13">
        <v>134151</v>
      </c>
      <c r="R15" s="51">
        <v>218782</v>
      </c>
    </row>
    <row r="16" spans="1:30" x14ac:dyDescent="0.2">
      <c r="A16" s="11" t="s">
        <v>67</v>
      </c>
      <c r="B16" s="12" t="s">
        <v>68</v>
      </c>
      <c r="C16" s="13">
        <v>4489</v>
      </c>
      <c r="D16" s="13">
        <v>0</v>
      </c>
      <c r="E16" s="13">
        <v>184374</v>
      </c>
      <c r="F16" s="13">
        <v>184374</v>
      </c>
      <c r="G16" s="23">
        <f t="shared" si="0"/>
        <v>0.8882026775090206</v>
      </c>
      <c r="H16" s="50">
        <f t="shared" si="1"/>
        <v>41.072399198039655</v>
      </c>
      <c r="I16" s="43">
        <v>0</v>
      </c>
      <c r="J16" s="13">
        <v>48436</v>
      </c>
      <c r="K16" s="13">
        <v>48436</v>
      </c>
      <c r="L16" s="43">
        <v>0</v>
      </c>
      <c r="M16" s="13">
        <v>1787</v>
      </c>
      <c r="N16" s="13">
        <v>1787</v>
      </c>
      <c r="O16" s="43">
        <v>0</v>
      </c>
      <c r="P16" s="13">
        <v>134151</v>
      </c>
      <c r="Q16" s="13">
        <v>134151</v>
      </c>
      <c r="R16" s="51">
        <v>207581</v>
      </c>
    </row>
    <row r="17" spans="1:18" x14ac:dyDescent="0.2">
      <c r="A17" s="11" t="s">
        <v>69</v>
      </c>
      <c r="B17" s="12" t="s">
        <v>68</v>
      </c>
      <c r="C17" s="13">
        <v>5485</v>
      </c>
      <c r="D17" s="13">
        <v>0</v>
      </c>
      <c r="E17" s="13">
        <v>184374</v>
      </c>
      <c r="F17" s="13">
        <v>184374</v>
      </c>
      <c r="G17" s="23">
        <f t="shared" si="0"/>
        <v>0.81254241769864699</v>
      </c>
      <c r="H17" s="50">
        <f t="shared" si="1"/>
        <v>33.614220601640838</v>
      </c>
      <c r="I17" s="43">
        <v>0</v>
      </c>
      <c r="J17" s="13">
        <v>48436</v>
      </c>
      <c r="K17" s="13">
        <v>48436</v>
      </c>
      <c r="L17" s="43">
        <v>0</v>
      </c>
      <c r="M17" s="13">
        <v>1787</v>
      </c>
      <c r="N17" s="13">
        <v>1787</v>
      </c>
      <c r="O17" s="43">
        <v>0</v>
      </c>
      <c r="P17" s="13">
        <v>134151</v>
      </c>
      <c r="Q17" s="13">
        <v>134151</v>
      </c>
      <c r="R17" s="51">
        <v>226910</v>
      </c>
    </row>
    <row r="18" spans="1:18" x14ac:dyDescent="0.2">
      <c r="A18" s="11" t="s">
        <v>70</v>
      </c>
      <c r="B18" s="12" t="s">
        <v>71</v>
      </c>
      <c r="C18" s="13">
        <v>3778</v>
      </c>
      <c r="D18" s="13">
        <v>0</v>
      </c>
      <c r="E18" s="13">
        <v>184374</v>
      </c>
      <c r="F18" s="13">
        <v>184374</v>
      </c>
      <c r="G18" s="23">
        <f t="shared" si="0"/>
        <v>0.9037675362489338</v>
      </c>
      <c r="H18" s="50">
        <f t="shared" si="1"/>
        <v>48.802011646373742</v>
      </c>
      <c r="I18" s="43">
        <v>0</v>
      </c>
      <c r="J18" s="13">
        <v>48436</v>
      </c>
      <c r="K18" s="13">
        <v>48436</v>
      </c>
      <c r="L18" s="43">
        <v>0</v>
      </c>
      <c r="M18" s="13">
        <v>1787</v>
      </c>
      <c r="N18" s="13">
        <v>1787</v>
      </c>
      <c r="O18" s="43">
        <v>0</v>
      </c>
      <c r="P18" s="13">
        <v>134151</v>
      </c>
      <c r="Q18" s="13">
        <v>134151</v>
      </c>
      <c r="R18" s="51">
        <v>204006</v>
      </c>
    </row>
    <row r="19" spans="1:18" x14ac:dyDescent="0.2">
      <c r="A19" s="11" t="s">
        <v>72</v>
      </c>
      <c r="B19" s="12" t="s">
        <v>71</v>
      </c>
      <c r="C19" s="13">
        <v>4620</v>
      </c>
      <c r="D19" s="13">
        <v>0</v>
      </c>
      <c r="E19" s="13">
        <v>184374</v>
      </c>
      <c r="F19" s="13">
        <v>184374</v>
      </c>
      <c r="G19" s="23">
        <f t="shared" si="0"/>
        <v>0.8887164334501424</v>
      </c>
      <c r="H19" s="50">
        <f t="shared" si="1"/>
        <v>39.907792207792205</v>
      </c>
      <c r="I19" s="43">
        <v>0</v>
      </c>
      <c r="J19" s="13">
        <v>48436</v>
      </c>
      <c r="K19" s="13">
        <v>48436</v>
      </c>
      <c r="L19" s="43">
        <v>0</v>
      </c>
      <c r="M19" s="13">
        <v>1787</v>
      </c>
      <c r="N19" s="13">
        <v>1787</v>
      </c>
      <c r="O19" s="43">
        <v>0</v>
      </c>
      <c r="P19" s="13">
        <v>134151</v>
      </c>
      <c r="Q19" s="13">
        <v>134151</v>
      </c>
      <c r="R19" s="51">
        <v>207461</v>
      </c>
    </row>
    <row r="20" spans="1:18" x14ac:dyDescent="0.2">
      <c r="A20" s="11" t="s">
        <v>73</v>
      </c>
      <c r="B20" s="12" t="s">
        <v>74</v>
      </c>
      <c r="C20" s="13">
        <v>5559</v>
      </c>
      <c r="D20" s="13">
        <v>3693</v>
      </c>
      <c r="E20" s="13">
        <v>184374</v>
      </c>
      <c r="F20" s="13">
        <v>188067</v>
      </c>
      <c r="G20" s="23">
        <f t="shared" si="0"/>
        <v>0.83154041040470095</v>
      </c>
      <c r="H20" s="50">
        <f t="shared" si="1"/>
        <v>33.831084727468969</v>
      </c>
      <c r="I20" s="43">
        <v>1405</v>
      </c>
      <c r="J20" s="13">
        <v>48436</v>
      </c>
      <c r="K20" s="13">
        <v>49841</v>
      </c>
      <c r="L20" s="43">
        <v>1616</v>
      </c>
      <c r="M20" s="13">
        <v>1787</v>
      </c>
      <c r="N20" s="13">
        <v>3403</v>
      </c>
      <c r="O20" s="43">
        <v>672</v>
      </c>
      <c r="P20" s="13">
        <v>134151</v>
      </c>
      <c r="Q20" s="13">
        <v>134823</v>
      </c>
      <c r="R20" s="51">
        <v>226167</v>
      </c>
    </row>
    <row r="21" spans="1:18" x14ac:dyDescent="0.2">
      <c r="A21" s="11" t="s">
        <v>75</v>
      </c>
      <c r="B21" s="12" t="s">
        <v>76</v>
      </c>
      <c r="C21" s="13">
        <v>29568</v>
      </c>
      <c r="D21" s="13">
        <v>0</v>
      </c>
      <c r="E21" s="13">
        <v>184374</v>
      </c>
      <c r="F21" s="13">
        <v>184374</v>
      </c>
      <c r="G21" s="23">
        <f t="shared" si="0"/>
        <v>0.79129792877314353</v>
      </c>
      <c r="H21" s="50">
        <f t="shared" si="1"/>
        <v>6.2355925324675328</v>
      </c>
      <c r="I21" s="43">
        <v>0</v>
      </c>
      <c r="J21" s="13">
        <v>48436</v>
      </c>
      <c r="K21" s="13">
        <v>48436</v>
      </c>
      <c r="L21" s="43">
        <v>0</v>
      </c>
      <c r="M21" s="13">
        <v>1787</v>
      </c>
      <c r="N21" s="13">
        <v>1787</v>
      </c>
      <c r="O21" s="43">
        <v>0</v>
      </c>
      <c r="P21" s="13">
        <v>134151</v>
      </c>
      <c r="Q21" s="13">
        <v>134151</v>
      </c>
      <c r="R21" s="51">
        <v>233002</v>
      </c>
    </row>
    <row r="22" spans="1:18" x14ac:dyDescent="0.2">
      <c r="A22" s="11" t="s">
        <v>77</v>
      </c>
      <c r="B22" s="12" t="s">
        <v>78</v>
      </c>
      <c r="C22" s="13">
        <v>22529</v>
      </c>
      <c r="D22" s="13">
        <v>3153</v>
      </c>
      <c r="E22" s="13">
        <v>184374</v>
      </c>
      <c r="F22" s="13">
        <v>187527</v>
      </c>
      <c r="G22" s="23">
        <f t="shared" si="0"/>
        <v>0.57381222671346266</v>
      </c>
      <c r="H22" s="50">
        <f t="shared" si="1"/>
        <v>8.3238048737183181</v>
      </c>
      <c r="I22" s="43">
        <v>51</v>
      </c>
      <c r="J22" s="13">
        <v>48436</v>
      </c>
      <c r="K22" s="13">
        <v>48487</v>
      </c>
      <c r="L22" s="43">
        <v>0</v>
      </c>
      <c r="M22" s="13">
        <v>1787</v>
      </c>
      <c r="N22" s="13">
        <v>1787</v>
      </c>
      <c r="O22" s="43">
        <v>3102</v>
      </c>
      <c r="P22" s="13">
        <v>134151</v>
      </c>
      <c r="Q22" s="13">
        <v>137253</v>
      </c>
      <c r="R22" s="51">
        <v>326809</v>
      </c>
    </row>
    <row r="23" spans="1:18" x14ac:dyDescent="0.2">
      <c r="A23" s="11" t="s">
        <v>79</v>
      </c>
      <c r="B23" s="12" t="s">
        <v>80</v>
      </c>
      <c r="C23" s="13">
        <v>3616</v>
      </c>
      <c r="D23" s="13">
        <v>0</v>
      </c>
      <c r="E23" s="13">
        <v>184374</v>
      </c>
      <c r="F23" s="13">
        <v>184374</v>
      </c>
      <c r="G23" s="23">
        <f t="shared" si="0"/>
        <v>0.87218592857852439</v>
      </c>
      <c r="H23" s="50">
        <f t="shared" si="1"/>
        <v>50.98838495575221</v>
      </c>
      <c r="I23" s="43">
        <v>0</v>
      </c>
      <c r="J23" s="13">
        <v>48436</v>
      </c>
      <c r="K23" s="13">
        <v>48436</v>
      </c>
      <c r="L23" s="43">
        <v>0</v>
      </c>
      <c r="M23" s="13">
        <v>1787</v>
      </c>
      <c r="N23" s="13">
        <v>1787</v>
      </c>
      <c r="O23" s="43">
        <v>0</v>
      </c>
      <c r="P23" s="13">
        <v>134151</v>
      </c>
      <c r="Q23" s="13">
        <v>134151</v>
      </c>
      <c r="R23" s="51">
        <v>211393</v>
      </c>
    </row>
    <row r="24" spans="1:18" x14ac:dyDescent="0.2">
      <c r="A24" s="11" t="s">
        <v>81</v>
      </c>
      <c r="B24" s="12" t="s">
        <v>82</v>
      </c>
      <c r="C24" s="13">
        <v>17075</v>
      </c>
      <c r="D24" s="13">
        <v>154</v>
      </c>
      <c r="E24" s="13">
        <v>184374</v>
      </c>
      <c r="F24" s="13">
        <v>184528</v>
      </c>
      <c r="G24" s="23">
        <f t="shared" si="0"/>
        <v>0.70729108373515681</v>
      </c>
      <c r="H24" s="50">
        <f t="shared" si="1"/>
        <v>10.806910688140556</v>
      </c>
      <c r="I24" s="43">
        <v>0</v>
      </c>
      <c r="J24" s="13">
        <v>48436</v>
      </c>
      <c r="K24" s="13">
        <v>48436</v>
      </c>
      <c r="L24" s="43">
        <v>0</v>
      </c>
      <c r="M24" s="13">
        <v>1787</v>
      </c>
      <c r="N24" s="13">
        <v>1787</v>
      </c>
      <c r="O24" s="43">
        <v>154</v>
      </c>
      <c r="P24" s="13">
        <v>134151</v>
      </c>
      <c r="Q24" s="13">
        <v>134305</v>
      </c>
      <c r="R24" s="51">
        <v>260894</v>
      </c>
    </row>
    <row r="25" spans="1:18" x14ac:dyDescent="0.2">
      <c r="A25" s="11" t="s">
        <v>83</v>
      </c>
      <c r="B25" s="12" t="s">
        <v>84</v>
      </c>
      <c r="C25" s="13">
        <v>14532</v>
      </c>
      <c r="D25" s="13">
        <v>0</v>
      </c>
      <c r="E25" s="13">
        <v>184374</v>
      </c>
      <c r="F25" s="13">
        <v>184374</v>
      </c>
      <c r="G25" s="23">
        <f t="shared" si="0"/>
        <v>0.7291861941316754</v>
      </c>
      <c r="H25" s="50">
        <f t="shared" si="1"/>
        <v>12.687448389760528</v>
      </c>
      <c r="I25" s="43">
        <v>0</v>
      </c>
      <c r="J25" s="13">
        <v>48436</v>
      </c>
      <c r="K25" s="13">
        <v>48436</v>
      </c>
      <c r="L25" s="43">
        <v>0</v>
      </c>
      <c r="M25" s="13">
        <v>1787</v>
      </c>
      <c r="N25" s="13">
        <v>1787</v>
      </c>
      <c r="O25" s="43">
        <v>0</v>
      </c>
      <c r="P25" s="13">
        <v>134151</v>
      </c>
      <c r="Q25" s="13">
        <v>134151</v>
      </c>
      <c r="R25" s="51">
        <v>252849</v>
      </c>
    </row>
    <row r="26" spans="1:18" x14ac:dyDescent="0.2">
      <c r="A26" s="11" t="s">
        <v>85</v>
      </c>
      <c r="B26" s="12" t="s">
        <v>86</v>
      </c>
      <c r="C26" s="13">
        <v>1410</v>
      </c>
      <c r="D26" s="13">
        <v>163</v>
      </c>
      <c r="E26" s="13">
        <v>184374</v>
      </c>
      <c r="F26" s="13">
        <v>184537</v>
      </c>
      <c r="G26" s="23">
        <f t="shared" si="0"/>
        <v>0.8660943924005482</v>
      </c>
      <c r="H26" s="50">
        <f t="shared" si="1"/>
        <v>130.87730496453901</v>
      </c>
      <c r="I26" s="43">
        <v>28</v>
      </c>
      <c r="J26" s="13">
        <v>48436</v>
      </c>
      <c r="K26" s="13">
        <v>48464</v>
      </c>
      <c r="L26" s="43">
        <v>47</v>
      </c>
      <c r="M26" s="13">
        <v>1787</v>
      </c>
      <c r="N26" s="13">
        <v>1834</v>
      </c>
      <c r="O26" s="43">
        <v>88</v>
      </c>
      <c r="P26" s="13">
        <v>134151</v>
      </c>
      <c r="Q26" s="13">
        <v>134239</v>
      </c>
      <c r="R26" s="51">
        <v>213068</v>
      </c>
    </row>
    <row r="27" spans="1:18" x14ac:dyDescent="0.2">
      <c r="A27" s="11" t="s">
        <v>87</v>
      </c>
      <c r="B27" s="12" t="s">
        <v>88</v>
      </c>
      <c r="C27" s="13">
        <v>25163</v>
      </c>
      <c r="D27" s="13">
        <v>751</v>
      </c>
      <c r="E27" s="13">
        <v>184374</v>
      </c>
      <c r="F27" s="13">
        <v>185125</v>
      </c>
      <c r="G27" s="23">
        <f t="shared" si="0"/>
        <v>0.5884737034505777</v>
      </c>
      <c r="H27" s="50">
        <f t="shared" si="1"/>
        <v>7.3570321503795251</v>
      </c>
      <c r="I27" s="43">
        <v>242</v>
      </c>
      <c r="J27" s="13">
        <v>48436</v>
      </c>
      <c r="K27" s="13">
        <v>48678</v>
      </c>
      <c r="L27" s="43">
        <v>0</v>
      </c>
      <c r="M27" s="13">
        <v>1787</v>
      </c>
      <c r="N27" s="13">
        <v>1787</v>
      </c>
      <c r="O27" s="43">
        <v>509</v>
      </c>
      <c r="P27" s="13">
        <v>134151</v>
      </c>
      <c r="Q27" s="13">
        <v>134660</v>
      </c>
      <c r="R27" s="51">
        <v>314585</v>
      </c>
    </row>
    <row r="28" spans="1:18" x14ac:dyDescent="0.2">
      <c r="A28" s="11" t="s">
        <v>89</v>
      </c>
      <c r="B28" s="12" t="s">
        <v>90</v>
      </c>
      <c r="C28" s="13">
        <v>5991</v>
      </c>
      <c r="D28" s="13">
        <v>0</v>
      </c>
      <c r="E28" s="13">
        <v>184374</v>
      </c>
      <c r="F28" s="13">
        <v>184374</v>
      </c>
      <c r="G28" s="23">
        <f t="shared" si="0"/>
        <v>0.93223646954129924</v>
      </c>
      <c r="H28" s="50">
        <f t="shared" si="1"/>
        <v>30.775162744116173</v>
      </c>
      <c r="I28" s="43">
        <v>0</v>
      </c>
      <c r="J28" s="13">
        <v>48436</v>
      </c>
      <c r="K28" s="13">
        <v>48436</v>
      </c>
      <c r="L28" s="43">
        <v>0</v>
      </c>
      <c r="M28" s="13">
        <v>1787</v>
      </c>
      <c r="N28" s="13">
        <v>1787</v>
      </c>
      <c r="O28" s="43">
        <v>0</v>
      </c>
      <c r="P28" s="13">
        <v>134151</v>
      </c>
      <c r="Q28" s="13">
        <v>134151</v>
      </c>
      <c r="R28" s="51">
        <v>197776</v>
      </c>
    </row>
    <row r="29" spans="1:18" x14ac:dyDescent="0.2">
      <c r="A29" s="11" t="s">
        <v>91</v>
      </c>
      <c r="B29" s="12" t="s">
        <v>90</v>
      </c>
      <c r="C29" s="13">
        <v>19821</v>
      </c>
      <c r="D29" s="13">
        <v>285</v>
      </c>
      <c r="E29" s="13">
        <v>184374</v>
      </c>
      <c r="F29" s="13">
        <v>184659</v>
      </c>
      <c r="G29" s="23">
        <f t="shared" si="0"/>
        <v>0.62744731602231718</v>
      </c>
      <c r="H29" s="50">
        <f t="shared" si="1"/>
        <v>9.3163311639170576</v>
      </c>
      <c r="I29" s="43">
        <v>74</v>
      </c>
      <c r="J29" s="13">
        <v>48436</v>
      </c>
      <c r="K29" s="13">
        <v>48510</v>
      </c>
      <c r="L29" s="43">
        <v>0</v>
      </c>
      <c r="M29" s="13">
        <v>1787</v>
      </c>
      <c r="N29" s="13">
        <v>1787</v>
      </c>
      <c r="O29" s="43">
        <v>211</v>
      </c>
      <c r="P29" s="13">
        <v>134151</v>
      </c>
      <c r="Q29" s="13">
        <v>134362</v>
      </c>
      <c r="R29" s="51">
        <v>294302</v>
      </c>
    </row>
    <row r="30" spans="1:18" x14ac:dyDescent="0.2">
      <c r="A30" s="11" t="s">
        <v>92</v>
      </c>
      <c r="B30" s="12" t="s">
        <v>90</v>
      </c>
      <c r="C30" s="13">
        <v>1920</v>
      </c>
      <c r="D30" s="13">
        <v>0</v>
      </c>
      <c r="E30" s="13">
        <v>184374</v>
      </c>
      <c r="F30" s="13">
        <v>184374</v>
      </c>
      <c r="G30" s="23">
        <f t="shared" si="0"/>
        <v>0.95150461111311802</v>
      </c>
      <c r="H30" s="50">
        <f t="shared" si="1"/>
        <v>96.028125000000003</v>
      </c>
      <c r="I30" s="43">
        <v>0</v>
      </c>
      <c r="J30" s="13">
        <v>48436</v>
      </c>
      <c r="K30" s="13">
        <v>48436</v>
      </c>
      <c r="L30" s="43">
        <v>0</v>
      </c>
      <c r="M30" s="13">
        <v>1787</v>
      </c>
      <c r="N30" s="13">
        <v>1787</v>
      </c>
      <c r="O30" s="43">
        <v>0</v>
      </c>
      <c r="P30" s="13">
        <v>134151</v>
      </c>
      <c r="Q30" s="13">
        <v>134151</v>
      </c>
      <c r="R30" s="51">
        <v>193771</v>
      </c>
    </row>
    <row r="31" spans="1:18" x14ac:dyDescent="0.2">
      <c r="A31" s="11" t="s">
        <v>93</v>
      </c>
      <c r="B31" s="12" t="s">
        <v>94</v>
      </c>
      <c r="C31" s="13">
        <v>34114</v>
      </c>
      <c r="D31" s="13">
        <v>714</v>
      </c>
      <c r="E31" s="13">
        <v>184374</v>
      </c>
      <c r="F31" s="13">
        <v>185088</v>
      </c>
      <c r="G31" s="23">
        <f t="shared" si="0"/>
        <v>0.60609871109713931</v>
      </c>
      <c r="H31" s="50">
        <f t="shared" si="1"/>
        <v>5.4255730785014951</v>
      </c>
      <c r="I31" s="43">
        <v>213</v>
      </c>
      <c r="J31" s="13">
        <v>48436</v>
      </c>
      <c r="K31" s="13">
        <v>48649</v>
      </c>
      <c r="L31" s="43">
        <v>82</v>
      </c>
      <c r="M31" s="13">
        <v>1787</v>
      </c>
      <c r="N31" s="13">
        <v>1869</v>
      </c>
      <c r="O31" s="43">
        <v>419</v>
      </c>
      <c r="P31" s="13">
        <v>134151</v>
      </c>
      <c r="Q31" s="13">
        <v>134570</v>
      </c>
      <c r="R31" s="51">
        <v>305376</v>
      </c>
    </row>
    <row r="32" spans="1:18" x14ac:dyDescent="0.2">
      <c r="A32" s="11" t="s">
        <v>95</v>
      </c>
      <c r="B32" s="12" t="s">
        <v>96</v>
      </c>
      <c r="C32" s="13">
        <v>12588</v>
      </c>
      <c r="D32" s="13">
        <v>0</v>
      </c>
      <c r="E32" s="13">
        <v>184374</v>
      </c>
      <c r="F32" s="13">
        <v>184374</v>
      </c>
      <c r="G32" s="23">
        <f t="shared" si="0"/>
        <v>0.76407986672302752</v>
      </c>
      <c r="H32" s="50">
        <f t="shared" si="1"/>
        <v>14.646806482364155</v>
      </c>
      <c r="I32" s="43">
        <v>0</v>
      </c>
      <c r="J32" s="13">
        <v>48436</v>
      </c>
      <c r="K32" s="13">
        <v>48436</v>
      </c>
      <c r="L32" s="43">
        <v>0</v>
      </c>
      <c r="M32" s="13">
        <v>1787</v>
      </c>
      <c r="N32" s="13">
        <v>1787</v>
      </c>
      <c r="O32" s="43">
        <v>0</v>
      </c>
      <c r="P32" s="13">
        <v>134151</v>
      </c>
      <c r="Q32" s="13">
        <v>134151</v>
      </c>
      <c r="R32" s="51">
        <v>241302</v>
      </c>
    </row>
    <row r="33" spans="1:18" x14ac:dyDescent="0.2">
      <c r="A33" s="11" t="s">
        <v>97</v>
      </c>
      <c r="B33" s="12" t="s">
        <v>98</v>
      </c>
      <c r="C33" s="13">
        <v>75604</v>
      </c>
      <c r="D33" s="13">
        <v>0</v>
      </c>
      <c r="E33" s="13">
        <v>184374</v>
      </c>
      <c r="F33" s="13">
        <v>184374</v>
      </c>
      <c r="G33" s="23">
        <f t="shared" si="0"/>
        <v>0.66419061068042307</v>
      </c>
      <c r="H33" s="50">
        <f t="shared" si="1"/>
        <v>2.4386804930956032</v>
      </c>
      <c r="I33" s="43">
        <v>0</v>
      </c>
      <c r="J33" s="13">
        <v>48436</v>
      </c>
      <c r="K33" s="13">
        <v>48436</v>
      </c>
      <c r="L33" s="43">
        <v>0</v>
      </c>
      <c r="M33" s="13">
        <v>1787</v>
      </c>
      <c r="N33" s="13">
        <v>1787</v>
      </c>
      <c r="O33" s="43">
        <v>0</v>
      </c>
      <c r="P33" s="13">
        <v>134151</v>
      </c>
      <c r="Q33" s="13">
        <v>134151</v>
      </c>
      <c r="R33" s="51">
        <v>277592</v>
      </c>
    </row>
    <row r="34" spans="1:18" x14ac:dyDescent="0.2">
      <c r="A34" s="11" t="s">
        <v>99</v>
      </c>
      <c r="B34" s="12" t="s">
        <v>100</v>
      </c>
      <c r="C34" s="13">
        <v>17871</v>
      </c>
      <c r="D34" s="13">
        <v>0</v>
      </c>
      <c r="E34" s="13">
        <v>184374</v>
      </c>
      <c r="F34" s="13">
        <v>184374</v>
      </c>
      <c r="G34" s="23">
        <f t="shared" si="0"/>
        <v>0.74828021445066295</v>
      </c>
      <c r="H34" s="50">
        <f t="shared" si="1"/>
        <v>10.316938056068491</v>
      </c>
      <c r="I34" s="43">
        <v>0</v>
      </c>
      <c r="J34" s="13">
        <v>48436</v>
      </c>
      <c r="K34" s="13">
        <v>48436</v>
      </c>
      <c r="L34" s="43">
        <v>0</v>
      </c>
      <c r="M34" s="13">
        <v>1787</v>
      </c>
      <c r="N34" s="13">
        <v>1787</v>
      </c>
      <c r="O34" s="43">
        <v>0</v>
      </c>
      <c r="P34" s="13">
        <v>134151</v>
      </c>
      <c r="Q34" s="13">
        <v>134151</v>
      </c>
      <c r="R34" s="51">
        <v>246397</v>
      </c>
    </row>
    <row r="35" spans="1:18" x14ac:dyDescent="0.2">
      <c r="A35" s="11" t="s">
        <v>101</v>
      </c>
      <c r="B35" s="12" t="s">
        <v>102</v>
      </c>
      <c r="C35" s="13">
        <v>131744</v>
      </c>
      <c r="D35" s="13">
        <v>0</v>
      </c>
      <c r="E35" s="13">
        <v>184374</v>
      </c>
      <c r="F35" s="13">
        <v>184374</v>
      </c>
      <c r="G35" s="23">
        <f t="shared" si="0"/>
        <v>0.40609850378733647</v>
      </c>
      <c r="H35" s="50">
        <f t="shared" si="1"/>
        <v>1.3994868836531456</v>
      </c>
      <c r="I35" s="43">
        <v>0</v>
      </c>
      <c r="J35" s="13">
        <v>48436</v>
      </c>
      <c r="K35" s="13">
        <v>48436</v>
      </c>
      <c r="L35" s="43">
        <v>0</v>
      </c>
      <c r="M35" s="13">
        <v>1787</v>
      </c>
      <c r="N35" s="13">
        <v>1787</v>
      </c>
      <c r="O35" s="43">
        <v>0</v>
      </c>
      <c r="P35" s="13">
        <v>134151</v>
      </c>
      <c r="Q35" s="13">
        <v>134151</v>
      </c>
      <c r="R35" s="51">
        <v>454013</v>
      </c>
    </row>
    <row r="36" spans="1:18" x14ac:dyDescent="0.2">
      <c r="A36" s="11" t="s">
        <v>103</v>
      </c>
      <c r="B36" s="12" t="s">
        <v>102</v>
      </c>
      <c r="C36" s="13">
        <v>59190</v>
      </c>
      <c r="D36" s="13">
        <v>0</v>
      </c>
      <c r="E36" s="13">
        <v>184374</v>
      </c>
      <c r="F36" s="13">
        <v>184374</v>
      </c>
      <c r="G36" s="23">
        <f t="shared" si="0"/>
        <v>0.36621234571824685</v>
      </c>
      <c r="H36" s="50">
        <f t="shared" si="1"/>
        <v>3.1149518499746578</v>
      </c>
      <c r="I36" s="43">
        <v>0</v>
      </c>
      <c r="J36" s="13">
        <v>48436</v>
      </c>
      <c r="K36" s="13">
        <v>48436</v>
      </c>
      <c r="L36" s="43">
        <v>0</v>
      </c>
      <c r="M36" s="13">
        <v>1787</v>
      </c>
      <c r="N36" s="13">
        <v>1787</v>
      </c>
      <c r="O36" s="43">
        <v>0</v>
      </c>
      <c r="P36" s="13">
        <v>134151</v>
      </c>
      <c r="Q36" s="13">
        <v>134151</v>
      </c>
      <c r="R36" s="51">
        <v>503462</v>
      </c>
    </row>
    <row r="37" spans="1:18" x14ac:dyDescent="0.2">
      <c r="A37" s="11" t="s">
        <v>104</v>
      </c>
      <c r="B37" s="12" t="s">
        <v>105</v>
      </c>
      <c r="C37" s="13">
        <v>8020</v>
      </c>
      <c r="D37" s="13">
        <v>0</v>
      </c>
      <c r="E37" s="13">
        <v>184374</v>
      </c>
      <c r="F37" s="13">
        <v>184374</v>
      </c>
      <c r="G37" s="23">
        <f t="shared" si="0"/>
        <v>0.88224401027834798</v>
      </c>
      <c r="H37" s="50">
        <f t="shared" si="1"/>
        <v>22.989276807980051</v>
      </c>
      <c r="I37" s="43">
        <v>0</v>
      </c>
      <c r="J37" s="13">
        <v>48436</v>
      </c>
      <c r="K37" s="13">
        <v>48436</v>
      </c>
      <c r="L37" s="43">
        <v>0</v>
      </c>
      <c r="M37" s="13">
        <v>1787</v>
      </c>
      <c r="N37" s="13">
        <v>1787</v>
      </c>
      <c r="O37" s="43">
        <v>0</v>
      </c>
      <c r="P37" s="13">
        <v>134151</v>
      </c>
      <c r="Q37" s="13">
        <v>134151</v>
      </c>
      <c r="R37" s="51">
        <v>208983</v>
      </c>
    </row>
    <row r="38" spans="1:18" x14ac:dyDescent="0.2">
      <c r="A38" s="11" t="s">
        <v>106</v>
      </c>
      <c r="B38" s="12" t="s">
        <v>107</v>
      </c>
      <c r="C38" s="13">
        <v>4230</v>
      </c>
      <c r="D38" s="13">
        <v>0</v>
      </c>
      <c r="E38" s="13">
        <v>184374</v>
      </c>
      <c r="F38" s="13">
        <v>184374</v>
      </c>
      <c r="G38" s="23">
        <f t="shared" si="0"/>
        <v>0.82784353167262348</v>
      </c>
      <c r="H38" s="50">
        <f t="shared" si="1"/>
        <v>43.587234042553192</v>
      </c>
      <c r="I38" s="43">
        <v>0</v>
      </c>
      <c r="J38" s="13">
        <v>48436</v>
      </c>
      <c r="K38" s="13">
        <v>48436</v>
      </c>
      <c r="L38" s="43">
        <v>0</v>
      </c>
      <c r="M38" s="13">
        <v>1787</v>
      </c>
      <c r="N38" s="13">
        <v>1787</v>
      </c>
      <c r="O38" s="43">
        <v>0</v>
      </c>
      <c r="P38" s="13">
        <v>134151</v>
      </c>
      <c r="Q38" s="13">
        <v>134151</v>
      </c>
      <c r="R38" s="51">
        <v>222716</v>
      </c>
    </row>
    <row r="39" spans="1:18" x14ac:dyDescent="0.2">
      <c r="A39" s="11" t="s">
        <v>108</v>
      </c>
      <c r="B39" s="12" t="s">
        <v>107</v>
      </c>
      <c r="C39" s="13">
        <v>6154</v>
      </c>
      <c r="D39" s="13">
        <v>0</v>
      </c>
      <c r="E39" s="13">
        <v>184374</v>
      </c>
      <c r="F39" s="13">
        <v>184374</v>
      </c>
      <c r="G39" s="23">
        <f t="shared" si="0"/>
        <v>0.82726036801227609</v>
      </c>
      <c r="H39" s="50">
        <f t="shared" si="1"/>
        <v>29.960025999350016</v>
      </c>
      <c r="I39" s="43">
        <v>0</v>
      </c>
      <c r="J39" s="13">
        <v>48436</v>
      </c>
      <c r="K39" s="13">
        <v>48436</v>
      </c>
      <c r="L39" s="43">
        <v>0</v>
      </c>
      <c r="M39" s="13">
        <v>1787</v>
      </c>
      <c r="N39" s="13">
        <v>1787</v>
      </c>
      <c r="O39" s="43">
        <v>0</v>
      </c>
      <c r="P39" s="13">
        <v>134151</v>
      </c>
      <c r="Q39" s="13">
        <v>134151</v>
      </c>
      <c r="R39" s="51">
        <v>222873</v>
      </c>
    </row>
    <row r="40" spans="1:18" x14ac:dyDescent="0.2">
      <c r="A40" s="11" t="s">
        <v>109</v>
      </c>
      <c r="B40" s="12" t="s">
        <v>110</v>
      </c>
      <c r="C40" s="13">
        <v>9476</v>
      </c>
      <c r="D40" s="13">
        <v>0</v>
      </c>
      <c r="E40" s="13">
        <v>184374</v>
      </c>
      <c r="F40" s="13">
        <v>184374</v>
      </c>
      <c r="G40" s="23">
        <f t="shared" si="0"/>
        <v>0.76499290497647443</v>
      </c>
      <c r="H40" s="50">
        <f t="shared" si="1"/>
        <v>19.456943858168003</v>
      </c>
      <c r="I40" s="43">
        <v>0</v>
      </c>
      <c r="J40" s="13">
        <v>48436</v>
      </c>
      <c r="K40" s="13">
        <v>48436</v>
      </c>
      <c r="L40" s="43">
        <v>0</v>
      </c>
      <c r="M40" s="13">
        <v>1787</v>
      </c>
      <c r="N40" s="13">
        <v>1787</v>
      </c>
      <c r="O40" s="43">
        <v>0</v>
      </c>
      <c r="P40" s="13">
        <v>134151</v>
      </c>
      <c r="Q40" s="13">
        <v>134151</v>
      </c>
      <c r="R40" s="51">
        <v>241014</v>
      </c>
    </row>
    <row r="41" spans="1:18" x14ac:dyDescent="0.2">
      <c r="A41" s="11" t="s">
        <v>111</v>
      </c>
      <c r="B41" s="12" t="s">
        <v>110</v>
      </c>
      <c r="C41" s="13">
        <v>12642</v>
      </c>
      <c r="D41" s="13">
        <v>4124</v>
      </c>
      <c r="E41" s="13">
        <v>184374</v>
      </c>
      <c r="F41" s="13">
        <v>188498</v>
      </c>
      <c r="G41" s="23">
        <f t="shared" si="0"/>
        <v>0.71913138688916101</v>
      </c>
      <c r="H41" s="50">
        <f t="shared" si="1"/>
        <v>14.91045720613827</v>
      </c>
      <c r="I41" s="43">
        <v>2093</v>
      </c>
      <c r="J41" s="13">
        <v>48436</v>
      </c>
      <c r="K41" s="13">
        <v>50529</v>
      </c>
      <c r="L41" s="43">
        <v>890</v>
      </c>
      <c r="M41" s="13">
        <v>1787</v>
      </c>
      <c r="N41" s="13">
        <v>2677</v>
      </c>
      <c r="O41" s="43">
        <v>1141</v>
      </c>
      <c r="P41" s="13">
        <v>134151</v>
      </c>
      <c r="Q41" s="13">
        <v>135292</v>
      </c>
      <c r="R41" s="51">
        <v>262119</v>
      </c>
    </row>
    <row r="42" spans="1:18" x14ac:dyDescent="0.2">
      <c r="A42" s="11" t="s">
        <v>112</v>
      </c>
      <c r="B42" s="12" t="s">
        <v>113</v>
      </c>
      <c r="C42" s="13">
        <v>31931</v>
      </c>
      <c r="D42" s="13">
        <v>3594</v>
      </c>
      <c r="E42" s="13">
        <v>184374</v>
      </c>
      <c r="F42" s="13">
        <v>187968</v>
      </c>
      <c r="G42" s="23">
        <f t="shared" si="0"/>
        <v>0.68210865518254959</v>
      </c>
      <c r="H42" s="50">
        <f t="shared" si="1"/>
        <v>5.8866931821740627</v>
      </c>
      <c r="I42" s="43">
        <v>1459</v>
      </c>
      <c r="J42" s="13">
        <v>48436</v>
      </c>
      <c r="K42" s="13">
        <v>49895</v>
      </c>
      <c r="L42" s="43">
        <v>1281</v>
      </c>
      <c r="M42" s="13">
        <v>1787</v>
      </c>
      <c r="N42" s="13">
        <v>3068</v>
      </c>
      <c r="O42" s="43">
        <v>854</v>
      </c>
      <c r="P42" s="13">
        <v>134151</v>
      </c>
      <c r="Q42" s="13">
        <v>135005</v>
      </c>
      <c r="R42" s="51">
        <v>275569</v>
      </c>
    </row>
    <row r="43" spans="1:18" x14ac:dyDescent="0.2">
      <c r="A43" s="11" t="s">
        <v>114</v>
      </c>
      <c r="B43" s="12" t="s">
        <v>115</v>
      </c>
      <c r="C43" s="13">
        <v>16359</v>
      </c>
      <c r="D43" s="13">
        <v>0</v>
      </c>
      <c r="E43" s="13">
        <v>184374</v>
      </c>
      <c r="F43" s="13">
        <v>184374</v>
      </c>
      <c r="G43" s="23">
        <f t="shared" si="0"/>
        <v>0.76235171532650536</v>
      </c>
      <c r="H43" s="50">
        <f t="shared" si="1"/>
        <v>11.270493306436824</v>
      </c>
      <c r="I43" s="43">
        <v>0</v>
      </c>
      <c r="J43" s="13">
        <v>48436</v>
      </c>
      <c r="K43" s="13">
        <v>48436</v>
      </c>
      <c r="L43" s="43">
        <v>0</v>
      </c>
      <c r="M43" s="13">
        <v>1787</v>
      </c>
      <c r="N43" s="13">
        <v>1787</v>
      </c>
      <c r="O43" s="43">
        <v>0</v>
      </c>
      <c r="P43" s="13">
        <v>134151</v>
      </c>
      <c r="Q43" s="13">
        <v>134151</v>
      </c>
      <c r="R43" s="51">
        <v>241849</v>
      </c>
    </row>
    <row r="44" spans="1:18" x14ac:dyDescent="0.2">
      <c r="A44" s="11" t="s">
        <v>116</v>
      </c>
      <c r="B44" s="12" t="s">
        <v>117</v>
      </c>
      <c r="C44" s="13">
        <v>11147</v>
      </c>
      <c r="D44" s="13">
        <v>0</v>
      </c>
      <c r="E44" s="13">
        <v>184374</v>
      </c>
      <c r="F44" s="13">
        <v>184374</v>
      </c>
      <c r="G44" s="23">
        <f t="shared" si="0"/>
        <v>0.88919647550747771</v>
      </c>
      <c r="H44" s="50">
        <f t="shared" si="1"/>
        <v>16.540235040818157</v>
      </c>
      <c r="I44" s="43">
        <v>0</v>
      </c>
      <c r="J44" s="13">
        <v>48436</v>
      </c>
      <c r="K44" s="13">
        <v>48436</v>
      </c>
      <c r="L44" s="43">
        <v>0</v>
      </c>
      <c r="M44" s="13">
        <v>1787</v>
      </c>
      <c r="N44" s="13">
        <v>1787</v>
      </c>
      <c r="O44" s="43">
        <v>0</v>
      </c>
      <c r="P44" s="13">
        <v>134151</v>
      </c>
      <c r="Q44" s="13">
        <v>134151</v>
      </c>
      <c r="R44" s="51">
        <v>207349</v>
      </c>
    </row>
    <row r="45" spans="1:18" x14ac:dyDescent="0.2">
      <c r="A45" s="11" t="s">
        <v>118</v>
      </c>
      <c r="B45" s="12" t="s">
        <v>119</v>
      </c>
      <c r="C45" s="13">
        <v>9631</v>
      </c>
      <c r="D45" s="13">
        <v>0</v>
      </c>
      <c r="E45" s="13">
        <v>184374</v>
      </c>
      <c r="F45" s="13">
        <v>184374</v>
      </c>
      <c r="G45" s="23">
        <f t="shared" si="0"/>
        <v>0.90176073559620462</v>
      </c>
      <c r="H45" s="50">
        <f t="shared" si="1"/>
        <v>19.143806458311701</v>
      </c>
      <c r="I45" s="43">
        <v>0</v>
      </c>
      <c r="J45" s="13">
        <v>48436</v>
      </c>
      <c r="K45" s="13">
        <v>48436</v>
      </c>
      <c r="L45" s="43">
        <v>0</v>
      </c>
      <c r="M45" s="13">
        <v>1787</v>
      </c>
      <c r="N45" s="13">
        <v>1787</v>
      </c>
      <c r="O45" s="43">
        <v>0</v>
      </c>
      <c r="P45" s="13">
        <v>134151</v>
      </c>
      <c r="Q45" s="13">
        <v>134151</v>
      </c>
      <c r="R45" s="51">
        <v>204460</v>
      </c>
    </row>
    <row r="46" spans="1:18" x14ac:dyDescent="0.2">
      <c r="A46" s="11" t="s">
        <v>120</v>
      </c>
      <c r="B46" s="12" t="s">
        <v>119</v>
      </c>
      <c r="C46" s="13">
        <v>73192</v>
      </c>
      <c r="D46" s="13">
        <v>518</v>
      </c>
      <c r="E46" s="13">
        <v>184374</v>
      </c>
      <c r="F46" s="13">
        <v>184892</v>
      </c>
      <c r="G46" s="23">
        <f t="shared" si="0"/>
        <v>0.54779081721838219</v>
      </c>
      <c r="H46" s="50">
        <f t="shared" si="1"/>
        <v>2.526123073559952</v>
      </c>
      <c r="I46" s="43">
        <v>131</v>
      </c>
      <c r="J46" s="13">
        <v>48436</v>
      </c>
      <c r="K46" s="13">
        <v>48567</v>
      </c>
      <c r="L46" s="43">
        <v>0</v>
      </c>
      <c r="M46" s="13">
        <v>1787</v>
      </c>
      <c r="N46" s="13">
        <v>1787</v>
      </c>
      <c r="O46" s="43">
        <v>387</v>
      </c>
      <c r="P46" s="13">
        <v>134151</v>
      </c>
      <c r="Q46" s="13">
        <v>134538</v>
      </c>
      <c r="R46" s="51">
        <v>337523</v>
      </c>
    </row>
    <row r="47" spans="1:18" x14ac:dyDescent="0.2">
      <c r="A47" s="11" t="s">
        <v>121</v>
      </c>
      <c r="B47" s="12" t="s">
        <v>122</v>
      </c>
      <c r="C47" s="13">
        <v>6528</v>
      </c>
      <c r="D47" s="13">
        <v>0</v>
      </c>
      <c r="E47" s="13">
        <v>184374</v>
      </c>
      <c r="F47" s="13">
        <v>184374</v>
      </c>
      <c r="G47" s="23">
        <f t="shared" si="0"/>
        <v>0.86485041231600579</v>
      </c>
      <c r="H47" s="50">
        <f t="shared" si="1"/>
        <v>28.243566176470587</v>
      </c>
      <c r="I47" s="43">
        <v>0</v>
      </c>
      <c r="J47" s="13">
        <v>48436</v>
      </c>
      <c r="K47" s="13">
        <v>48436</v>
      </c>
      <c r="L47" s="43">
        <v>0</v>
      </c>
      <c r="M47" s="13">
        <v>1787</v>
      </c>
      <c r="N47" s="13">
        <v>1787</v>
      </c>
      <c r="O47" s="43">
        <v>0</v>
      </c>
      <c r="P47" s="13">
        <v>134151</v>
      </c>
      <c r="Q47" s="13">
        <v>134151</v>
      </c>
      <c r="R47" s="51">
        <v>213186</v>
      </c>
    </row>
    <row r="48" spans="1:18" x14ac:dyDescent="0.2">
      <c r="A48" s="11" t="s">
        <v>123</v>
      </c>
      <c r="B48" s="12" t="s">
        <v>124</v>
      </c>
      <c r="C48" s="13">
        <v>31012</v>
      </c>
      <c r="D48" s="13">
        <v>0</v>
      </c>
      <c r="E48" s="13">
        <v>184374</v>
      </c>
      <c r="F48" s="13">
        <v>184374</v>
      </c>
      <c r="G48" s="23">
        <f t="shared" si="0"/>
        <v>0.73359620258704727</v>
      </c>
      <c r="H48" s="50">
        <f t="shared" si="1"/>
        <v>5.9452470011608414</v>
      </c>
      <c r="I48" s="43">
        <v>0</v>
      </c>
      <c r="J48" s="13">
        <v>48436</v>
      </c>
      <c r="K48" s="13">
        <v>48436</v>
      </c>
      <c r="L48" s="43">
        <v>0</v>
      </c>
      <c r="M48" s="13">
        <v>1787</v>
      </c>
      <c r="N48" s="13">
        <v>1787</v>
      </c>
      <c r="O48" s="43">
        <v>0</v>
      </c>
      <c r="P48" s="13">
        <v>134151</v>
      </c>
      <c r="Q48" s="13">
        <v>134151</v>
      </c>
      <c r="R48" s="51">
        <v>251329</v>
      </c>
    </row>
    <row r="49" spans="1:18" x14ac:dyDescent="0.2">
      <c r="A49" s="11" t="s">
        <v>125</v>
      </c>
      <c r="B49" s="12" t="s">
        <v>126</v>
      </c>
      <c r="C49" s="13">
        <v>23359</v>
      </c>
      <c r="D49" s="13">
        <v>2093</v>
      </c>
      <c r="E49" s="13">
        <v>184374</v>
      </c>
      <c r="F49" s="13">
        <v>186467</v>
      </c>
      <c r="G49" s="23">
        <f t="shared" si="0"/>
        <v>0.64350223798957096</v>
      </c>
      <c r="H49" s="50">
        <f t="shared" si="1"/>
        <v>7.9826619290209342</v>
      </c>
      <c r="I49" s="43">
        <v>1064</v>
      </c>
      <c r="J49" s="13">
        <v>48436</v>
      </c>
      <c r="K49" s="13">
        <v>49500</v>
      </c>
      <c r="L49" s="43">
        <v>469</v>
      </c>
      <c r="M49" s="13">
        <v>1787</v>
      </c>
      <c r="N49" s="13">
        <v>2256</v>
      </c>
      <c r="O49" s="43">
        <v>560</v>
      </c>
      <c r="P49" s="13">
        <v>134151</v>
      </c>
      <c r="Q49" s="13">
        <v>134711</v>
      </c>
      <c r="R49" s="51">
        <v>289769</v>
      </c>
    </row>
    <row r="50" spans="1:18" x14ac:dyDescent="0.2">
      <c r="A50" s="11" t="s">
        <v>127</v>
      </c>
      <c r="B50" s="12" t="s">
        <v>128</v>
      </c>
      <c r="C50" s="13">
        <v>43240</v>
      </c>
      <c r="D50" s="13">
        <v>0</v>
      </c>
      <c r="E50" s="13">
        <v>184374</v>
      </c>
      <c r="F50" s="13">
        <v>184374</v>
      </c>
      <c r="G50" s="23">
        <f t="shared" si="0"/>
        <v>0.63638246318885006</v>
      </c>
      <c r="H50" s="50">
        <f t="shared" si="1"/>
        <v>4.2639685476410731</v>
      </c>
      <c r="I50" s="43">
        <v>0</v>
      </c>
      <c r="J50" s="13">
        <v>48436</v>
      </c>
      <c r="K50" s="13">
        <v>48436</v>
      </c>
      <c r="L50" s="43">
        <v>0</v>
      </c>
      <c r="M50" s="13">
        <v>1787</v>
      </c>
      <c r="N50" s="13">
        <v>1787</v>
      </c>
      <c r="O50" s="43">
        <v>0</v>
      </c>
      <c r="P50" s="13">
        <v>134151</v>
      </c>
      <c r="Q50" s="13">
        <v>134151</v>
      </c>
      <c r="R50" s="51">
        <v>289722</v>
      </c>
    </row>
    <row r="51" spans="1:18" x14ac:dyDescent="0.2">
      <c r="A51" s="15"/>
      <c r="B51" s="16"/>
      <c r="C51" s="17"/>
      <c r="D51" s="18"/>
      <c r="E51" s="17"/>
      <c r="F51" s="17"/>
      <c r="G51" s="17"/>
      <c r="H51" s="17"/>
      <c r="I51" s="18"/>
      <c r="J51" s="17"/>
      <c r="K51" s="17"/>
      <c r="L51" s="18"/>
      <c r="M51" s="17"/>
      <c r="N51" s="17"/>
      <c r="O51" s="18"/>
      <c r="P51" s="17"/>
      <c r="Q51" s="17"/>
      <c r="R51" s="19"/>
    </row>
    <row r="52" spans="1:18" x14ac:dyDescent="0.2">
      <c r="A52" s="7" t="s">
        <v>129</v>
      </c>
      <c r="B52" s="7"/>
      <c r="C52" s="9">
        <v>1097379</v>
      </c>
      <c r="D52" s="9">
        <f>SUM(D3:D50)</f>
        <v>19846</v>
      </c>
      <c r="E52" s="9">
        <v>184374</v>
      </c>
      <c r="F52" s="9">
        <f>D52+E52</f>
        <v>204220</v>
      </c>
      <c r="G52" s="20">
        <f>F52/R52</f>
        <v>5.3918190722860714E-2</v>
      </c>
      <c r="H52" s="48">
        <f>F52/C52</f>
        <v>0.18609796615389942</v>
      </c>
      <c r="I52" s="9">
        <f>SUM(I3:I50)</f>
        <v>6801</v>
      </c>
      <c r="J52" s="9">
        <v>48436</v>
      </c>
      <c r="K52" s="9">
        <f>I52+J52</f>
        <v>55237</v>
      </c>
      <c r="L52" s="9">
        <f>SUM(L3:L50)</f>
        <v>4385</v>
      </c>
      <c r="M52" s="9">
        <v>1787</v>
      </c>
      <c r="N52" s="9">
        <f>L52+M52</f>
        <v>6172</v>
      </c>
      <c r="O52" s="9">
        <f>SUM(O3:O50)</f>
        <v>8660</v>
      </c>
      <c r="P52" s="9">
        <v>134151</v>
      </c>
      <c r="Q52" s="9">
        <f>O52+P52</f>
        <v>142811</v>
      </c>
      <c r="R52" s="47">
        <v>3787590</v>
      </c>
    </row>
    <row r="53" spans="1:18" x14ac:dyDescent="0.2">
      <c r="A53" s="7" t="s">
        <v>130</v>
      </c>
      <c r="B53" s="7"/>
      <c r="C53" s="8"/>
      <c r="D53" s="9">
        <f>AVERAGE(D3:D50)</f>
        <v>413.45833333333331</v>
      </c>
      <c r="E53" s="9">
        <v>184374</v>
      </c>
      <c r="F53" s="9">
        <f>AVERAGE(F3:F50)</f>
        <v>184787.45833333334</v>
      </c>
      <c r="G53" s="41">
        <f>AVERAGE(G3:G50)</f>
        <v>0.7457753320335937</v>
      </c>
      <c r="H53" s="49">
        <f>AVERAGE(H3:H50)</f>
        <v>21.729667459291857</v>
      </c>
      <c r="I53" s="9">
        <f>AVERAGE(I3:I50)</f>
        <v>141.6875</v>
      </c>
      <c r="J53" s="9">
        <v>48436</v>
      </c>
      <c r="K53" s="9">
        <f>AVERAGE(K3:K50)</f>
        <v>48577.6875</v>
      </c>
      <c r="L53" s="9">
        <f>AVERAGE(L3:L50)</f>
        <v>91.354166666666671</v>
      </c>
      <c r="M53" s="9">
        <v>1787</v>
      </c>
      <c r="N53" s="9">
        <f>AVERAGE(N3:N50)</f>
        <v>1878.3541666666667</v>
      </c>
      <c r="O53" s="9">
        <f>AVERAGE(O3:O50)</f>
        <v>180.41666666666666</v>
      </c>
      <c r="P53" s="9">
        <v>134151</v>
      </c>
      <c r="Q53" s="9">
        <f>AVERAGE(Q3:Q50)</f>
        <v>134331.41666666666</v>
      </c>
      <c r="R53" s="9">
        <f>AVERAGE(R3:R50)</f>
        <v>259478.20833333334</v>
      </c>
    </row>
    <row r="54" spans="1:18" x14ac:dyDescent="0.2">
      <c r="A54" s="7" t="s">
        <v>131</v>
      </c>
      <c r="B54" s="7"/>
      <c r="C54" s="8"/>
      <c r="D54" s="9">
        <f>MEDIAN(D3:D50)</f>
        <v>0</v>
      </c>
      <c r="E54" s="9">
        <v>184374</v>
      </c>
      <c r="F54" s="9">
        <f>MEDIAN(F3:F50)</f>
        <v>184374</v>
      </c>
      <c r="G54" s="41">
        <f>MEDIAN(G3:G50)</f>
        <v>0.7553159648885841</v>
      </c>
      <c r="H54" s="49">
        <f>MEDIAN(H3:H50)</f>
        <v>12.790027995886412</v>
      </c>
      <c r="I54" s="9">
        <f>MEDIAN(I3:I50)</f>
        <v>0</v>
      </c>
      <c r="J54" s="9">
        <v>48436</v>
      </c>
      <c r="K54" s="9">
        <f>MEDIAN(K3:K50)</f>
        <v>48436</v>
      </c>
      <c r="L54" s="9">
        <f>MEDIAN(L3:L50)</f>
        <v>0</v>
      </c>
      <c r="M54" s="9">
        <v>1787</v>
      </c>
      <c r="N54" s="9">
        <f>MEDIAN(N3:N50)</f>
        <v>1787</v>
      </c>
      <c r="O54" s="9">
        <f>MEDIAN(O3:O50)</f>
        <v>0</v>
      </c>
      <c r="P54" s="9">
        <v>134151</v>
      </c>
      <c r="Q54" s="9">
        <f>MEDIAN(Q3:Q50)</f>
        <v>134151</v>
      </c>
      <c r="R54" s="9">
        <f>MEDIAN(R3:R50)</f>
        <v>244123</v>
      </c>
    </row>
  </sheetData>
  <autoFilter ref="A2:R50" xr:uid="{AB165124-A304-4A20-A4FC-DBD308C5D2DA}"/>
  <sortState xmlns:xlrd2="http://schemas.microsoft.com/office/spreadsheetml/2017/richdata2" ref="A3:R54">
    <sortCondition ref="B3:B54"/>
  </sortState>
  <mergeCells count="12">
    <mergeCell ref="C1:C2"/>
    <mergeCell ref="B1:B2"/>
    <mergeCell ref="A1:A2"/>
    <mergeCell ref="R1:R2"/>
    <mergeCell ref="H1:H2"/>
    <mergeCell ref="G1:G2"/>
    <mergeCell ref="F1:F2"/>
    <mergeCell ref="E1:E2"/>
    <mergeCell ref="D1:D2"/>
    <mergeCell ref="O1:Q1"/>
    <mergeCell ref="L1:N1"/>
    <mergeCell ref="I1:K1"/>
  </mergeCells>
  <conditionalFormatting sqref="A3:R50">
    <cfRule type="expression" dxfId="1" priority="1">
      <formula>MOD(ROW(),2)=0</formula>
    </cfRule>
  </conditionalFormatting>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68280-0634-48F6-9C44-F5614DC997B4}">
  <sheetPr>
    <tabColor theme="7" tint="0.39997558519241921"/>
  </sheetPr>
  <dimension ref="A1:U54"/>
  <sheetViews>
    <sheetView showGridLines="0" workbookViewId="0">
      <pane xSplit="1" ySplit="2" topLeftCell="B3" activePane="bottomRight" state="frozen"/>
      <selection pane="topRight" activeCell="B1" sqref="B1"/>
      <selection pane="bottomLeft" activeCell="A2" sqref="A2"/>
      <selection pane="bottomRight" sqref="A1:A2"/>
    </sheetView>
  </sheetViews>
  <sheetFormatPr defaultRowHeight="12.75" x14ac:dyDescent="0.2"/>
  <cols>
    <col min="1" max="1" width="42.42578125" style="2" bestFit="1" customWidth="1"/>
    <col min="2" max="2" width="15.28515625" style="2" customWidth="1"/>
    <col min="3" max="3" width="13.140625" style="5" customWidth="1"/>
    <col min="4" max="4" width="11.42578125" style="5" customWidth="1"/>
    <col min="5" max="5" width="11.42578125" style="5" bestFit="1" customWidth="1"/>
    <col min="6" max="6" width="12.28515625" style="5" customWidth="1"/>
    <col min="7" max="7" width="13" style="5" customWidth="1"/>
    <col min="8" max="11" width="13.42578125" style="5" customWidth="1"/>
    <col min="12" max="16" width="14.140625" style="5" customWidth="1"/>
    <col min="17" max="17" width="12.7109375" style="5" customWidth="1"/>
    <col min="18" max="18" width="13.5703125" style="5" customWidth="1"/>
    <col min="19" max="19" width="13.85546875" style="5" customWidth="1"/>
    <col min="20" max="20" width="13.140625" style="5" customWidth="1"/>
    <col min="21" max="21" width="14.140625" style="5" customWidth="1"/>
    <col min="22" max="16384" width="9.140625" style="2"/>
  </cols>
  <sheetData>
    <row r="1" spans="1:21" x14ac:dyDescent="0.2">
      <c r="A1" s="127" t="s">
        <v>30</v>
      </c>
      <c r="B1" s="128" t="s">
        <v>31</v>
      </c>
      <c r="C1" s="127" t="s">
        <v>218</v>
      </c>
      <c r="D1" s="127" t="s">
        <v>234</v>
      </c>
      <c r="E1" s="127" t="s">
        <v>235</v>
      </c>
      <c r="F1" s="127" t="s">
        <v>236</v>
      </c>
      <c r="G1" s="131" t="s">
        <v>295</v>
      </c>
      <c r="H1" s="132"/>
      <c r="I1" s="132"/>
      <c r="J1" s="132"/>
      <c r="K1" s="133"/>
      <c r="L1" s="134" t="s">
        <v>296</v>
      </c>
      <c r="M1" s="135"/>
      <c r="N1" s="135"/>
      <c r="O1" s="135"/>
      <c r="P1" s="136"/>
      <c r="Q1" s="137" t="s">
        <v>297</v>
      </c>
      <c r="R1" s="138"/>
      <c r="S1" s="138"/>
      <c r="T1" s="138"/>
      <c r="U1" s="139"/>
    </row>
    <row r="2" spans="1:21" s="1" customFormat="1" ht="64.5" customHeight="1" x14ac:dyDescent="0.2">
      <c r="A2" s="127"/>
      <c r="B2" s="128"/>
      <c r="C2" s="127"/>
      <c r="D2" s="127"/>
      <c r="E2" s="127"/>
      <c r="F2" s="127"/>
      <c r="G2" s="103" t="s">
        <v>237</v>
      </c>
      <c r="H2" s="95" t="s">
        <v>238</v>
      </c>
      <c r="I2" s="96" t="s">
        <v>239</v>
      </c>
      <c r="J2" s="96" t="s">
        <v>240</v>
      </c>
      <c r="K2" s="96" t="s">
        <v>241</v>
      </c>
      <c r="L2" s="102" t="s">
        <v>242</v>
      </c>
      <c r="M2" s="97" t="s">
        <v>243</v>
      </c>
      <c r="N2" s="98" t="s">
        <v>244</v>
      </c>
      <c r="O2" s="98" t="s">
        <v>245</v>
      </c>
      <c r="P2" s="98" t="s">
        <v>246</v>
      </c>
      <c r="Q2" s="101" t="s">
        <v>247</v>
      </c>
      <c r="R2" s="99" t="s">
        <v>248</v>
      </c>
      <c r="S2" s="100" t="s">
        <v>249</v>
      </c>
      <c r="T2" s="100" t="s">
        <v>250</v>
      </c>
      <c r="U2" s="104" t="s">
        <v>251</v>
      </c>
    </row>
    <row r="3" spans="1:21" x14ac:dyDescent="0.2">
      <c r="A3" s="11" t="s">
        <v>42</v>
      </c>
      <c r="B3" s="12" t="s">
        <v>43</v>
      </c>
      <c r="C3" s="13">
        <v>184464</v>
      </c>
      <c r="D3" s="13">
        <v>208970</v>
      </c>
      <c r="E3" s="13">
        <v>50820</v>
      </c>
      <c r="F3" s="13">
        <v>27592</v>
      </c>
      <c r="G3" s="43">
        <v>85</v>
      </c>
      <c r="H3" s="13">
        <v>135780</v>
      </c>
      <c r="I3" s="13">
        <f>G3+H3</f>
        <v>135865</v>
      </c>
      <c r="J3" s="23">
        <f t="shared" ref="J3:J32" si="0">I3/C3</f>
        <v>0.73653937895741173</v>
      </c>
      <c r="K3" s="23">
        <f>I3/D3</f>
        <v>0.65016509546824908</v>
      </c>
      <c r="L3" s="43">
        <v>3</v>
      </c>
      <c r="M3" s="13">
        <v>28449</v>
      </c>
      <c r="N3" s="13">
        <f>L3+M3</f>
        <v>28452</v>
      </c>
      <c r="O3" s="23">
        <f>N3/C3</f>
        <v>0.1542414780119698</v>
      </c>
      <c r="P3" s="23">
        <f>N3/E3</f>
        <v>0.55985832349468712</v>
      </c>
      <c r="Q3" s="43">
        <v>2</v>
      </c>
      <c r="R3" s="13">
        <v>18327</v>
      </c>
      <c r="S3" s="13">
        <f>Q3+R3</f>
        <v>18329</v>
      </c>
      <c r="T3" s="23">
        <f>S3/C3</f>
        <v>9.9363561453725394E-2</v>
      </c>
      <c r="U3" s="28">
        <f>S3/F3</f>
        <v>0.66428674978254565</v>
      </c>
    </row>
    <row r="4" spans="1:21" x14ac:dyDescent="0.2">
      <c r="A4" s="11" t="s">
        <v>44</v>
      </c>
      <c r="B4" s="12" t="s">
        <v>45</v>
      </c>
      <c r="C4" s="13">
        <v>184374</v>
      </c>
      <c r="D4" s="13">
        <v>179044</v>
      </c>
      <c r="E4" s="13">
        <v>48431</v>
      </c>
      <c r="F4" s="13">
        <v>20755</v>
      </c>
      <c r="G4" s="52">
        <v>0</v>
      </c>
      <c r="H4" s="13">
        <v>135780</v>
      </c>
      <c r="I4" s="13">
        <f t="shared" ref="I4:I50" si="1">G4+H4</f>
        <v>135780</v>
      </c>
      <c r="J4" s="23">
        <f t="shared" si="0"/>
        <v>0.73643789254450198</v>
      </c>
      <c r="K4" s="23">
        <f t="shared" ref="K4:K50" si="2">I4/D4</f>
        <v>0.75836107325573598</v>
      </c>
      <c r="L4" s="52">
        <v>0</v>
      </c>
      <c r="M4" s="13">
        <v>28449</v>
      </c>
      <c r="N4" s="13">
        <f t="shared" ref="N4:N50" si="3">L4+M4</f>
        <v>28449</v>
      </c>
      <c r="O4" s="23">
        <f t="shared" ref="O4:O50" si="4">N4/C4</f>
        <v>0.15430049790100556</v>
      </c>
      <c r="P4" s="23">
        <f t="shared" ref="P4:P50" si="5">N4/E4</f>
        <v>0.58741302058598832</v>
      </c>
      <c r="Q4" s="52">
        <v>0</v>
      </c>
      <c r="R4" s="13">
        <v>18327</v>
      </c>
      <c r="S4" s="13">
        <f t="shared" ref="S4:S50" si="6">Q4+R4</f>
        <v>18327</v>
      </c>
      <c r="T4" s="23">
        <f t="shared" ref="T4:T50" si="7">S4/C4</f>
        <v>9.940121709134693E-2</v>
      </c>
      <c r="U4" s="28">
        <f t="shared" ref="U4:U50" si="8">S4/F4</f>
        <v>0.88301614068899059</v>
      </c>
    </row>
    <row r="5" spans="1:21" x14ac:dyDescent="0.2">
      <c r="A5" s="11" t="s">
        <v>46</v>
      </c>
      <c r="B5" s="12" t="s">
        <v>47</v>
      </c>
      <c r="C5" s="13">
        <v>184374</v>
      </c>
      <c r="D5" s="13">
        <v>175441</v>
      </c>
      <c r="E5" s="13">
        <v>50508</v>
      </c>
      <c r="F5" s="13">
        <v>21723</v>
      </c>
      <c r="G5" s="43">
        <v>0</v>
      </c>
      <c r="H5" s="13">
        <v>135780</v>
      </c>
      <c r="I5" s="13">
        <f t="shared" si="1"/>
        <v>135780</v>
      </c>
      <c r="J5" s="23">
        <f t="shared" si="0"/>
        <v>0.73643789254450198</v>
      </c>
      <c r="K5" s="23">
        <f t="shared" si="2"/>
        <v>0.77393539708505998</v>
      </c>
      <c r="L5" s="43">
        <v>0</v>
      </c>
      <c r="M5" s="13">
        <v>28449</v>
      </c>
      <c r="N5" s="13">
        <f t="shared" si="3"/>
        <v>28449</v>
      </c>
      <c r="O5" s="23">
        <f t="shared" si="4"/>
        <v>0.15430049790100556</v>
      </c>
      <c r="P5" s="23">
        <f t="shared" si="5"/>
        <v>0.56325730577334288</v>
      </c>
      <c r="Q5" s="43">
        <v>0</v>
      </c>
      <c r="R5" s="13">
        <v>18327</v>
      </c>
      <c r="S5" s="13">
        <f t="shared" si="6"/>
        <v>18327</v>
      </c>
      <c r="T5" s="23">
        <f t="shared" si="7"/>
        <v>9.940121709134693E-2</v>
      </c>
      <c r="U5" s="28">
        <f t="shared" si="8"/>
        <v>0.84366800165722966</v>
      </c>
    </row>
    <row r="6" spans="1:21" x14ac:dyDescent="0.2">
      <c r="A6" s="11" t="s">
        <v>48</v>
      </c>
      <c r="B6" s="12" t="s">
        <v>47</v>
      </c>
      <c r="C6" s="13">
        <v>184374</v>
      </c>
      <c r="D6" s="13">
        <v>143979</v>
      </c>
      <c r="E6" s="13">
        <v>33541</v>
      </c>
      <c r="F6" s="13">
        <v>19056</v>
      </c>
      <c r="G6" s="43">
        <v>0</v>
      </c>
      <c r="H6" s="13">
        <v>135780</v>
      </c>
      <c r="I6" s="13">
        <f t="shared" si="1"/>
        <v>135780</v>
      </c>
      <c r="J6" s="23">
        <f t="shared" si="0"/>
        <v>0.73643789254450198</v>
      </c>
      <c r="K6" s="23">
        <f t="shared" si="2"/>
        <v>0.94305419540349633</v>
      </c>
      <c r="L6" s="43">
        <v>0</v>
      </c>
      <c r="M6" s="13">
        <v>28449</v>
      </c>
      <c r="N6" s="13">
        <f t="shared" si="3"/>
        <v>28449</v>
      </c>
      <c r="O6" s="23">
        <f t="shared" si="4"/>
        <v>0.15430049790100556</v>
      </c>
      <c r="P6" s="23">
        <f t="shared" si="5"/>
        <v>0.84818580245073194</v>
      </c>
      <c r="Q6" s="43">
        <v>0</v>
      </c>
      <c r="R6" s="13">
        <v>18327</v>
      </c>
      <c r="S6" s="13">
        <f t="shared" si="6"/>
        <v>18327</v>
      </c>
      <c r="T6" s="23">
        <f t="shared" si="7"/>
        <v>9.940121709134693E-2</v>
      </c>
      <c r="U6" s="28">
        <f t="shared" si="8"/>
        <v>0.96174433249370272</v>
      </c>
    </row>
    <row r="7" spans="1:21" x14ac:dyDescent="0.2">
      <c r="A7" s="11" t="s">
        <v>49</v>
      </c>
      <c r="B7" s="12" t="s">
        <v>50</v>
      </c>
      <c r="C7" s="13">
        <v>184374</v>
      </c>
      <c r="D7" s="13">
        <v>152428</v>
      </c>
      <c r="E7" s="13">
        <v>36290</v>
      </c>
      <c r="F7" s="13">
        <v>19960</v>
      </c>
      <c r="G7" s="43">
        <v>0</v>
      </c>
      <c r="H7" s="13">
        <v>135780</v>
      </c>
      <c r="I7" s="13">
        <f t="shared" si="1"/>
        <v>135780</v>
      </c>
      <c r="J7" s="23">
        <f t="shared" si="0"/>
        <v>0.73643789254450198</v>
      </c>
      <c r="K7" s="23">
        <f t="shared" si="2"/>
        <v>0.89078122129792425</v>
      </c>
      <c r="L7" s="43">
        <v>0</v>
      </c>
      <c r="M7" s="13">
        <v>28449</v>
      </c>
      <c r="N7" s="13">
        <f t="shared" si="3"/>
        <v>28449</v>
      </c>
      <c r="O7" s="23">
        <f t="shared" si="4"/>
        <v>0.15430049790100556</v>
      </c>
      <c r="P7" s="23">
        <f t="shared" si="5"/>
        <v>0.78393496831082943</v>
      </c>
      <c r="Q7" s="43">
        <v>0</v>
      </c>
      <c r="R7" s="13">
        <v>18327</v>
      </c>
      <c r="S7" s="13">
        <f t="shared" si="6"/>
        <v>18327</v>
      </c>
      <c r="T7" s="23">
        <f t="shared" si="7"/>
        <v>9.940121709134693E-2</v>
      </c>
      <c r="U7" s="28">
        <f t="shared" si="8"/>
        <v>0.91818637274549098</v>
      </c>
    </row>
    <row r="8" spans="1:21" x14ac:dyDescent="0.2">
      <c r="A8" s="11" t="s">
        <v>51</v>
      </c>
      <c r="B8" s="12" t="s">
        <v>52</v>
      </c>
      <c r="C8" s="13">
        <v>184374</v>
      </c>
      <c r="D8" s="13">
        <v>156203</v>
      </c>
      <c r="E8" s="13">
        <v>36786</v>
      </c>
      <c r="F8" s="13">
        <v>19255</v>
      </c>
      <c r="G8" s="43">
        <v>0</v>
      </c>
      <c r="H8" s="13">
        <v>135780</v>
      </c>
      <c r="I8" s="13">
        <f t="shared" si="1"/>
        <v>135780</v>
      </c>
      <c r="J8" s="23">
        <f t="shared" si="0"/>
        <v>0.73643789254450198</v>
      </c>
      <c r="K8" s="23">
        <f t="shared" si="2"/>
        <v>0.86925347144421039</v>
      </c>
      <c r="L8" s="43">
        <v>0</v>
      </c>
      <c r="M8" s="13">
        <v>28449</v>
      </c>
      <c r="N8" s="13">
        <f t="shared" si="3"/>
        <v>28449</v>
      </c>
      <c r="O8" s="23">
        <f t="shared" si="4"/>
        <v>0.15430049790100556</v>
      </c>
      <c r="P8" s="23">
        <f t="shared" si="5"/>
        <v>0.77336486706899366</v>
      </c>
      <c r="Q8" s="43">
        <v>0</v>
      </c>
      <c r="R8" s="13">
        <v>18327</v>
      </c>
      <c r="S8" s="13">
        <f t="shared" si="6"/>
        <v>18327</v>
      </c>
      <c r="T8" s="23">
        <f t="shared" si="7"/>
        <v>9.940121709134693E-2</v>
      </c>
      <c r="U8" s="28">
        <f t="shared" si="8"/>
        <v>0.95180472604518307</v>
      </c>
    </row>
    <row r="9" spans="1:21" x14ac:dyDescent="0.2">
      <c r="A9" s="11" t="s">
        <v>53</v>
      </c>
      <c r="B9" s="12" t="s">
        <v>54</v>
      </c>
      <c r="C9" s="13">
        <v>184374</v>
      </c>
      <c r="D9" s="13">
        <v>193897</v>
      </c>
      <c r="E9" s="13">
        <v>61087</v>
      </c>
      <c r="F9" s="13">
        <v>23792</v>
      </c>
      <c r="G9" s="43">
        <v>0</v>
      </c>
      <c r="H9" s="13">
        <v>135780</v>
      </c>
      <c r="I9" s="13">
        <f t="shared" si="1"/>
        <v>135780</v>
      </c>
      <c r="J9" s="23">
        <f t="shared" si="0"/>
        <v>0.73643789254450198</v>
      </c>
      <c r="K9" s="23">
        <f t="shared" si="2"/>
        <v>0.70026869936100089</v>
      </c>
      <c r="L9" s="43">
        <v>0</v>
      </c>
      <c r="M9" s="13">
        <v>28449</v>
      </c>
      <c r="N9" s="13">
        <f t="shared" si="3"/>
        <v>28449</v>
      </c>
      <c r="O9" s="23">
        <f t="shared" si="4"/>
        <v>0.15430049790100556</v>
      </c>
      <c r="P9" s="23">
        <f t="shared" si="5"/>
        <v>0.46571283579157596</v>
      </c>
      <c r="Q9" s="43">
        <v>0</v>
      </c>
      <c r="R9" s="13">
        <v>18327</v>
      </c>
      <c r="S9" s="13">
        <f t="shared" si="6"/>
        <v>18327</v>
      </c>
      <c r="T9" s="23">
        <f t="shared" si="7"/>
        <v>9.940121709134693E-2</v>
      </c>
      <c r="U9" s="28">
        <f t="shared" si="8"/>
        <v>0.77030094149293882</v>
      </c>
    </row>
    <row r="10" spans="1:21" x14ac:dyDescent="0.2">
      <c r="A10" s="11" t="s">
        <v>55</v>
      </c>
      <c r="B10" s="12" t="s">
        <v>56</v>
      </c>
      <c r="C10" s="13">
        <v>184374</v>
      </c>
      <c r="D10" s="13">
        <v>298407</v>
      </c>
      <c r="E10" s="13">
        <v>90651</v>
      </c>
      <c r="F10" s="13">
        <v>28003</v>
      </c>
      <c r="G10" s="43">
        <v>0</v>
      </c>
      <c r="H10" s="13">
        <v>135780</v>
      </c>
      <c r="I10" s="13">
        <f t="shared" si="1"/>
        <v>135780</v>
      </c>
      <c r="J10" s="23">
        <f t="shared" si="0"/>
        <v>0.73643789254450198</v>
      </c>
      <c r="K10" s="23">
        <f t="shared" si="2"/>
        <v>0.45501613568046329</v>
      </c>
      <c r="L10" s="43">
        <v>0</v>
      </c>
      <c r="M10" s="13">
        <v>28449</v>
      </c>
      <c r="N10" s="13">
        <f t="shared" si="3"/>
        <v>28449</v>
      </c>
      <c r="O10" s="23">
        <f t="shared" si="4"/>
        <v>0.15430049790100556</v>
      </c>
      <c r="P10" s="23">
        <f t="shared" si="5"/>
        <v>0.31382996326571133</v>
      </c>
      <c r="Q10" s="43">
        <v>0</v>
      </c>
      <c r="R10" s="13">
        <v>18327</v>
      </c>
      <c r="S10" s="13">
        <f t="shared" si="6"/>
        <v>18327</v>
      </c>
      <c r="T10" s="23">
        <f t="shared" si="7"/>
        <v>9.940121709134693E-2</v>
      </c>
      <c r="U10" s="28">
        <f t="shared" si="8"/>
        <v>0.65446559297218154</v>
      </c>
    </row>
    <row r="11" spans="1:21" x14ac:dyDescent="0.2">
      <c r="A11" s="11" t="s">
        <v>57</v>
      </c>
      <c r="B11" s="12" t="s">
        <v>58</v>
      </c>
      <c r="C11" s="13">
        <v>184374</v>
      </c>
      <c r="D11" s="13">
        <v>196132</v>
      </c>
      <c r="E11" s="13">
        <v>244652</v>
      </c>
      <c r="F11" s="13">
        <v>26341</v>
      </c>
      <c r="G11" s="52">
        <v>0</v>
      </c>
      <c r="H11" s="13">
        <v>135780</v>
      </c>
      <c r="I11" s="13">
        <f t="shared" si="1"/>
        <v>135780</v>
      </c>
      <c r="J11" s="23">
        <f t="shared" si="0"/>
        <v>0.73643789254450198</v>
      </c>
      <c r="K11" s="23">
        <f t="shared" si="2"/>
        <v>0.69228886668162259</v>
      </c>
      <c r="L11" s="52">
        <v>0</v>
      </c>
      <c r="M11" s="13">
        <v>8449</v>
      </c>
      <c r="N11" s="13">
        <f t="shared" si="3"/>
        <v>8449</v>
      </c>
      <c r="O11" s="23">
        <f t="shared" si="4"/>
        <v>4.5825333289943267E-2</v>
      </c>
      <c r="P11" s="23">
        <f t="shared" si="5"/>
        <v>3.4534767751745334E-2</v>
      </c>
      <c r="Q11" s="52">
        <v>0</v>
      </c>
      <c r="R11" s="13">
        <v>18327</v>
      </c>
      <c r="S11" s="13">
        <f t="shared" si="6"/>
        <v>18327</v>
      </c>
      <c r="T11" s="23">
        <f t="shared" si="7"/>
        <v>9.940121709134693E-2</v>
      </c>
      <c r="U11" s="28">
        <f t="shared" si="8"/>
        <v>0.69575946243498732</v>
      </c>
    </row>
    <row r="12" spans="1:21" x14ac:dyDescent="0.2">
      <c r="A12" s="11" t="s">
        <v>59</v>
      </c>
      <c r="B12" s="12" t="s">
        <v>60</v>
      </c>
      <c r="C12" s="13">
        <v>184519</v>
      </c>
      <c r="D12" s="13">
        <v>177715</v>
      </c>
      <c r="E12" s="13">
        <v>53757</v>
      </c>
      <c r="F12" s="13">
        <v>20390</v>
      </c>
      <c r="G12" s="43">
        <v>0</v>
      </c>
      <c r="H12" s="13">
        <v>135780</v>
      </c>
      <c r="I12" s="13">
        <f t="shared" si="1"/>
        <v>135780</v>
      </c>
      <c r="J12" s="23">
        <f t="shared" si="0"/>
        <v>0.73585917981346094</v>
      </c>
      <c r="K12" s="23">
        <f t="shared" si="2"/>
        <v>0.76403229890555102</v>
      </c>
      <c r="L12" s="43">
        <v>0</v>
      </c>
      <c r="M12" s="13">
        <v>28449</v>
      </c>
      <c r="N12" s="13">
        <f t="shared" si="3"/>
        <v>28449</v>
      </c>
      <c r="O12" s="23">
        <f t="shared" si="4"/>
        <v>0.15417924441385439</v>
      </c>
      <c r="P12" s="23">
        <f t="shared" si="5"/>
        <v>0.529214799933032</v>
      </c>
      <c r="Q12" s="43">
        <v>0</v>
      </c>
      <c r="R12" s="13">
        <v>18327</v>
      </c>
      <c r="S12" s="13">
        <f t="shared" si="6"/>
        <v>18327</v>
      </c>
      <c r="T12" s="23">
        <f t="shared" si="7"/>
        <v>9.9323104937702897E-2</v>
      </c>
      <c r="U12" s="28">
        <f t="shared" si="8"/>
        <v>0.89882295242766064</v>
      </c>
    </row>
    <row r="13" spans="1:21" x14ac:dyDescent="0.2">
      <c r="A13" s="11" t="s">
        <v>61</v>
      </c>
      <c r="B13" s="12" t="s">
        <v>62</v>
      </c>
      <c r="C13" s="13">
        <v>184743</v>
      </c>
      <c r="D13" s="13">
        <v>207120</v>
      </c>
      <c r="E13" s="13">
        <v>56477</v>
      </c>
      <c r="F13" s="13">
        <v>23036</v>
      </c>
      <c r="G13" s="43">
        <v>293</v>
      </c>
      <c r="H13" s="13">
        <v>135780</v>
      </c>
      <c r="I13" s="13">
        <f t="shared" si="1"/>
        <v>136073</v>
      </c>
      <c r="J13" s="23">
        <f t="shared" si="0"/>
        <v>0.73655294111278913</v>
      </c>
      <c r="K13" s="23">
        <f t="shared" si="2"/>
        <v>0.65697663190421007</v>
      </c>
      <c r="L13" s="43">
        <v>0</v>
      </c>
      <c r="M13" s="13">
        <v>28449</v>
      </c>
      <c r="N13" s="13">
        <f t="shared" si="3"/>
        <v>28449</v>
      </c>
      <c r="O13" s="23">
        <f t="shared" si="4"/>
        <v>0.15399230282067522</v>
      </c>
      <c r="P13" s="23">
        <f t="shared" si="5"/>
        <v>0.50372718097632663</v>
      </c>
      <c r="Q13" s="43">
        <v>0</v>
      </c>
      <c r="R13" s="13">
        <v>18327</v>
      </c>
      <c r="S13" s="13">
        <f t="shared" si="6"/>
        <v>18327</v>
      </c>
      <c r="T13" s="23">
        <f t="shared" si="7"/>
        <v>9.9202676150111233E-2</v>
      </c>
      <c r="U13" s="28">
        <f t="shared" si="8"/>
        <v>0.79558083000520918</v>
      </c>
    </row>
    <row r="14" spans="1:21" x14ac:dyDescent="0.2">
      <c r="A14" s="11" t="s">
        <v>63</v>
      </c>
      <c r="B14" s="12" t="s">
        <v>64</v>
      </c>
      <c r="C14" s="13">
        <v>184374</v>
      </c>
      <c r="D14" s="13">
        <v>148950</v>
      </c>
      <c r="E14" s="13">
        <v>36932</v>
      </c>
      <c r="F14" s="13">
        <v>19642</v>
      </c>
      <c r="G14" s="43">
        <v>0</v>
      </c>
      <c r="H14" s="13">
        <v>135780</v>
      </c>
      <c r="I14" s="13">
        <f t="shared" si="1"/>
        <v>135780</v>
      </c>
      <c r="J14" s="23">
        <f t="shared" si="0"/>
        <v>0.73643789254450198</v>
      </c>
      <c r="K14" s="23">
        <f t="shared" si="2"/>
        <v>0.91158106747230616</v>
      </c>
      <c r="L14" s="43">
        <v>0</v>
      </c>
      <c r="M14" s="13">
        <v>28449</v>
      </c>
      <c r="N14" s="13">
        <f t="shared" si="3"/>
        <v>28449</v>
      </c>
      <c r="O14" s="23">
        <f t="shared" si="4"/>
        <v>0.15430049790100556</v>
      </c>
      <c r="P14" s="23">
        <f t="shared" si="5"/>
        <v>0.77030759233185309</v>
      </c>
      <c r="Q14" s="43">
        <v>0</v>
      </c>
      <c r="R14" s="13">
        <v>18327</v>
      </c>
      <c r="S14" s="13">
        <f t="shared" si="6"/>
        <v>18327</v>
      </c>
      <c r="T14" s="23">
        <f t="shared" si="7"/>
        <v>9.940121709134693E-2</v>
      </c>
      <c r="U14" s="28">
        <f t="shared" si="8"/>
        <v>0.9330516240708685</v>
      </c>
    </row>
    <row r="15" spans="1:21" x14ac:dyDescent="0.2">
      <c r="A15" s="11" t="s">
        <v>65</v>
      </c>
      <c r="B15" s="12" t="s">
        <v>66</v>
      </c>
      <c r="C15" s="13">
        <v>184374</v>
      </c>
      <c r="D15" s="13">
        <v>155434</v>
      </c>
      <c r="E15" s="13">
        <v>41316</v>
      </c>
      <c r="F15" s="13">
        <v>20176</v>
      </c>
      <c r="G15" s="43">
        <v>0</v>
      </c>
      <c r="H15" s="13">
        <v>135780</v>
      </c>
      <c r="I15" s="13">
        <f t="shared" si="1"/>
        <v>135780</v>
      </c>
      <c r="J15" s="23">
        <f t="shared" si="0"/>
        <v>0.73643789254450198</v>
      </c>
      <c r="K15" s="23">
        <f t="shared" si="2"/>
        <v>0.87355404866374153</v>
      </c>
      <c r="L15" s="43">
        <v>0</v>
      </c>
      <c r="M15" s="13">
        <v>28449</v>
      </c>
      <c r="N15" s="13">
        <f t="shared" si="3"/>
        <v>28449</v>
      </c>
      <c r="O15" s="23">
        <f t="shared" si="4"/>
        <v>0.15430049790100556</v>
      </c>
      <c r="P15" s="23">
        <f t="shared" si="5"/>
        <v>0.68857101365088591</v>
      </c>
      <c r="Q15" s="43">
        <v>0</v>
      </c>
      <c r="R15" s="13">
        <v>18327</v>
      </c>
      <c r="S15" s="13">
        <f t="shared" si="6"/>
        <v>18327</v>
      </c>
      <c r="T15" s="23">
        <f t="shared" si="7"/>
        <v>9.940121709134693E-2</v>
      </c>
      <c r="U15" s="28">
        <f t="shared" si="8"/>
        <v>0.90835646312450435</v>
      </c>
    </row>
    <row r="16" spans="1:21" x14ac:dyDescent="0.2">
      <c r="A16" s="11" t="s">
        <v>67</v>
      </c>
      <c r="B16" s="12" t="s">
        <v>68</v>
      </c>
      <c r="C16" s="13">
        <v>184374</v>
      </c>
      <c r="D16" s="13">
        <v>149917</v>
      </c>
      <c r="E16" s="13">
        <v>36278</v>
      </c>
      <c r="F16" s="13">
        <v>19530</v>
      </c>
      <c r="G16" s="43">
        <v>0</v>
      </c>
      <c r="H16" s="13">
        <v>135780</v>
      </c>
      <c r="I16" s="13">
        <f t="shared" si="1"/>
        <v>135780</v>
      </c>
      <c r="J16" s="23">
        <f t="shared" si="0"/>
        <v>0.73643789254450198</v>
      </c>
      <c r="K16" s="23">
        <f t="shared" si="2"/>
        <v>0.90570115463890022</v>
      </c>
      <c r="L16" s="43">
        <v>0</v>
      </c>
      <c r="M16" s="13">
        <v>28449</v>
      </c>
      <c r="N16" s="13">
        <f t="shared" si="3"/>
        <v>28449</v>
      </c>
      <c r="O16" s="23">
        <f t="shared" si="4"/>
        <v>0.15430049790100556</v>
      </c>
      <c r="P16" s="23">
        <f t="shared" si="5"/>
        <v>0.78419427752356796</v>
      </c>
      <c r="Q16" s="43">
        <v>0</v>
      </c>
      <c r="R16" s="13">
        <v>18327</v>
      </c>
      <c r="S16" s="13">
        <f t="shared" si="6"/>
        <v>18327</v>
      </c>
      <c r="T16" s="23">
        <f t="shared" si="7"/>
        <v>9.940121709134693E-2</v>
      </c>
      <c r="U16" s="28">
        <f t="shared" si="8"/>
        <v>0.93840245775729647</v>
      </c>
    </row>
    <row r="17" spans="1:21" x14ac:dyDescent="0.2">
      <c r="A17" s="11" t="s">
        <v>69</v>
      </c>
      <c r="B17" s="12" t="s">
        <v>68</v>
      </c>
      <c r="C17" s="13">
        <v>184374</v>
      </c>
      <c r="D17" s="13">
        <v>158165</v>
      </c>
      <c r="E17" s="13">
        <v>45479</v>
      </c>
      <c r="F17" s="13">
        <v>21408</v>
      </c>
      <c r="G17" s="43">
        <v>0</v>
      </c>
      <c r="H17" s="13">
        <v>135780</v>
      </c>
      <c r="I17" s="13">
        <f t="shared" si="1"/>
        <v>135780</v>
      </c>
      <c r="J17" s="23">
        <f t="shared" si="0"/>
        <v>0.73643789254450198</v>
      </c>
      <c r="K17" s="23">
        <f t="shared" si="2"/>
        <v>0.85847058451616987</v>
      </c>
      <c r="L17" s="43">
        <v>0</v>
      </c>
      <c r="M17" s="13">
        <v>28449</v>
      </c>
      <c r="N17" s="13">
        <f t="shared" si="3"/>
        <v>28449</v>
      </c>
      <c r="O17" s="23">
        <f t="shared" si="4"/>
        <v>0.15430049790100556</v>
      </c>
      <c r="P17" s="23">
        <f t="shared" si="5"/>
        <v>0.62554145869522193</v>
      </c>
      <c r="Q17" s="43">
        <v>0</v>
      </c>
      <c r="R17" s="13">
        <v>18327</v>
      </c>
      <c r="S17" s="13">
        <f t="shared" si="6"/>
        <v>18327</v>
      </c>
      <c r="T17" s="23">
        <f t="shared" si="7"/>
        <v>9.940121709134693E-2</v>
      </c>
      <c r="U17" s="28">
        <f t="shared" si="8"/>
        <v>0.8560818385650224</v>
      </c>
    </row>
    <row r="18" spans="1:21" x14ac:dyDescent="0.2">
      <c r="A18" s="11" t="s">
        <v>70</v>
      </c>
      <c r="B18" s="12" t="s">
        <v>71</v>
      </c>
      <c r="C18" s="13">
        <v>184374</v>
      </c>
      <c r="D18" s="13">
        <v>147207</v>
      </c>
      <c r="E18" s="13">
        <v>36019</v>
      </c>
      <c r="F18" s="13">
        <v>18924</v>
      </c>
      <c r="G18" s="43">
        <v>0</v>
      </c>
      <c r="H18" s="13">
        <v>135780</v>
      </c>
      <c r="I18" s="13">
        <f t="shared" si="1"/>
        <v>135780</v>
      </c>
      <c r="J18" s="23">
        <f t="shared" si="0"/>
        <v>0.73643789254450198</v>
      </c>
      <c r="K18" s="23">
        <f t="shared" si="2"/>
        <v>0.9223746153375858</v>
      </c>
      <c r="L18" s="43">
        <v>0</v>
      </c>
      <c r="M18" s="13">
        <v>28449</v>
      </c>
      <c r="N18" s="13">
        <f t="shared" si="3"/>
        <v>28449</v>
      </c>
      <c r="O18" s="23">
        <f t="shared" si="4"/>
        <v>0.15430049790100556</v>
      </c>
      <c r="P18" s="23">
        <f t="shared" si="5"/>
        <v>0.78983314361864576</v>
      </c>
      <c r="Q18" s="43">
        <v>0</v>
      </c>
      <c r="R18" s="13">
        <v>18327</v>
      </c>
      <c r="S18" s="13">
        <f t="shared" si="6"/>
        <v>18327</v>
      </c>
      <c r="T18" s="23">
        <f t="shared" si="7"/>
        <v>9.940121709134693E-2</v>
      </c>
      <c r="U18" s="28">
        <f t="shared" si="8"/>
        <v>0.96845275840202916</v>
      </c>
    </row>
    <row r="19" spans="1:21" x14ac:dyDescent="0.2">
      <c r="A19" s="11" t="s">
        <v>72</v>
      </c>
      <c r="B19" s="12" t="s">
        <v>71</v>
      </c>
      <c r="C19" s="13">
        <v>184374</v>
      </c>
      <c r="D19" s="13">
        <v>150784</v>
      </c>
      <c r="E19" s="13">
        <v>35402</v>
      </c>
      <c r="F19" s="13">
        <v>19407</v>
      </c>
      <c r="G19" s="43">
        <v>0</v>
      </c>
      <c r="H19" s="13">
        <v>135780</v>
      </c>
      <c r="I19" s="13">
        <f t="shared" si="1"/>
        <v>135780</v>
      </c>
      <c r="J19" s="23">
        <f t="shared" si="0"/>
        <v>0.73643789254450198</v>
      </c>
      <c r="K19" s="23">
        <f t="shared" si="2"/>
        <v>0.90049342105263153</v>
      </c>
      <c r="L19" s="43">
        <v>0</v>
      </c>
      <c r="M19" s="13">
        <v>28449</v>
      </c>
      <c r="N19" s="13">
        <f t="shared" si="3"/>
        <v>28449</v>
      </c>
      <c r="O19" s="23">
        <f t="shared" si="4"/>
        <v>0.15430049790100556</v>
      </c>
      <c r="P19" s="23">
        <f t="shared" si="5"/>
        <v>0.80359866674199198</v>
      </c>
      <c r="Q19" s="43">
        <v>0</v>
      </c>
      <c r="R19" s="13">
        <v>18327</v>
      </c>
      <c r="S19" s="13">
        <f t="shared" si="6"/>
        <v>18327</v>
      </c>
      <c r="T19" s="23">
        <f t="shared" si="7"/>
        <v>9.940121709134693E-2</v>
      </c>
      <c r="U19" s="28">
        <f t="shared" si="8"/>
        <v>0.94434997681249033</v>
      </c>
    </row>
    <row r="20" spans="1:21" x14ac:dyDescent="0.2">
      <c r="A20" s="11" t="s">
        <v>73</v>
      </c>
      <c r="B20" s="12" t="s">
        <v>74</v>
      </c>
      <c r="C20" s="13">
        <v>188067</v>
      </c>
      <c r="D20" s="13">
        <v>161850</v>
      </c>
      <c r="E20" s="13">
        <v>41811</v>
      </c>
      <c r="F20" s="13">
        <v>20224</v>
      </c>
      <c r="G20" s="43">
        <v>3086</v>
      </c>
      <c r="H20" s="13">
        <v>135780</v>
      </c>
      <c r="I20" s="13">
        <f t="shared" si="1"/>
        <v>138866</v>
      </c>
      <c r="J20" s="23">
        <f t="shared" si="0"/>
        <v>0.73838578804362276</v>
      </c>
      <c r="K20" s="23">
        <f t="shared" si="2"/>
        <v>0.85799196787148591</v>
      </c>
      <c r="L20" s="43">
        <v>599</v>
      </c>
      <c r="M20" s="13">
        <v>28449</v>
      </c>
      <c r="N20" s="13">
        <f t="shared" si="3"/>
        <v>29048</v>
      </c>
      <c r="O20" s="23">
        <f t="shared" si="4"/>
        <v>0.15445559295357505</v>
      </c>
      <c r="P20" s="23">
        <f t="shared" si="5"/>
        <v>0.69474540192772238</v>
      </c>
      <c r="Q20" s="43">
        <v>8</v>
      </c>
      <c r="R20" s="13">
        <v>18327</v>
      </c>
      <c r="S20" s="13">
        <f t="shared" si="6"/>
        <v>18335</v>
      </c>
      <c r="T20" s="23">
        <f t="shared" si="7"/>
        <v>9.749185130831034E-2</v>
      </c>
      <c r="U20" s="28">
        <f t="shared" si="8"/>
        <v>0.90659612341772156</v>
      </c>
    </row>
    <row r="21" spans="1:21" x14ac:dyDescent="0.2">
      <c r="A21" s="11" t="s">
        <v>75</v>
      </c>
      <c r="B21" s="12" t="s">
        <v>76</v>
      </c>
      <c r="C21" s="13">
        <v>184374</v>
      </c>
      <c r="D21" s="13">
        <v>159458</v>
      </c>
      <c r="E21" s="13">
        <v>49838</v>
      </c>
      <c r="F21" s="13">
        <v>21850</v>
      </c>
      <c r="G21" s="43">
        <v>0</v>
      </c>
      <c r="H21" s="13">
        <v>135780</v>
      </c>
      <c r="I21" s="13">
        <f t="shared" si="1"/>
        <v>135780</v>
      </c>
      <c r="J21" s="23">
        <f t="shared" si="0"/>
        <v>0.73643789254450198</v>
      </c>
      <c r="K21" s="23">
        <f t="shared" si="2"/>
        <v>0.85150948839192764</v>
      </c>
      <c r="L21" s="43">
        <v>0</v>
      </c>
      <c r="M21" s="13">
        <v>28449</v>
      </c>
      <c r="N21" s="13">
        <f t="shared" si="3"/>
        <v>28449</v>
      </c>
      <c r="O21" s="23">
        <f t="shared" si="4"/>
        <v>0.15430049790100556</v>
      </c>
      <c r="P21" s="23">
        <f t="shared" si="5"/>
        <v>0.57082948753962837</v>
      </c>
      <c r="Q21" s="43">
        <v>0</v>
      </c>
      <c r="R21" s="13">
        <v>18327</v>
      </c>
      <c r="S21" s="13">
        <f t="shared" si="6"/>
        <v>18327</v>
      </c>
      <c r="T21" s="23">
        <f t="shared" si="7"/>
        <v>9.940121709134693E-2</v>
      </c>
      <c r="U21" s="28">
        <f t="shared" si="8"/>
        <v>0.83876430205949659</v>
      </c>
    </row>
    <row r="22" spans="1:21" x14ac:dyDescent="0.2">
      <c r="A22" s="11" t="s">
        <v>77</v>
      </c>
      <c r="B22" s="12" t="s">
        <v>78</v>
      </c>
      <c r="C22" s="13">
        <v>187527</v>
      </c>
      <c r="D22" s="13">
        <v>226729</v>
      </c>
      <c r="E22" s="13">
        <v>69798</v>
      </c>
      <c r="F22" s="13">
        <v>28414</v>
      </c>
      <c r="G22" s="43">
        <v>3144</v>
      </c>
      <c r="H22" s="13">
        <v>135780</v>
      </c>
      <c r="I22" s="13">
        <f t="shared" si="1"/>
        <v>138924</v>
      </c>
      <c r="J22" s="23">
        <f t="shared" si="0"/>
        <v>0.74082132172967097</v>
      </c>
      <c r="K22" s="23">
        <f t="shared" si="2"/>
        <v>0.61273149883781963</v>
      </c>
      <c r="L22" s="43">
        <v>0</v>
      </c>
      <c r="M22" s="13">
        <v>28449</v>
      </c>
      <c r="N22" s="13">
        <f t="shared" si="3"/>
        <v>28449</v>
      </c>
      <c r="O22" s="23">
        <f t="shared" si="4"/>
        <v>0.15170615431377882</v>
      </c>
      <c r="P22" s="23">
        <f t="shared" si="5"/>
        <v>0.40759047537178716</v>
      </c>
      <c r="Q22" s="43">
        <v>9</v>
      </c>
      <c r="R22" s="13">
        <v>18327</v>
      </c>
      <c r="S22" s="13">
        <f t="shared" si="6"/>
        <v>18336</v>
      </c>
      <c r="T22" s="23">
        <f t="shared" si="7"/>
        <v>9.7777919979522954E-2</v>
      </c>
      <c r="U22" s="28">
        <f t="shared" si="8"/>
        <v>0.64531568944886319</v>
      </c>
    </row>
    <row r="23" spans="1:21" x14ac:dyDescent="0.2">
      <c r="A23" s="11" t="s">
        <v>79</v>
      </c>
      <c r="B23" s="12" t="s">
        <v>80</v>
      </c>
      <c r="C23" s="13">
        <v>184374</v>
      </c>
      <c r="D23" s="13">
        <v>154206</v>
      </c>
      <c r="E23" s="13">
        <v>35766</v>
      </c>
      <c r="F23" s="13">
        <v>19497</v>
      </c>
      <c r="G23" s="43">
        <v>0</v>
      </c>
      <c r="H23" s="13">
        <v>135780</v>
      </c>
      <c r="I23" s="13">
        <f t="shared" si="1"/>
        <v>135780</v>
      </c>
      <c r="J23" s="23">
        <f t="shared" si="0"/>
        <v>0.73643789254450198</v>
      </c>
      <c r="K23" s="23">
        <f t="shared" si="2"/>
        <v>0.88051048597330839</v>
      </c>
      <c r="L23" s="43">
        <v>0</v>
      </c>
      <c r="M23" s="13">
        <v>28449</v>
      </c>
      <c r="N23" s="13">
        <f t="shared" si="3"/>
        <v>28449</v>
      </c>
      <c r="O23" s="23">
        <f t="shared" si="4"/>
        <v>0.15430049790100556</v>
      </c>
      <c r="P23" s="23">
        <f t="shared" si="5"/>
        <v>0.79542023150478103</v>
      </c>
      <c r="Q23" s="43">
        <v>0</v>
      </c>
      <c r="R23" s="13">
        <v>18327</v>
      </c>
      <c r="S23" s="13">
        <f t="shared" si="6"/>
        <v>18327</v>
      </c>
      <c r="T23" s="23">
        <f t="shared" si="7"/>
        <v>9.940121709134693E-2</v>
      </c>
      <c r="U23" s="28">
        <f t="shared" si="8"/>
        <v>0.93999076781043234</v>
      </c>
    </row>
    <row r="24" spans="1:21" x14ac:dyDescent="0.2">
      <c r="A24" s="11" t="s">
        <v>81</v>
      </c>
      <c r="B24" s="12" t="s">
        <v>82</v>
      </c>
      <c r="C24" s="13">
        <v>184528</v>
      </c>
      <c r="D24" s="13">
        <v>189135</v>
      </c>
      <c r="E24" s="13">
        <v>48216</v>
      </c>
      <c r="F24" s="13">
        <v>21679</v>
      </c>
      <c r="G24" s="43">
        <v>98</v>
      </c>
      <c r="H24" s="13">
        <v>135780</v>
      </c>
      <c r="I24" s="13">
        <f t="shared" si="1"/>
        <v>135878</v>
      </c>
      <c r="J24" s="23">
        <f t="shared" si="0"/>
        <v>0.73635437440388452</v>
      </c>
      <c r="K24" s="23">
        <f t="shared" si="2"/>
        <v>0.71841806117323603</v>
      </c>
      <c r="L24" s="43">
        <v>39</v>
      </c>
      <c r="M24" s="13">
        <v>28449</v>
      </c>
      <c r="N24" s="13">
        <f t="shared" si="3"/>
        <v>28488</v>
      </c>
      <c r="O24" s="23">
        <f t="shared" si="4"/>
        <v>0.15438307465533685</v>
      </c>
      <c r="P24" s="23">
        <f t="shared" si="5"/>
        <v>0.59084121453459437</v>
      </c>
      <c r="Q24" s="43">
        <v>17</v>
      </c>
      <c r="R24" s="13">
        <v>18327</v>
      </c>
      <c r="S24" s="13">
        <f t="shared" si="6"/>
        <v>18344</v>
      </c>
      <c r="T24" s="23">
        <f t="shared" si="7"/>
        <v>9.9410387583456175E-2</v>
      </c>
      <c r="U24" s="28">
        <f t="shared" si="8"/>
        <v>0.84616449098205637</v>
      </c>
    </row>
    <row r="25" spans="1:21" x14ac:dyDescent="0.2">
      <c r="A25" s="11" t="s">
        <v>83</v>
      </c>
      <c r="B25" s="12" t="s">
        <v>84</v>
      </c>
      <c r="C25" s="13">
        <v>184374</v>
      </c>
      <c r="D25" s="13">
        <v>178709</v>
      </c>
      <c r="E25" s="13">
        <v>51953</v>
      </c>
      <c r="F25" s="13">
        <v>20324</v>
      </c>
      <c r="G25" s="52">
        <v>0</v>
      </c>
      <c r="H25" s="13">
        <v>135780</v>
      </c>
      <c r="I25" s="13">
        <f t="shared" si="1"/>
        <v>135780</v>
      </c>
      <c r="J25" s="23">
        <f t="shared" si="0"/>
        <v>0.73643789254450198</v>
      </c>
      <c r="K25" s="23">
        <f t="shared" si="2"/>
        <v>0.7597826634360888</v>
      </c>
      <c r="L25" s="52">
        <v>0</v>
      </c>
      <c r="M25" s="13">
        <v>28449</v>
      </c>
      <c r="N25" s="13">
        <f t="shared" si="3"/>
        <v>28449</v>
      </c>
      <c r="O25" s="23">
        <f t="shared" si="4"/>
        <v>0.15430049790100556</v>
      </c>
      <c r="P25" s="23">
        <f t="shared" si="5"/>
        <v>0.54759109194849187</v>
      </c>
      <c r="Q25" s="52">
        <v>0</v>
      </c>
      <c r="R25" s="13">
        <v>18327</v>
      </c>
      <c r="S25" s="13">
        <f t="shared" si="6"/>
        <v>18327</v>
      </c>
      <c r="T25" s="23">
        <f t="shared" si="7"/>
        <v>9.940121709134693E-2</v>
      </c>
      <c r="U25" s="28">
        <f t="shared" si="8"/>
        <v>0.90174178311356035</v>
      </c>
    </row>
    <row r="26" spans="1:21" x14ac:dyDescent="0.2">
      <c r="A26" s="11" t="s">
        <v>85</v>
      </c>
      <c r="B26" s="12" t="s">
        <v>86</v>
      </c>
      <c r="C26" s="13">
        <v>184537</v>
      </c>
      <c r="D26" s="13">
        <v>155824</v>
      </c>
      <c r="E26" s="13">
        <v>35769</v>
      </c>
      <c r="F26" s="13">
        <v>19617</v>
      </c>
      <c r="G26" s="43">
        <v>94</v>
      </c>
      <c r="H26" s="13">
        <v>135780</v>
      </c>
      <c r="I26" s="13">
        <f t="shared" si="1"/>
        <v>135874</v>
      </c>
      <c r="J26" s="23">
        <f t="shared" si="0"/>
        <v>0.73629678601039361</v>
      </c>
      <c r="K26" s="23">
        <f t="shared" si="2"/>
        <v>0.87197094157511035</v>
      </c>
      <c r="L26" s="43">
        <v>44</v>
      </c>
      <c r="M26" s="13">
        <v>28449</v>
      </c>
      <c r="N26" s="13">
        <f t="shared" si="3"/>
        <v>28493</v>
      </c>
      <c r="O26" s="23">
        <f t="shared" si="4"/>
        <v>0.15440264012095137</v>
      </c>
      <c r="P26" s="23">
        <f t="shared" si="5"/>
        <v>0.79658363387290676</v>
      </c>
      <c r="Q26" s="43">
        <v>25</v>
      </c>
      <c r="R26" s="13">
        <v>18327</v>
      </c>
      <c r="S26" s="13">
        <f t="shared" si="6"/>
        <v>18352</v>
      </c>
      <c r="T26" s="23">
        <f t="shared" si="7"/>
        <v>9.9448891008307283E-2</v>
      </c>
      <c r="U26" s="28">
        <f t="shared" si="8"/>
        <v>0.93551511444155577</v>
      </c>
    </row>
    <row r="27" spans="1:21" x14ac:dyDescent="0.2">
      <c r="A27" s="11" t="s">
        <v>87</v>
      </c>
      <c r="B27" s="12" t="s">
        <v>88</v>
      </c>
      <c r="C27" s="13">
        <v>185125</v>
      </c>
      <c r="D27" s="13">
        <v>222446</v>
      </c>
      <c r="E27" s="13">
        <v>66981</v>
      </c>
      <c r="F27" s="13">
        <v>23170</v>
      </c>
      <c r="G27" s="43">
        <v>685</v>
      </c>
      <c r="H27" s="13">
        <v>135780</v>
      </c>
      <c r="I27" s="13">
        <f t="shared" si="1"/>
        <v>136465</v>
      </c>
      <c r="J27" s="23">
        <f t="shared" si="0"/>
        <v>0.73715057393652939</v>
      </c>
      <c r="K27" s="23">
        <f t="shared" si="2"/>
        <v>0.61347473094593741</v>
      </c>
      <c r="L27" s="43">
        <v>0</v>
      </c>
      <c r="M27" s="13">
        <v>28449</v>
      </c>
      <c r="N27" s="13">
        <f t="shared" si="3"/>
        <v>28449</v>
      </c>
      <c r="O27" s="23">
        <f t="shared" si="4"/>
        <v>0.15367454422687374</v>
      </c>
      <c r="P27" s="23">
        <f t="shared" si="5"/>
        <v>0.42473238679625563</v>
      </c>
      <c r="Q27" s="43">
        <v>66</v>
      </c>
      <c r="R27" s="13">
        <v>18327</v>
      </c>
      <c r="S27" s="13">
        <f t="shared" si="6"/>
        <v>18393</v>
      </c>
      <c r="T27" s="23">
        <f t="shared" si="7"/>
        <v>9.9354490209318025E-2</v>
      </c>
      <c r="U27" s="28">
        <f t="shared" si="8"/>
        <v>0.7938282261545101</v>
      </c>
    </row>
    <row r="28" spans="1:21" x14ac:dyDescent="0.2">
      <c r="A28" s="11" t="s">
        <v>89</v>
      </c>
      <c r="B28" s="12" t="s">
        <v>90</v>
      </c>
      <c r="C28" s="13">
        <v>184374</v>
      </c>
      <c r="D28" s="13">
        <v>143538</v>
      </c>
      <c r="E28" s="13">
        <v>33378</v>
      </c>
      <c r="F28" s="13">
        <v>19004</v>
      </c>
      <c r="G28" s="52">
        <v>0</v>
      </c>
      <c r="H28" s="13">
        <v>135780</v>
      </c>
      <c r="I28" s="13">
        <f t="shared" si="1"/>
        <v>135780</v>
      </c>
      <c r="J28" s="23">
        <f t="shared" si="0"/>
        <v>0.73643789254450198</v>
      </c>
      <c r="K28" s="23">
        <f t="shared" si="2"/>
        <v>0.94595159469966139</v>
      </c>
      <c r="L28" s="52">
        <v>0</v>
      </c>
      <c r="M28" s="13">
        <v>28449</v>
      </c>
      <c r="N28" s="13">
        <f t="shared" si="3"/>
        <v>28449</v>
      </c>
      <c r="O28" s="23">
        <f t="shared" si="4"/>
        <v>0.15430049790100556</v>
      </c>
      <c r="P28" s="23">
        <f t="shared" si="5"/>
        <v>0.85232788063994247</v>
      </c>
      <c r="Q28" s="52">
        <v>0</v>
      </c>
      <c r="R28" s="13">
        <v>18327</v>
      </c>
      <c r="S28" s="13">
        <f t="shared" si="6"/>
        <v>18327</v>
      </c>
      <c r="T28" s="23">
        <f t="shared" si="7"/>
        <v>9.940121709134693E-2</v>
      </c>
      <c r="U28" s="28">
        <f t="shared" si="8"/>
        <v>0.96437592085876656</v>
      </c>
    </row>
    <row r="29" spans="1:21" x14ac:dyDescent="0.2">
      <c r="A29" s="11" t="s">
        <v>91</v>
      </c>
      <c r="B29" s="12" t="s">
        <v>90</v>
      </c>
      <c r="C29" s="13">
        <v>184659</v>
      </c>
      <c r="D29" s="13">
        <v>209347</v>
      </c>
      <c r="E29" s="13">
        <v>59320</v>
      </c>
      <c r="F29" s="13">
        <v>22273</v>
      </c>
      <c r="G29" s="43">
        <v>125</v>
      </c>
      <c r="H29" s="13">
        <v>135780</v>
      </c>
      <c r="I29" s="13">
        <f t="shared" si="1"/>
        <v>135905</v>
      </c>
      <c r="J29" s="23">
        <f t="shared" si="0"/>
        <v>0.73597820848157958</v>
      </c>
      <c r="K29" s="23">
        <f t="shared" si="2"/>
        <v>0.64918532388809014</v>
      </c>
      <c r="L29" s="43">
        <v>75</v>
      </c>
      <c r="M29" s="13">
        <v>28449</v>
      </c>
      <c r="N29" s="13">
        <f t="shared" si="3"/>
        <v>28524</v>
      </c>
      <c r="O29" s="23">
        <f t="shared" si="4"/>
        <v>0.15446850681526489</v>
      </c>
      <c r="P29" s="23">
        <f t="shared" si="5"/>
        <v>0.48084962913014162</v>
      </c>
      <c r="Q29" s="43">
        <v>85</v>
      </c>
      <c r="R29" s="13">
        <v>18327</v>
      </c>
      <c r="S29" s="13">
        <f t="shared" si="6"/>
        <v>18412</v>
      </c>
      <c r="T29" s="23">
        <f t="shared" si="7"/>
        <v>9.9708110625531379E-2</v>
      </c>
      <c r="U29" s="28">
        <f t="shared" si="8"/>
        <v>0.82665110223140126</v>
      </c>
    </row>
    <row r="30" spans="1:21" x14ac:dyDescent="0.2">
      <c r="A30" s="11" t="s">
        <v>92</v>
      </c>
      <c r="B30" s="12" t="s">
        <v>90</v>
      </c>
      <c r="C30" s="13">
        <v>184374</v>
      </c>
      <c r="D30" s="13">
        <v>141041</v>
      </c>
      <c r="E30" s="13">
        <v>32144</v>
      </c>
      <c r="F30" s="13">
        <v>18730</v>
      </c>
      <c r="G30" s="43">
        <v>0</v>
      </c>
      <c r="H30" s="13">
        <v>135780</v>
      </c>
      <c r="I30" s="13">
        <f t="shared" si="1"/>
        <v>135780</v>
      </c>
      <c r="J30" s="23">
        <f t="shared" si="0"/>
        <v>0.73643789254450198</v>
      </c>
      <c r="K30" s="23">
        <f t="shared" si="2"/>
        <v>0.96269878971362932</v>
      </c>
      <c r="L30" s="43">
        <v>0</v>
      </c>
      <c r="M30" s="13">
        <v>28449</v>
      </c>
      <c r="N30" s="13">
        <f t="shared" si="3"/>
        <v>28449</v>
      </c>
      <c r="O30" s="23">
        <f t="shared" si="4"/>
        <v>0.15430049790100556</v>
      </c>
      <c r="P30" s="23">
        <f t="shared" si="5"/>
        <v>0.88504853160776509</v>
      </c>
      <c r="Q30" s="43">
        <v>0</v>
      </c>
      <c r="R30" s="13">
        <v>18327</v>
      </c>
      <c r="S30" s="13">
        <f t="shared" si="6"/>
        <v>18327</v>
      </c>
      <c r="T30" s="23">
        <f t="shared" si="7"/>
        <v>9.940121709134693E-2</v>
      </c>
      <c r="U30" s="28">
        <f t="shared" si="8"/>
        <v>0.97848371596369466</v>
      </c>
    </row>
    <row r="31" spans="1:21" x14ac:dyDescent="0.2">
      <c r="A31" s="11" t="s">
        <v>93</v>
      </c>
      <c r="B31" s="12" t="s">
        <v>94</v>
      </c>
      <c r="C31" s="13">
        <v>185088</v>
      </c>
      <c r="D31" s="13">
        <v>222226</v>
      </c>
      <c r="E31" s="13">
        <v>58592</v>
      </c>
      <c r="F31" s="13">
        <v>22698</v>
      </c>
      <c r="G31" s="43">
        <v>377</v>
      </c>
      <c r="H31" s="13">
        <v>135780</v>
      </c>
      <c r="I31" s="13">
        <f t="shared" si="1"/>
        <v>136157</v>
      </c>
      <c r="J31" s="23">
        <f t="shared" si="0"/>
        <v>0.73563386065006919</v>
      </c>
      <c r="K31" s="23">
        <f t="shared" si="2"/>
        <v>0.61269608416656918</v>
      </c>
      <c r="L31" s="43">
        <v>337</v>
      </c>
      <c r="M31" s="13">
        <v>28449</v>
      </c>
      <c r="N31" s="13">
        <f t="shared" si="3"/>
        <v>28786</v>
      </c>
      <c r="O31" s="23">
        <f t="shared" si="4"/>
        <v>0.15552602005532504</v>
      </c>
      <c r="P31" s="23">
        <f t="shared" si="5"/>
        <v>0.49129574003276899</v>
      </c>
      <c r="Q31" s="52">
        <v>0</v>
      </c>
      <c r="R31" s="13">
        <v>18327</v>
      </c>
      <c r="S31" s="13">
        <f t="shared" si="6"/>
        <v>18327</v>
      </c>
      <c r="T31" s="23">
        <f t="shared" si="7"/>
        <v>9.9017764522821572E-2</v>
      </c>
      <c r="U31" s="28">
        <f t="shared" si="8"/>
        <v>0.80742796722178167</v>
      </c>
    </row>
    <row r="32" spans="1:21" x14ac:dyDescent="0.2">
      <c r="A32" s="11" t="s">
        <v>95</v>
      </c>
      <c r="B32" s="12" t="s">
        <v>96</v>
      </c>
      <c r="C32" s="13">
        <v>184374</v>
      </c>
      <c r="D32" s="13">
        <v>174486</v>
      </c>
      <c r="E32" s="13">
        <v>43513</v>
      </c>
      <c r="F32" s="13">
        <v>21445</v>
      </c>
      <c r="G32" s="52">
        <v>0</v>
      </c>
      <c r="H32" s="13">
        <v>135780</v>
      </c>
      <c r="I32" s="13">
        <f t="shared" si="1"/>
        <v>135780</v>
      </c>
      <c r="J32" s="23">
        <f t="shared" si="0"/>
        <v>0.73643789254450198</v>
      </c>
      <c r="K32" s="23">
        <f t="shared" si="2"/>
        <v>0.77817131460403699</v>
      </c>
      <c r="L32" s="52">
        <v>0</v>
      </c>
      <c r="M32" s="13">
        <v>28449</v>
      </c>
      <c r="N32" s="13">
        <f t="shared" si="3"/>
        <v>28449</v>
      </c>
      <c r="O32" s="23">
        <f t="shared" si="4"/>
        <v>0.15430049790100556</v>
      </c>
      <c r="P32" s="23">
        <f t="shared" si="5"/>
        <v>0.65380461011651692</v>
      </c>
      <c r="Q32" s="52">
        <v>0</v>
      </c>
      <c r="R32" s="13">
        <v>18327</v>
      </c>
      <c r="S32" s="13">
        <f t="shared" si="6"/>
        <v>18327</v>
      </c>
      <c r="T32" s="23">
        <f t="shared" si="7"/>
        <v>9.940121709134693E-2</v>
      </c>
      <c r="U32" s="28">
        <f t="shared" si="8"/>
        <v>0.85460480298437869</v>
      </c>
    </row>
    <row r="33" spans="1:21" x14ac:dyDescent="0.2">
      <c r="A33" s="11" t="s">
        <v>97</v>
      </c>
      <c r="B33" s="12" t="s">
        <v>98</v>
      </c>
      <c r="C33" s="13">
        <v>184374</v>
      </c>
      <c r="D33" s="13">
        <v>191714</v>
      </c>
      <c r="E33" s="13">
        <v>57246</v>
      </c>
      <c r="F33" s="13">
        <v>26770</v>
      </c>
      <c r="G33" s="43">
        <v>0</v>
      </c>
      <c r="H33" s="13">
        <v>135780</v>
      </c>
      <c r="I33" s="13">
        <f t="shared" si="1"/>
        <v>135780</v>
      </c>
      <c r="J33" s="23">
        <f>I33/C33</f>
        <v>0.73643789254450198</v>
      </c>
      <c r="K33" s="23">
        <f t="shared" si="2"/>
        <v>0.70824248620340713</v>
      </c>
      <c r="L33" s="43">
        <v>0</v>
      </c>
      <c r="M33" s="13">
        <v>28449</v>
      </c>
      <c r="N33" s="13">
        <f t="shared" si="3"/>
        <v>28449</v>
      </c>
      <c r="O33" s="23">
        <f t="shared" si="4"/>
        <v>0.15430049790100556</v>
      </c>
      <c r="P33" s="23">
        <f t="shared" si="5"/>
        <v>0.49696048632218848</v>
      </c>
      <c r="Q33" s="43">
        <v>0</v>
      </c>
      <c r="R33" s="13">
        <v>18327</v>
      </c>
      <c r="S33" s="13">
        <f t="shared" si="6"/>
        <v>18327</v>
      </c>
      <c r="T33" s="23">
        <f t="shared" si="7"/>
        <v>9.940121709134693E-2</v>
      </c>
      <c r="U33" s="28">
        <f t="shared" si="8"/>
        <v>0.68460963765409044</v>
      </c>
    </row>
    <row r="34" spans="1:21" x14ac:dyDescent="0.2">
      <c r="A34" s="11" t="s">
        <v>99</v>
      </c>
      <c r="B34" s="12" t="s">
        <v>100</v>
      </c>
      <c r="C34" s="13">
        <v>184374</v>
      </c>
      <c r="D34" s="13">
        <v>169839</v>
      </c>
      <c r="E34" s="13">
        <v>51601</v>
      </c>
      <c r="F34" s="13">
        <v>23125</v>
      </c>
      <c r="G34" s="43">
        <v>0</v>
      </c>
      <c r="H34" s="13">
        <v>135780</v>
      </c>
      <c r="I34" s="13">
        <f t="shared" si="1"/>
        <v>135780</v>
      </c>
      <c r="J34" s="23">
        <f t="shared" ref="J34:J50" si="9">I34/C34</f>
        <v>0.73643789254450198</v>
      </c>
      <c r="K34" s="23">
        <f t="shared" si="2"/>
        <v>0.79946302086093302</v>
      </c>
      <c r="L34" s="43">
        <v>0</v>
      </c>
      <c r="M34" s="13">
        <v>28449</v>
      </c>
      <c r="N34" s="13">
        <f t="shared" si="3"/>
        <v>28449</v>
      </c>
      <c r="O34" s="23">
        <f t="shared" si="4"/>
        <v>0.15430049790100556</v>
      </c>
      <c r="P34" s="23">
        <f t="shared" si="5"/>
        <v>0.55132652467975429</v>
      </c>
      <c r="Q34" s="43">
        <v>0</v>
      </c>
      <c r="R34" s="13">
        <v>18327</v>
      </c>
      <c r="S34" s="13">
        <f t="shared" si="6"/>
        <v>18327</v>
      </c>
      <c r="T34" s="23">
        <f t="shared" si="7"/>
        <v>9.940121709134693E-2</v>
      </c>
      <c r="U34" s="28">
        <f t="shared" si="8"/>
        <v>0.7925189189189189</v>
      </c>
    </row>
    <row r="35" spans="1:21" x14ac:dyDescent="0.2">
      <c r="A35" s="11" t="s">
        <v>101</v>
      </c>
      <c r="B35" s="12" t="s">
        <v>102</v>
      </c>
      <c r="C35" s="13">
        <v>184374</v>
      </c>
      <c r="D35" s="13">
        <v>274686</v>
      </c>
      <c r="E35" s="13">
        <v>140623</v>
      </c>
      <c r="F35" s="13">
        <v>36866</v>
      </c>
      <c r="G35" s="43">
        <v>0</v>
      </c>
      <c r="H35" s="13">
        <v>135780</v>
      </c>
      <c r="I35" s="13">
        <f t="shared" si="1"/>
        <v>135780</v>
      </c>
      <c r="J35" s="23">
        <f t="shared" si="9"/>
        <v>0.73643789254450198</v>
      </c>
      <c r="K35" s="23">
        <f t="shared" si="2"/>
        <v>0.49430986653852033</v>
      </c>
      <c r="L35" s="43">
        <v>0</v>
      </c>
      <c r="M35" s="13">
        <v>28449</v>
      </c>
      <c r="N35" s="13">
        <f t="shared" si="3"/>
        <v>28449</v>
      </c>
      <c r="O35" s="23">
        <f t="shared" si="4"/>
        <v>0.15430049790100556</v>
      </c>
      <c r="P35" s="23">
        <f t="shared" si="5"/>
        <v>0.20230687725336538</v>
      </c>
      <c r="Q35" s="43">
        <v>0</v>
      </c>
      <c r="R35" s="13">
        <v>18327</v>
      </c>
      <c r="S35" s="13">
        <f t="shared" si="6"/>
        <v>18327</v>
      </c>
      <c r="T35" s="23">
        <f t="shared" si="7"/>
        <v>9.940121709134693E-2</v>
      </c>
      <c r="U35" s="28">
        <f t="shared" si="8"/>
        <v>0.49712472196603918</v>
      </c>
    </row>
    <row r="36" spans="1:21" x14ac:dyDescent="0.2">
      <c r="A36" s="11" t="s">
        <v>103</v>
      </c>
      <c r="B36" s="12" t="s">
        <v>102</v>
      </c>
      <c r="C36" s="13">
        <v>184374</v>
      </c>
      <c r="D36" s="13">
        <v>412184</v>
      </c>
      <c r="E36" s="13">
        <v>66492</v>
      </c>
      <c r="F36" s="13">
        <v>22921</v>
      </c>
      <c r="G36" s="43">
        <v>0</v>
      </c>
      <c r="H36" s="13">
        <v>135780</v>
      </c>
      <c r="I36" s="13">
        <f t="shared" si="1"/>
        <v>135780</v>
      </c>
      <c r="J36" s="23">
        <f t="shared" si="9"/>
        <v>0.73643789254450198</v>
      </c>
      <c r="K36" s="23">
        <f t="shared" si="2"/>
        <v>0.32941598897579721</v>
      </c>
      <c r="L36" s="43">
        <v>0</v>
      </c>
      <c r="M36" s="13">
        <v>28449</v>
      </c>
      <c r="N36" s="13">
        <f t="shared" si="3"/>
        <v>28449</v>
      </c>
      <c r="O36" s="23">
        <f t="shared" si="4"/>
        <v>0.15430049790100556</v>
      </c>
      <c r="P36" s="23">
        <f t="shared" si="5"/>
        <v>0.42785598267460745</v>
      </c>
      <c r="Q36" s="43">
        <v>0</v>
      </c>
      <c r="R36" s="13">
        <v>18327</v>
      </c>
      <c r="S36" s="13">
        <f t="shared" si="6"/>
        <v>18327</v>
      </c>
      <c r="T36" s="23">
        <f t="shared" si="7"/>
        <v>9.940121709134693E-2</v>
      </c>
      <c r="U36" s="28">
        <f t="shared" si="8"/>
        <v>0.79957244448322495</v>
      </c>
    </row>
    <row r="37" spans="1:21" x14ac:dyDescent="0.2">
      <c r="A37" s="11" t="s">
        <v>104</v>
      </c>
      <c r="B37" s="12" t="s">
        <v>105</v>
      </c>
      <c r="C37" s="13">
        <v>184374</v>
      </c>
      <c r="D37" s="13">
        <v>450194</v>
      </c>
      <c r="E37" s="13">
        <v>37748</v>
      </c>
      <c r="F37" s="13">
        <v>19185</v>
      </c>
      <c r="G37" s="43">
        <v>0</v>
      </c>
      <c r="H37" s="13">
        <v>135780</v>
      </c>
      <c r="I37" s="13">
        <f t="shared" si="1"/>
        <v>135780</v>
      </c>
      <c r="J37" s="23">
        <f t="shared" si="9"/>
        <v>0.73643789254450198</v>
      </c>
      <c r="K37" s="23">
        <f t="shared" si="2"/>
        <v>0.30160330879576358</v>
      </c>
      <c r="L37" s="43">
        <v>0</v>
      </c>
      <c r="M37" s="13">
        <v>28449</v>
      </c>
      <c r="N37" s="13">
        <f t="shared" si="3"/>
        <v>28449</v>
      </c>
      <c r="O37" s="23">
        <f t="shared" si="4"/>
        <v>0.15430049790100556</v>
      </c>
      <c r="P37" s="23">
        <f t="shared" si="5"/>
        <v>0.75365582282505028</v>
      </c>
      <c r="Q37" s="43">
        <v>0</v>
      </c>
      <c r="R37" s="13">
        <v>18327</v>
      </c>
      <c r="S37" s="13">
        <f t="shared" si="6"/>
        <v>18327</v>
      </c>
      <c r="T37" s="23">
        <f t="shared" si="7"/>
        <v>9.940121709134693E-2</v>
      </c>
      <c r="U37" s="28">
        <f t="shared" si="8"/>
        <v>0.9552775605942142</v>
      </c>
    </row>
    <row r="38" spans="1:21" x14ac:dyDescent="0.2">
      <c r="A38" s="11" t="s">
        <v>106</v>
      </c>
      <c r="B38" s="12" t="s">
        <v>107</v>
      </c>
      <c r="C38" s="13">
        <v>184374</v>
      </c>
      <c r="D38" s="13">
        <v>159879</v>
      </c>
      <c r="E38" s="13">
        <v>39982</v>
      </c>
      <c r="F38" s="13">
        <v>20750</v>
      </c>
      <c r="G38" s="43">
        <v>5</v>
      </c>
      <c r="H38" s="13">
        <v>135780</v>
      </c>
      <c r="I38" s="13">
        <f t="shared" si="1"/>
        <v>135785</v>
      </c>
      <c r="J38" s="23">
        <f t="shared" si="9"/>
        <v>0.73646501133565467</v>
      </c>
      <c r="K38" s="23">
        <f t="shared" si="2"/>
        <v>0.84929853201483618</v>
      </c>
      <c r="L38" s="43">
        <v>0</v>
      </c>
      <c r="M38" s="13">
        <v>28449</v>
      </c>
      <c r="N38" s="13">
        <f t="shared" si="3"/>
        <v>28449</v>
      </c>
      <c r="O38" s="23">
        <f t="shared" si="4"/>
        <v>0.15430049790100556</v>
      </c>
      <c r="P38" s="23">
        <f t="shared" si="5"/>
        <v>0.71154519533790206</v>
      </c>
      <c r="Q38" s="43">
        <v>0</v>
      </c>
      <c r="R38" s="13">
        <v>18327</v>
      </c>
      <c r="S38" s="13">
        <f t="shared" si="6"/>
        <v>18327</v>
      </c>
      <c r="T38" s="23">
        <f t="shared" si="7"/>
        <v>9.940121709134693E-2</v>
      </c>
      <c r="U38" s="28">
        <f t="shared" si="8"/>
        <v>0.8832289156626506</v>
      </c>
    </row>
    <row r="39" spans="1:21" x14ac:dyDescent="0.2">
      <c r="A39" s="11" t="s">
        <v>108</v>
      </c>
      <c r="B39" s="12" t="s">
        <v>107</v>
      </c>
      <c r="C39" s="13">
        <v>184374</v>
      </c>
      <c r="D39" s="13">
        <v>157075</v>
      </c>
      <c r="E39" s="13">
        <v>42760</v>
      </c>
      <c r="F39" s="13">
        <v>21180</v>
      </c>
      <c r="G39" s="43">
        <v>0</v>
      </c>
      <c r="H39" s="13">
        <v>135780</v>
      </c>
      <c r="I39" s="13">
        <f t="shared" si="1"/>
        <v>135780</v>
      </c>
      <c r="J39" s="23">
        <f t="shared" si="9"/>
        <v>0.73643789254450198</v>
      </c>
      <c r="K39" s="23">
        <f t="shared" si="2"/>
        <v>0.86442782110456784</v>
      </c>
      <c r="L39" s="43">
        <v>0</v>
      </c>
      <c r="M39" s="13">
        <v>28449</v>
      </c>
      <c r="N39" s="13">
        <f t="shared" si="3"/>
        <v>28449</v>
      </c>
      <c r="O39" s="23">
        <f t="shared" si="4"/>
        <v>0.15430049790100556</v>
      </c>
      <c r="P39" s="23">
        <f t="shared" si="5"/>
        <v>0.6653180542563143</v>
      </c>
      <c r="Q39" s="43">
        <v>0</v>
      </c>
      <c r="R39" s="13">
        <v>18327</v>
      </c>
      <c r="S39" s="13">
        <f t="shared" si="6"/>
        <v>18327</v>
      </c>
      <c r="T39" s="23">
        <f t="shared" si="7"/>
        <v>9.940121709134693E-2</v>
      </c>
      <c r="U39" s="28">
        <f t="shared" si="8"/>
        <v>0.86529745042492923</v>
      </c>
    </row>
    <row r="40" spans="1:21" x14ac:dyDescent="0.2">
      <c r="A40" s="11" t="s">
        <v>109</v>
      </c>
      <c r="B40" s="12" t="s">
        <v>110</v>
      </c>
      <c r="C40" s="13">
        <v>184374</v>
      </c>
      <c r="D40" s="13">
        <v>172602</v>
      </c>
      <c r="E40" s="13">
        <v>46198</v>
      </c>
      <c r="F40" s="13">
        <v>20350</v>
      </c>
      <c r="G40" s="43">
        <v>0</v>
      </c>
      <c r="H40" s="13">
        <v>135780</v>
      </c>
      <c r="I40" s="13">
        <f t="shared" si="1"/>
        <v>135780</v>
      </c>
      <c r="J40" s="23">
        <f t="shared" si="9"/>
        <v>0.73643789254450198</v>
      </c>
      <c r="K40" s="23">
        <f t="shared" si="2"/>
        <v>0.78666527618451698</v>
      </c>
      <c r="L40" s="43">
        <v>0</v>
      </c>
      <c r="M40" s="13">
        <v>28449</v>
      </c>
      <c r="N40" s="13">
        <f t="shared" si="3"/>
        <v>28449</v>
      </c>
      <c r="O40" s="23">
        <f t="shared" si="4"/>
        <v>0.15430049790100556</v>
      </c>
      <c r="P40" s="23">
        <f t="shared" si="5"/>
        <v>0.61580587904238282</v>
      </c>
      <c r="Q40" s="43">
        <v>0</v>
      </c>
      <c r="R40" s="13">
        <v>18327</v>
      </c>
      <c r="S40" s="13">
        <f t="shared" si="6"/>
        <v>18327</v>
      </c>
      <c r="T40" s="23">
        <f t="shared" si="7"/>
        <v>9.940121709134693E-2</v>
      </c>
      <c r="U40" s="28">
        <f t="shared" si="8"/>
        <v>0.90058968058968059</v>
      </c>
    </row>
    <row r="41" spans="1:21" x14ac:dyDescent="0.2">
      <c r="A41" s="11" t="s">
        <v>111</v>
      </c>
      <c r="B41" s="12" t="s">
        <v>110</v>
      </c>
      <c r="C41" s="13">
        <v>188498</v>
      </c>
      <c r="D41" s="13">
        <v>184328</v>
      </c>
      <c r="E41" s="13">
        <v>48592</v>
      </c>
      <c r="F41" s="13">
        <v>27333</v>
      </c>
      <c r="G41" s="43">
        <v>4124</v>
      </c>
      <c r="H41" s="13">
        <v>135780</v>
      </c>
      <c r="I41" s="13">
        <f t="shared" si="1"/>
        <v>139904</v>
      </c>
      <c r="J41" s="23">
        <f t="shared" si="9"/>
        <v>0.74220416131736144</v>
      </c>
      <c r="K41" s="23">
        <f t="shared" si="2"/>
        <v>0.75899483529360701</v>
      </c>
      <c r="L41" s="43">
        <v>0</v>
      </c>
      <c r="M41" s="13">
        <v>28449</v>
      </c>
      <c r="N41" s="13">
        <f t="shared" si="3"/>
        <v>28449</v>
      </c>
      <c r="O41" s="23">
        <f t="shared" si="4"/>
        <v>0.15092467824592304</v>
      </c>
      <c r="P41" s="23">
        <f t="shared" si="5"/>
        <v>0.58546674349687189</v>
      </c>
      <c r="Q41" s="43">
        <v>0</v>
      </c>
      <c r="R41" s="13">
        <v>18327</v>
      </c>
      <c r="S41" s="13">
        <f t="shared" si="6"/>
        <v>18327</v>
      </c>
      <c r="T41" s="23">
        <f t="shared" si="7"/>
        <v>9.7226495771838423E-2</v>
      </c>
      <c r="U41" s="28">
        <f t="shared" si="8"/>
        <v>0.6705081769289869</v>
      </c>
    </row>
    <row r="42" spans="1:21" x14ac:dyDescent="0.2">
      <c r="A42" s="11" t="s">
        <v>112</v>
      </c>
      <c r="B42" s="12" t="s">
        <v>113</v>
      </c>
      <c r="C42" s="13">
        <v>187968</v>
      </c>
      <c r="D42" s="13">
        <v>187383</v>
      </c>
      <c r="E42" s="13">
        <v>58310</v>
      </c>
      <c r="F42" s="13">
        <v>24223</v>
      </c>
      <c r="G42" s="52">
        <v>0</v>
      </c>
      <c r="H42" s="13">
        <v>135780</v>
      </c>
      <c r="I42" s="13">
        <f t="shared" si="1"/>
        <v>135780</v>
      </c>
      <c r="J42" s="23">
        <f t="shared" si="9"/>
        <v>0.72235699693564859</v>
      </c>
      <c r="K42" s="23">
        <f t="shared" si="2"/>
        <v>0.72461215798658363</v>
      </c>
      <c r="L42" s="52">
        <v>0</v>
      </c>
      <c r="M42" s="13">
        <v>28449</v>
      </c>
      <c r="N42" s="13">
        <f t="shared" si="3"/>
        <v>28449</v>
      </c>
      <c r="O42" s="23">
        <f t="shared" si="4"/>
        <v>0.15135022982635343</v>
      </c>
      <c r="P42" s="23">
        <f t="shared" si="5"/>
        <v>0.48789229977705367</v>
      </c>
      <c r="Q42" s="52">
        <v>0</v>
      </c>
      <c r="R42" s="13">
        <v>18327</v>
      </c>
      <c r="S42" s="13">
        <f t="shared" si="6"/>
        <v>18327</v>
      </c>
      <c r="T42" s="23">
        <f t="shared" si="7"/>
        <v>9.7500638406537277E-2</v>
      </c>
      <c r="U42" s="28">
        <f t="shared" si="8"/>
        <v>0.75659497172109147</v>
      </c>
    </row>
    <row r="43" spans="1:21" x14ac:dyDescent="0.2">
      <c r="A43" s="11" t="s">
        <v>114</v>
      </c>
      <c r="B43" s="12" t="s">
        <v>115</v>
      </c>
      <c r="C43" s="13">
        <v>184374</v>
      </c>
      <c r="D43" s="13">
        <v>168606</v>
      </c>
      <c r="E43" s="13">
        <v>48119</v>
      </c>
      <c r="F43" s="13">
        <v>23269</v>
      </c>
      <c r="G43" s="43">
        <v>0</v>
      </c>
      <c r="H43" s="13">
        <v>135780</v>
      </c>
      <c r="I43" s="13">
        <f t="shared" si="1"/>
        <v>135780</v>
      </c>
      <c r="J43" s="23">
        <f t="shared" si="9"/>
        <v>0.73643789254450198</v>
      </c>
      <c r="K43" s="23">
        <f t="shared" si="2"/>
        <v>0.8053094195936088</v>
      </c>
      <c r="L43" s="43">
        <v>0</v>
      </c>
      <c r="M43" s="13">
        <v>28449</v>
      </c>
      <c r="N43" s="13">
        <f t="shared" si="3"/>
        <v>28449</v>
      </c>
      <c r="O43" s="23">
        <f t="shared" si="4"/>
        <v>0.15430049790100556</v>
      </c>
      <c r="P43" s="23">
        <f t="shared" si="5"/>
        <v>0.59122176271327331</v>
      </c>
      <c r="Q43" s="43">
        <v>0</v>
      </c>
      <c r="R43" s="13">
        <v>18327</v>
      </c>
      <c r="S43" s="13">
        <f t="shared" si="6"/>
        <v>18327</v>
      </c>
      <c r="T43" s="23">
        <f t="shared" si="7"/>
        <v>9.940121709134693E-2</v>
      </c>
      <c r="U43" s="28">
        <f t="shared" si="8"/>
        <v>0.78761442262237313</v>
      </c>
    </row>
    <row r="44" spans="1:21" x14ac:dyDescent="0.2">
      <c r="A44" s="11" t="s">
        <v>116</v>
      </c>
      <c r="B44" s="12" t="s">
        <v>117</v>
      </c>
      <c r="C44" s="13">
        <v>184374</v>
      </c>
      <c r="D44" s="13">
        <v>151298</v>
      </c>
      <c r="E44" s="13">
        <v>35148</v>
      </c>
      <c r="F44" s="13">
        <v>19049</v>
      </c>
      <c r="G44" s="43">
        <v>0</v>
      </c>
      <c r="H44" s="13">
        <v>135780</v>
      </c>
      <c r="I44" s="13">
        <f t="shared" si="1"/>
        <v>135780</v>
      </c>
      <c r="J44" s="23">
        <f t="shared" si="9"/>
        <v>0.73643789254450198</v>
      </c>
      <c r="K44" s="23">
        <f t="shared" si="2"/>
        <v>0.89743420269930863</v>
      </c>
      <c r="L44" s="43">
        <v>0</v>
      </c>
      <c r="M44" s="13">
        <v>28449</v>
      </c>
      <c r="N44" s="13">
        <f t="shared" si="3"/>
        <v>28449</v>
      </c>
      <c r="O44" s="23">
        <f t="shared" si="4"/>
        <v>0.15430049790100556</v>
      </c>
      <c r="P44" s="23">
        <f t="shared" si="5"/>
        <v>0.80940594059405946</v>
      </c>
      <c r="Q44" s="43">
        <v>0</v>
      </c>
      <c r="R44" s="13">
        <v>18327</v>
      </c>
      <c r="S44" s="13">
        <f t="shared" si="6"/>
        <v>18327</v>
      </c>
      <c r="T44" s="23">
        <f t="shared" si="7"/>
        <v>9.940121709134693E-2</v>
      </c>
      <c r="U44" s="28">
        <f t="shared" si="8"/>
        <v>0.96209774791327629</v>
      </c>
    </row>
    <row r="45" spans="1:21" x14ac:dyDescent="0.2">
      <c r="A45" s="11" t="s">
        <v>118</v>
      </c>
      <c r="B45" s="12" t="s">
        <v>119</v>
      </c>
      <c r="C45" s="13">
        <v>184374</v>
      </c>
      <c r="D45" s="13">
        <v>149407</v>
      </c>
      <c r="E45" s="13">
        <v>34377</v>
      </c>
      <c r="F45" s="13">
        <v>18820</v>
      </c>
      <c r="G45" s="43">
        <v>0</v>
      </c>
      <c r="H45" s="13">
        <v>135780</v>
      </c>
      <c r="I45" s="13">
        <f t="shared" si="1"/>
        <v>135780</v>
      </c>
      <c r="J45" s="23">
        <f t="shared" si="9"/>
        <v>0.73643789254450198</v>
      </c>
      <c r="K45" s="23">
        <f t="shared" si="2"/>
        <v>0.90879276071402282</v>
      </c>
      <c r="L45" s="43">
        <v>0</v>
      </c>
      <c r="M45" s="13">
        <v>28449</v>
      </c>
      <c r="N45" s="13">
        <f t="shared" si="3"/>
        <v>28449</v>
      </c>
      <c r="O45" s="23">
        <f t="shared" si="4"/>
        <v>0.15430049790100556</v>
      </c>
      <c r="P45" s="23">
        <f t="shared" si="5"/>
        <v>0.82755912383279517</v>
      </c>
      <c r="Q45" s="43">
        <v>0</v>
      </c>
      <c r="R45" s="13">
        <v>18327</v>
      </c>
      <c r="S45" s="13">
        <f t="shared" si="6"/>
        <v>18327</v>
      </c>
      <c r="T45" s="23">
        <f t="shared" si="7"/>
        <v>9.940121709134693E-2</v>
      </c>
      <c r="U45" s="28">
        <f t="shared" si="8"/>
        <v>0.97380446333687565</v>
      </c>
    </row>
    <row r="46" spans="1:21" x14ac:dyDescent="0.2">
      <c r="A46" s="11" t="s">
        <v>120</v>
      </c>
      <c r="B46" s="12" t="s">
        <v>119</v>
      </c>
      <c r="C46" s="13">
        <v>184892</v>
      </c>
      <c r="D46" s="13">
        <v>230664</v>
      </c>
      <c r="E46" s="13">
        <v>78201</v>
      </c>
      <c r="F46" s="13">
        <v>26792</v>
      </c>
      <c r="G46" s="43">
        <v>436</v>
      </c>
      <c r="H46" s="13">
        <v>135780</v>
      </c>
      <c r="I46" s="13">
        <f t="shared" si="1"/>
        <v>136216</v>
      </c>
      <c r="J46" s="23">
        <f t="shared" si="9"/>
        <v>0.73673279536161651</v>
      </c>
      <c r="K46" s="23">
        <f t="shared" si="2"/>
        <v>0.59053861894357162</v>
      </c>
      <c r="L46" s="43">
        <v>33</v>
      </c>
      <c r="M46" s="13">
        <v>28449</v>
      </c>
      <c r="N46" s="13">
        <f t="shared" si="3"/>
        <v>28482</v>
      </c>
      <c r="O46" s="23">
        <f t="shared" si="4"/>
        <v>0.15404668671440624</v>
      </c>
      <c r="P46" s="23">
        <f t="shared" si="5"/>
        <v>0.36421529136456054</v>
      </c>
      <c r="Q46" s="43">
        <v>49</v>
      </c>
      <c r="R46" s="13">
        <v>18327</v>
      </c>
      <c r="S46" s="13">
        <f t="shared" si="6"/>
        <v>18376</v>
      </c>
      <c r="T46" s="23">
        <f t="shared" si="7"/>
        <v>9.9387750686887474E-2</v>
      </c>
      <c r="U46" s="28">
        <f t="shared" si="8"/>
        <v>0.68587638100925652</v>
      </c>
    </row>
    <row r="47" spans="1:21" x14ac:dyDescent="0.2">
      <c r="A47" s="11" t="s">
        <v>121</v>
      </c>
      <c r="B47" s="12" t="s">
        <v>122</v>
      </c>
      <c r="C47" s="13">
        <v>184374</v>
      </c>
      <c r="D47" s="13">
        <v>150373</v>
      </c>
      <c r="E47" s="13">
        <v>40962</v>
      </c>
      <c r="F47" s="13">
        <v>19979</v>
      </c>
      <c r="G47" s="52">
        <v>0</v>
      </c>
      <c r="H47" s="13">
        <v>135780</v>
      </c>
      <c r="I47" s="13">
        <f t="shared" si="1"/>
        <v>135780</v>
      </c>
      <c r="J47" s="23">
        <f t="shared" si="9"/>
        <v>0.73643789254450198</v>
      </c>
      <c r="K47" s="23">
        <f t="shared" si="2"/>
        <v>0.90295465276346154</v>
      </c>
      <c r="L47" s="52">
        <v>0</v>
      </c>
      <c r="M47" s="13">
        <v>28449</v>
      </c>
      <c r="N47" s="13">
        <f t="shared" si="3"/>
        <v>28449</v>
      </c>
      <c r="O47" s="23">
        <f t="shared" si="4"/>
        <v>0.15430049790100556</v>
      </c>
      <c r="P47" s="23">
        <f t="shared" si="5"/>
        <v>0.69452175186758458</v>
      </c>
      <c r="Q47" s="52">
        <v>0</v>
      </c>
      <c r="R47" s="13">
        <v>18327</v>
      </c>
      <c r="S47" s="13">
        <f t="shared" si="6"/>
        <v>18327</v>
      </c>
      <c r="T47" s="23">
        <f t="shared" si="7"/>
        <v>9.940121709134693E-2</v>
      </c>
      <c r="U47" s="28">
        <f t="shared" si="8"/>
        <v>0.91731317883777963</v>
      </c>
    </row>
    <row r="48" spans="1:21" x14ac:dyDescent="0.2">
      <c r="A48" s="11" t="s">
        <v>123</v>
      </c>
      <c r="B48" s="12" t="s">
        <v>124</v>
      </c>
      <c r="C48" s="13">
        <v>184374</v>
      </c>
      <c r="D48" s="13">
        <v>181544</v>
      </c>
      <c r="E48" s="13">
        <v>47339</v>
      </c>
      <c r="F48" s="13">
        <v>20587</v>
      </c>
      <c r="G48" s="43">
        <v>0</v>
      </c>
      <c r="H48" s="13">
        <v>135780</v>
      </c>
      <c r="I48" s="13">
        <f t="shared" si="1"/>
        <v>135780</v>
      </c>
      <c r="J48" s="23">
        <f t="shared" si="9"/>
        <v>0.73643789254450198</v>
      </c>
      <c r="K48" s="23">
        <f t="shared" si="2"/>
        <v>0.7479178601330807</v>
      </c>
      <c r="L48" s="43">
        <v>0</v>
      </c>
      <c r="M48" s="13">
        <v>28449</v>
      </c>
      <c r="N48" s="13">
        <f t="shared" si="3"/>
        <v>28449</v>
      </c>
      <c r="O48" s="23">
        <f t="shared" si="4"/>
        <v>0.15430049790100556</v>
      </c>
      <c r="P48" s="23">
        <f t="shared" si="5"/>
        <v>0.60096326496123709</v>
      </c>
      <c r="Q48" s="43">
        <v>0</v>
      </c>
      <c r="R48" s="13">
        <v>18327</v>
      </c>
      <c r="S48" s="13">
        <f t="shared" si="6"/>
        <v>18327</v>
      </c>
      <c r="T48" s="23">
        <f t="shared" si="7"/>
        <v>9.940121709134693E-2</v>
      </c>
      <c r="U48" s="28">
        <f t="shared" si="8"/>
        <v>0.89022198474765624</v>
      </c>
    </row>
    <row r="49" spans="1:21" x14ac:dyDescent="0.2">
      <c r="A49" s="11" t="s">
        <v>125</v>
      </c>
      <c r="B49" s="12" t="s">
        <v>126</v>
      </c>
      <c r="C49" s="13">
        <v>186467</v>
      </c>
      <c r="D49" s="13">
        <v>209224</v>
      </c>
      <c r="E49" s="13">
        <v>55045</v>
      </c>
      <c r="F49" s="13">
        <v>23619</v>
      </c>
      <c r="G49" s="43">
        <v>1892</v>
      </c>
      <c r="H49" s="13">
        <v>135780</v>
      </c>
      <c r="I49" s="13">
        <f t="shared" si="1"/>
        <v>137672</v>
      </c>
      <c r="J49" s="23">
        <f t="shared" si="9"/>
        <v>0.73831830833337797</v>
      </c>
      <c r="K49" s="23">
        <f t="shared" si="2"/>
        <v>0.65801246510916533</v>
      </c>
      <c r="L49" s="43">
        <v>149</v>
      </c>
      <c r="M49" s="13">
        <v>28449</v>
      </c>
      <c r="N49" s="13">
        <f t="shared" si="3"/>
        <v>28598</v>
      </c>
      <c r="O49" s="23">
        <f t="shared" si="4"/>
        <v>0.1533676200078298</v>
      </c>
      <c r="P49" s="23">
        <f t="shared" si="5"/>
        <v>0.51953855936052318</v>
      </c>
      <c r="Q49" s="43">
        <v>31</v>
      </c>
      <c r="R49" s="13">
        <v>18327</v>
      </c>
      <c r="S49" s="13">
        <f t="shared" si="6"/>
        <v>18358</v>
      </c>
      <c r="T49" s="23">
        <f t="shared" si="7"/>
        <v>9.8451736768436243E-2</v>
      </c>
      <c r="U49" s="28">
        <f t="shared" si="8"/>
        <v>0.77725559930564381</v>
      </c>
    </row>
    <row r="50" spans="1:21" x14ac:dyDescent="0.2">
      <c r="A50" s="11" t="s">
        <v>127</v>
      </c>
      <c r="B50" s="12" t="s">
        <v>128</v>
      </c>
      <c r="C50" s="13">
        <v>184374</v>
      </c>
      <c r="D50" s="13">
        <v>212015</v>
      </c>
      <c r="E50" s="13">
        <v>49928</v>
      </c>
      <c r="F50" s="13">
        <v>25920</v>
      </c>
      <c r="G50" s="43">
        <v>0</v>
      </c>
      <c r="H50" s="13">
        <v>135780</v>
      </c>
      <c r="I50" s="13">
        <f t="shared" si="1"/>
        <v>135780</v>
      </c>
      <c r="J50" s="23">
        <f t="shared" si="9"/>
        <v>0.73643789254450198</v>
      </c>
      <c r="K50" s="23">
        <f t="shared" si="2"/>
        <v>0.64042638492559489</v>
      </c>
      <c r="L50" s="43">
        <v>0</v>
      </c>
      <c r="M50" s="13">
        <v>28449</v>
      </c>
      <c r="N50" s="13">
        <f t="shared" si="3"/>
        <v>28449</v>
      </c>
      <c r="O50" s="23">
        <f t="shared" si="4"/>
        <v>0.15430049790100556</v>
      </c>
      <c r="P50" s="23">
        <f t="shared" si="5"/>
        <v>0.5698005127383432</v>
      </c>
      <c r="Q50" s="43">
        <v>0</v>
      </c>
      <c r="R50" s="13">
        <v>18327</v>
      </c>
      <c r="S50" s="13">
        <f t="shared" si="6"/>
        <v>18327</v>
      </c>
      <c r="T50" s="23">
        <f t="shared" si="7"/>
        <v>9.940121709134693E-2</v>
      </c>
      <c r="U50" s="28">
        <f t="shared" si="8"/>
        <v>0.70706018518518521</v>
      </c>
    </row>
    <row r="51" spans="1:21" x14ac:dyDescent="0.2">
      <c r="A51" s="15"/>
      <c r="B51" s="16"/>
      <c r="C51" s="17"/>
      <c r="D51" s="17"/>
      <c r="E51" s="17"/>
      <c r="F51" s="17"/>
      <c r="G51" s="17"/>
      <c r="H51" s="17"/>
      <c r="I51" s="17"/>
      <c r="J51" s="17"/>
      <c r="K51" s="17"/>
      <c r="L51" s="17"/>
      <c r="M51" s="17"/>
      <c r="N51" s="17"/>
      <c r="O51" s="17"/>
      <c r="P51" s="17"/>
      <c r="Q51" s="17"/>
      <c r="R51" s="17"/>
      <c r="S51" s="17"/>
      <c r="T51" s="17"/>
      <c r="U51" s="19"/>
    </row>
    <row r="52" spans="1:21" x14ac:dyDescent="0.2">
      <c r="A52" s="7" t="s">
        <v>129</v>
      </c>
      <c r="B52" s="7"/>
      <c r="C52" s="9">
        <v>204220</v>
      </c>
      <c r="D52" s="9">
        <v>2470143</v>
      </c>
      <c r="E52" s="9">
        <v>1083073</v>
      </c>
      <c r="F52" s="9">
        <v>207284</v>
      </c>
      <c r="G52" s="9">
        <f>SUM(G3:G50)</f>
        <v>14444</v>
      </c>
      <c r="H52" s="9">
        <v>135780</v>
      </c>
      <c r="I52" s="9">
        <f>G52+H52</f>
        <v>150224</v>
      </c>
      <c r="J52" s="20">
        <f>I52/C52</f>
        <v>0.73559886397022822</v>
      </c>
      <c r="K52" s="20">
        <f>I52/D52</f>
        <v>6.0815912277143468E-2</v>
      </c>
      <c r="L52" s="9">
        <f>SUM(L3:L50)</f>
        <v>1279</v>
      </c>
      <c r="M52" s="9">
        <v>28449</v>
      </c>
      <c r="N52" s="9">
        <f>L52+M52</f>
        <v>29728</v>
      </c>
      <c r="O52" s="20">
        <f>N52/C52</f>
        <v>0.14556850455391246</v>
      </c>
      <c r="P52" s="20">
        <f>N52/E52</f>
        <v>2.7447826693122256E-2</v>
      </c>
      <c r="Q52" s="9">
        <f>SUM(Q3:Q50)</f>
        <v>292</v>
      </c>
      <c r="R52" s="9">
        <v>18327</v>
      </c>
      <c r="S52" s="9">
        <f>Q52+R52</f>
        <v>18619</v>
      </c>
      <c r="T52" s="20">
        <f>S52/C52</f>
        <v>9.1171285868181379E-2</v>
      </c>
      <c r="U52" s="20">
        <f>S52/F52</f>
        <v>8.9823623627486929E-2</v>
      </c>
    </row>
    <row r="53" spans="1:21" x14ac:dyDescent="0.2">
      <c r="A53" s="7" t="s">
        <v>130</v>
      </c>
      <c r="B53" s="7"/>
      <c r="C53" s="9">
        <v>184787.45833333334</v>
      </c>
      <c r="D53" s="9">
        <f>AVERAGE(D3:D50)</f>
        <v>190662.5625</v>
      </c>
      <c r="E53" s="9">
        <f t="shared" ref="E53:F53" si="10">AVERAGE(E3:E50)</f>
        <v>54170.333333333336</v>
      </c>
      <c r="F53" s="9">
        <f t="shared" si="10"/>
        <v>22263.604166666668</v>
      </c>
      <c r="G53" s="9">
        <f>AVERAGE(G3:G50)</f>
        <v>300.91666666666669</v>
      </c>
      <c r="H53" s="9">
        <v>135780</v>
      </c>
      <c r="I53" s="9">
        <f>AVERAGE(I3:I50)</f>
        <v>136080.91666666666</v>
      </c>
      <c r="J53" s="41">
        <f>AVERAGE(J3:J50)</f>
        <v>0.73641875292482528</v>
      </c>
      <c r="K53" s="41">
        <f>AVERAGE(K3:K50)</f>
        <v>0.75853792879762716</v>
      </c>
      <c r="L53" s="9">
        <f>AVERAGE(L3:L50)</f>
        <v>26.645833333333332</v>
      </c>
      <c r="M53" s="9">
        <v>28449</v>
      </c>
      <c r="N53" s="9">
        <f>AVERAGE(N3:N50)</f>
        <v>28058.979166666668</v>
      </c>
      <c r="O53" s="41">
        <f>AVERAGE(O3:O50)</f>
        <v>0.15184292785844269</v>
      </c>
      <c r="P53" s="41">
        <f>AVERAGE(P3:P50)</f>
        <v>0.60608542450179803</v>
      </c>
      <c r="Q53" s="9">
        <f>AVERAGE(Q3:Q50)</f>
        <v>6.083333333333333</v>
      </c>
      <c r="R53" s="9">
        <v>18327</v>
      </c>
      <c r="S53" s="9">
        <f>AVERAGE(S3:S50)</f>
        <v>18333.083333333332</v>
      </c>
      <c r="T53" s="41">
        <f>AVERAGE(T3:T50)</f>
        <v>9.9214724177464644E-2</v>
      </c>
      <c r="U53" s="41">
        <f>AVERAGE(U3:U50)</f>
        <v>0.84025745145975905</v>
      </c>
    </row>
    <row r="54" spans="1:21" x14ac:dyDescent="0.2">
      <c r="A54" s="7" t="s">
        <v>131</v>
      </c>
      <c r="B54" s="7"/>
      <c r="C54" s="9">
        <v>184374</v>
      </c>
      <c r="D54" s="9">
        <f>MEDIAN(D3:D50)</f>
        <v>174963.5</v>
      </c>
      <c r="E54" s="9">
        <f t="shared" ref="E54:F54" si="11">MEDIAN(E3:E50)</f>
        <v>48167.5</v>
      </c>
      <c r="F54" s="9">
        <f t="shared" si="11"/>
        <v>21294</v>
      </c>
      <c r="G54" s="9">
        <f>MEDIAN(G3:G50)</f>
        <v>0</v>
      </c>
      <c r="H54" s="9">
        <v>135780</v>
      </c>
      <c r="I54" s="9">
        <f>MEDIAN(I3:I50)</f>
        <v>135780</v>
      </c>
      <c r="J54" s="41">
        <f>MEDIAN(J3:J50)</f>
        <v>0.73643789254450198</v>
      </c>
      <c r="K54" s="41">
        <f>MEDIAN(K3:K50)</f>
        <v>0.77605335584454849</v>
      </c>
      <c r="L54" s="9">
        <f>MEDIAN(L3:L50)</f>
        <v>0</v>
      </c>
      <c r="M54" s="9">
        <v>28449</v>
      </c>
      <c r="N54" s="9">
        <f>MEDIAN(N3:N50)</f>
        <v>28449</v>
      </c>
      <c r="O54" s="41">
        <f>MEDIAN(O3:O50)</f>
        <v>0.15430049790100556</v>
      </c>
      <c r="P54" s="41">
        <f>MEDIAN(P3:P50)</f>
        <v>0.59103148862393384</v>
      </c>
      <c r="Q54" s="9">
        <f>MEDIAN(Q3:Q50)</f>
        <v>0</v>
      </c>
      <c r="R54" s="9">
        <v>18327</v>
      </c>
      <c r="S54" s="9">
        <f>MEDIAN(S3:S50)</f>
        <v>18327</v>
      </c>
      <c r="T54" s="41">
        <f>MEDIAN(T3:T50)</f>
        <v>9.940121709134693E-2</v>
      </c>
      <c r="U54" s="41">
        <f>MEDIAN(U3:U50)</f>
        <v>0.86068964449497587</v>
      </c>
    </row>
  </sheetData>
  <autoFilter ref="A2:U50" xr:uid="{6F668280-0634-48F6-9C44-F5614DC997B4}"/>
  <sortState xmlns:xlrd2="http://schemas.microsoft.com/office/spreadsheetml/2017/richdata2" ref="A3:U50">
    <sortCondition ref="B3:B50"/>
  </sortState>
  <mergeCells count="9">
    <mergeCell ref="G1:K1"/>
    <mergeCell ref="L1:P1"/>
    <mergeCell ref="Q1:U1"/>
    <mergeCell ref="A1:A2"/>
    <mergeCell ref="B1:B2"/>
    <mergeCell ref="C1:C2"/>
    <mergeCell ref="D1:D2"/>
    <mergeCell ref="E1:E2"/>
    <mergeCell ref="F1:F2"/>
  </mergeCells>
  <conditionalFormatting sqref="A3:U50">
    <cfRule type="expression" dxfId="0" priority="1">
      <formula>MOD(ROW(),2)=0</formula>
    </cfRule>
  </conditionalFormatting>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F909B-1321-48E6-B547-A043C1EFB005}">
  <sheetPr>
    <tabColor theme="8" tint="-0.249977111117893"/>
  </sheetPr>
  <dimension ref="A1:AP53"/>
  <sheetViews>
    <sheetView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42.42578125" style="2" bestFit="1" customWidth="1"/>
    <col min="2" max="2" width="15.28515625" style="2" customWidth="1"/>
    <col min="3" max="3" width="15.28515625" style="5" customWidth="1"/>
    <col min="4" max="5" width="11.42578125" style="5" bestFit="1" customWidth="1"/>
    <col min="6" max="6" width="12.42578125" style="5" customWidth="1"/>
    <col min="7" max="7" width="15.28515625" style="5" customWidth="1"/>
    <col min="8" max="9" width="11.42578125" style="5" bestFit="1" customWidth="1"/>
    <col min="10" max="10" width="34.28515625" style="5" customWidth="1"/>
    <col min="11" max="12" width="11.42578125" style="5" bestFit="1" customWidth="1"/>
    <col min="13" max="13" width="15.85546875" style="5" customWidth="1"/>
    <col min="14" max="14" width="15.7109375" style="5" customWidth="1"/>
    <col min="15" max="15" width="11.42578125" style="5" bestFit="1" customWidth="1"/>
    <col min="16" max="16" width="17.140625" style="5" customWidth="1"/>
    <col min="17" max="18" width="11.42578125" style="5" bestFit="1" customWidth="1"/>
    <col min="19" max="19" width="15.7109375" style="5" customWidth="1"/>
    <col min="20" max="20" width="14.140625" style="5" customWidth="1"/>
    <col min="21" max="21" width="13" style="5" customWidth="1"/>
    <col min="22" max="22" width="15.140625" style="5" customWidth="1"/>
    <col min="23" max="23" width="13.140625" style="5" customWidth="1"/>
    <col min="24" max="24" width="11.42578125" style="5" bestFit="1" customWidth="1"/>
    <col min="25" max="25" width="18" style="5" customWidth="1"/>
    <col min="26" max="26" width="23.7109375" style="5" customWidth="1"/>
    <col min="27" max="28" width="11.42578125" style="5" bestFit="1" customWidth="1"/>
    <col min="29" max="29" width="17.7109375" style="5" customWidth="1"/>
    <col min="30" max="30" width="17.42578125" style="5" customWidth="1"/>
    <col min="31" max="31" width="11.42578125" style="5" bestFit="1" customWidth="1"/>
    <col min="32" max="32" width="13.42578125" style="5" customWidth="1"/>
    <col min="33" max="33" width="15.85546875" style="5" customWidth="1"/>
    <col min="34" max="34" width="14.7109375" style="5" customWidth="1"/>
    <col min="35" max="35" width="14.28515625" style="5" customWidth="1"/>
    <col min="36" max="36" width="14.140625" style="5" customWidth="1"/>
    <col min="37" max="37" width="16.85546875" style="5" customWidth="1"/>
    <col min="38" max="38" width="11.42578125" style="5" bestFit="1" customWidth="1"/>
    <col min="39" max="39" width="13.5703125" style="5" customWidth="1"/>
    <col min="40" max="40" width="16.42578125" style="5" customWidth="1"/>
    <col min="41" max="41" width="15.85546875" style="5" customWidth="1"/>
    <col min="42" max="42" width="14.5703125" style="5" customWidth="1"/>
    <col min="43" max="16384" width="9.140625" style="2"/>
  </cols>
  <sheetData>
    <row r="1" spans="1:42" s="1" customFormat="1" ht="75" customHeight="1" x14ac:dyDescent="0.2">
      <c r="A1" s="69" t="s">
        <v>30</v>
      </c>
      <c r="B1" s="70" t="s">
        <v>31</v>
      </c>
      <c r="C1" s="69" t="s">
        <v>32</v>
      </c>
      <c r="D1" s="69" t="s">
        <v>252</v>
      </c>
      <c r="E1" s="69" t="s">
        <v>253</v>
      </c>
      <c r="F1" s="69" t="s">
        <v>254</v>
      </c>
      <c r="G1" s="69" t="s">
        <v>255</v>
      </c>
      <c r="H1" s="69" t="s">
        <v>256</v>
      </c>
      <c r="I1" s="69" t="s">
        <v>257</v>
      </c>
      <c r="J1" s="69" t="s">
        <v>258</v>
      </c>
      <c r="K1" s="69" t="s">
        <v>259</v>
      </c>
      <c r="L1" s="69" t="s">
        <v>260</v>
      </c>
      <c r="M1" s="69" t="s">
        <v>261</v>
      </c>
      <c r="N1" s="69" t="s">
        <v>262</v>
      </c>
      <c r="O1" s="69" t="s">
        <v>263</v>
      </c>
      <c r="P1" s="69" t="s">
        <v>264</v>
      </c>
      <c r="Q1" s="69" t="s">
        <v>265</v>
      </c>
      <c r="R1" s="69" t="s">
        <v>266</v>
      </c>
      <c r="S1" s="69" t="s">
        <v>267</v>
      </c>
      <c r="T1" s="69" t="s">
        <v>268</v>
      </c>
      <c r="U1" s="69" t="s">
        <v>40</v>
      </c>
      <c r="V1" s="69" t="s">
        <v>269</v>
      </c>
      <c r="W1" s="69" t="s">
        <v>270</v>
      </c>
      <c r="X1" s="69" t="s">
        <v>41</v>
      </c>
      <c r="Y1" s="69" t="s">
        <v>271</v>
      </c>
      <c r="Z1" s="69" t="s">
        <v>272</v>
      </c>
      <c r="AA1" s="69" t="s">
        <v>273</v>
      </c>
      <c r="AB1" s="69" t="s">
        <v>274</v>
      </c>
      <c r="AC1" s="69" t="s">
        <v>275</v>
      </c>
      <c r="AD1" s="69" t="s">
        <v>276</v>
      </c>
      <c r="AE1" s="69" t="s">
        <v>277</v>
      </c>
      <c r="AF1" s="69" t="s">
        <v>278</v>
      </c>
      <c r="AG1" s="69" t="s">
        <v>279</v>
      </c>
      <c r="AH1" s="69" t="s">
        <v>280</v>
      </c>
      <c r="AI1" s="69" t="s">
        <v>281</v>
      </c>
      <c r="AJ1" s="69" t="s">
        <v>282</v>
      </c>
      <c r="AK1" s="69" t="s">
        <v>283</v>
      </c>
      <c r="AL1" s="69" t="s">
        <v>284</v>
      </c>
      <c r="AM1" s="69" t="s">
        <v>285</v>
      </c>
      <c r="AN1" s="69" t="s">
        <v>286</v>
      </c>
      <c r="AO1" s="69" t="s">
        <v>287</v>
      </c>
      <c r="AP1" s="69" t="s">
        <v>288</v>
      </c>
    </row>
    <row r="2" spans="1:42" x14ac:dyDescent="0.2">
      <c r="A2" s="2" t="s">
        <v>42</v>
      </c>
      <c r="B2" s="3" t="s">
        <v>43</v>
      </c>
      <c r="C2" s="4">
        <v>17153</v>
      </c>
      <c r="D2" s="4">
        <v>94581</v>
      </c>
      <c r="E2" s="4">
        <v>1085</v>
      </c>
      <c r="F2" s="4">
        <v>95666</v>
      </c>
      <c r="G2" s="4">
        <v>2540</v>
      </c>
      <c r="H2" s="4">
        <v>6511</v>
      </c>
      <c r="I2" s="4">
        <v>73</v>
      </c>
      <c r="J2" s="45" t="s">
        <v>146</v>
      </c>
      <c r="K2" s="4">
        <v>104790</v>
      </c>
      <c r="L2" s="4">
        <v>20</v>
      </c>
      <c r="M2" s="4">
        <v>48436</v>
      </c>
      <c r="N2" s="4">
        <v>48456</v>
      </c>
      <c r="O2" s="4">
        <v>0</v>
      </c>
      <c r="P2" s="4">
        <v>1787</v>
      </c>
      <c r="Q2" s="4">
        <v>1787</v>
      </c>
      <c r="R2" s="4">
        <v>70</v>
      </c>
      <c r="S2" s="4">
        <v>134151</v>
      </c>
      <c r="T2" s="4">
        <v>134221</v>
      </c>
      <c r="U2" s="4">
        <v>90</v>
      </c>
      <c r="V2" s="4">
        <v>184374</v>
      </c>
      <c r="W2" s="4">
        <v>184464</v>
      </c>
      <c r="X2" s="4">
        <v>14</v>
      </c>
      <c r="Y2" s="4">
        <v>0</v>
      </c>
      <c r="Z2" s="4">
        <v>14</v>
      </c>
      <c r="AA2" s="4">
        <v>38</v>
      </c>
      <c r="AB2" s="4">
        <v>52</v>
      </c>
      <c r="AC2" s="4">
        <v>289254</v>
      </c>
      <c r="AD2" s="4">
        <v>289306</v>
      </c>
      <c r="AE2" s="4">
        <v>73105</v>
      </c>
      <c r="AF2" s="4">
        <v>135780</v>
      </c>
      <c r="AG2" s="4">
        <v>85</v>
      </c>
      <c r="AH2" s="4">
        <v>208970</v>
      </c>
      <c r="AI2" s="4">
        <v>22368</v>
      </c>
      <c r="AJ2" s="4">
        <v>28449</v>
      </c>
      <c r="AK2" s="4">
        <v>3</v>
      </c>
      <c r="AL2" s="4">
        <v>50820</v>
      </c>
      <c r="AM2" s="4">
        <v>9263</v>
      </c>
      <c r="AN2" s="4">
        <v>18327</v>
      </c>
      <c r="AO2" s="4">
        <v>2</v>
      </c>
      <c r="AP2" s="4">
        <v>27592</v>
      </c>
    </row>
    <row r="3" spans="1:42" x14ac:dyDescent="0.2">
      <c r="A3" s="2" t="s">
        <v>44</v>
      </c>
      <c r="B3" s="3" t="s">
        <v>45</v>
      </c>
      <c r="C3" s="4">
        <v>22493</v>
      </c>
      <c r="D3" s="4">
        <v>56343</v>
      </c>
      <c r="E3" s="4">
        <v>2077</v>
      </c>
      <c r="F3" s="4">
        <v>58420</v>
      </c>
      <c r="G3" s="4">
        <v>1646</v>
      </c>
      <c r="H3" s="4">
        <v>5556</v>
      </c>
      <c r="I3" s="4">
        <v>52</v>
      </c>
      <c r="J3" s="45" t="s">
        <v>147</v>
      </c>
      <c r="K3" s="4">
        <v>65674</v>
      </c>
      <c r="L3" s="4">
        <v>0</v>
      </c>
      <c r="M3" s="4">
        <v>48436</v>
      </c>
      <c r="N3" s="4">
        <v>48436</v>
      </c>
      <c r="O3" s="4">
        <v>0</v>
      </c>
      <c r="P3" s="4">
        <v>1787</v>
      </c>
      <c r="Q3" s="4">
        <v>1787</v>
      </c>
      <c r="R3" s="4">
        <v>0</v>
      </c>
      <c r="S3" s="4">
        <v>134151</v>
      </c>
      <c r="T3" s="4">
        <v>134151</v>
      </c>
      <c r="U3" s="4">
        <v>0</v>
      </c>
      <c r="V3" s="4">
        <v>184374</v>
      </c>
      <c r="W3" s="4">
        <v>184374</v>
      </c>
      <c r="X3" s="4">
        <v>5</v>
      </c>
      <c r="Y3" s="4">
        <v>0</v>
      </c>
      <c r="Z3" s="4">
        <v>5</v>
      </c>
      <c r="AA3" s="4">
        <v>38</v>
      </c>
      <c r="AB3" s="4">
        <v>43</v>
      </c>
      <c r="AC3" s="4">
        <v>250048</v>
      </c>
      <c r="AD3" s="4">
        <v>250091</v>
      </c>
      <c r="AE3" s="4">
        <v>43264</v>
      </c>
      <c r="AF3" s="4">
        <v>135780</v>
      </c>
      <c r="AG3" s="45">
        <v>0</v>
      </c>
      <c r="AH3" s="4">
        <v>179044</v>
      </c>
      <c r="AI3" s="4">
        <v>19982</v>
      </c>
      <c r="AJ3" s="4">
        <v>28449</v>
      </c>
      <c r="AK3" s="45">
        <v>0</v>
      </c>
      <c r="AL3" s="4">
        <v>48431</v>
      </c>
      <c r="AM3" s="4">
        <v>2428</v>
      </c>
      <c r="AN3" s="4">
        <v>18327</v>
      </c>
      <c r="AO3" s="45">
        <v>0</v>
      </c>
      <c r="AP3" s="4">
        <v>20755</v>
      </c>
    </row>
    <row r="4" spans="1:42" x14ac:dyDescent="0.2">
      <c r="A4" s="2" t="s">
        <v>46</v>
      </c>
      <c r="B4" s="3" t="s">
        <v>47</v>
      </c>
      <c r="C4" s="4">
        <v>12330</v>
      </c>
      <c r="D4" s="4">
        <v>58435</v>
      </c>
      <c r="E4" s="4">
        <v>1004</v>
      </c>
      <c r="F4" s="4">
        <v>59439</v>
      </c>
      <c r="G4" s="4">
        <v>1737</v>
      </c>
      <c r="H4" s="4">
        <v>3786</v>
      </c>
      <c r="I4" s="4">
        <v>154</v>
      </c>
      <c r="J4" s="45" t="s">
        <v>148</v>
      </c>
      <c r="K4" s="4">
        <v>65116</v>
      </c>
      <c r="L4" s="4">
        <v>0</v>
      </c>
      <c r="M4" s="4">
        <v>48436</v>
      </c>
      <c r="N4" s="4">
        <v>48436</v>
      </c>
      <c r="O4" s="4">
        <v>0</v>
      </c>
      <c r="P4" s="4">
        <v>1787</v>
      </c>
      <c r="Q4" s="4">
        <v>1787</v>
      </c>
      <c r="R4" s="4">
        <v>0</v>
      </c>
      <c r="S4" s="4">
        <v>134151</v>
      </c>
      <c r="T4" s="4">
        <v>134151</v>
      </c>
      <c r="U4" s="4">
        <v>0</v>
      </c>
      <c r="V4" s="4">
        <v>184374</v>
      </c>
      <c r="W4" s="4">
        <v>184374</v>
      </c>
      <c r="X4" s="4">
        <v>2</v>
      </c>
      <c r="Y4" s="4">
        <v>0</v>
      </c>
      <c r="Z4" s="4">
        <v>2</v>
      </c>
      <c r="AA4" s="4">
        <v>38</v>
      </c>
      <c r="AB4" s="4">
        <v>40</v>
      </c>
      <c r="AC4" s="4">
        <v>249490</v>
      </c>
      <c r="AD4" s="4">
        <v>249530</v>
      </c>
      <c r="AE4" s="4">
        <v>39661</v>
      </c>
      <c r="AF4" s="4">
        <v>135780</v>
      </c>
      <c r="AG4" s="4">
        <v>0</v>
      </c>
      <c r="AH4" s="4">
        <v>175441</v>
      </c>
      <c r="AI4" s="4">
        <v>22059</v>
      </c>
      <c r="AJ4" s="4">
        <v>28449</v>
      </c>
      <c r="AK4" s="4">
        <v>0</v>
      </c>
      <c r="AL4" s="4">
        <v>50508</v>
      </c>
      <c r="AM4" s="4">
        <v>3396</v>
      </c>
      <c r="AN4" s="4">
        <v>18327</v>
      </c>
      <c r="AO4" s="4">
        <v>0</v>
      </c>
      <c r="AP4" s="4">
        <v>21723</v>
      </c>
    </row>
    <row r="5" spans="1:42" x14ac:dyDescent="0.2">
      <c r="A5" s="2" t="s">
        <v>48</v>
      </c>
      <c r="B5" s="3" t="s">
        <v>47</v>
      </c>
      <c r="C5" s="4">
        <v>3828</v>
      </c>
      <c r="D5" s="4">
        <v>12671</v>
      </c>
      <c r="E5" s="4">
        <v>14</v>
      </c>
      <c r="F5" s="4">
        <v>12685</v>
      </c>
      <c r="G5" s="4">
        <v>74</v>
      </c>
      <c r="H5" s="4">
        <v>1299</v>
      </c>
      <c r="I5" s="4">
        <v>0</v>
      </c>
      <c r="J5" s="45" t="s">
        <v>149</v>
      </c>
      <c r="K5" s="4">
        <v>14058</v>
      </c>
      <c r="L5" s="4">
        <v>0</v>
      </c>
      <c r="M5" s="4">
        <v>48436</v>
      </c>
      <c r="N5" s="4">
        <v>48436</v>
      </c>
      <c r="O5" s="4">
        <v>0</v>
      </c>
      <c r="P5" s="4">
        <v>1787</v>
      </c>
      <c r="Q5" s="4">
        <v>1787</v>
      </c>
      <c r="R5" s="4">
        <v>0</v>
      </c>
      <c r="S5" s="4">
        <v>134151</v>
      </c>
      <c r="T5" s="4">
        <v>134151</v>
      </c>
      <c r="U5" s="4">
        <v>0</v>
      </c>
      <c r="V5" s="4">
        <v>184374</v>
      </c>
      <c r="W5" s="4">
        <v>184374</v>
      </c>
      <c r="X5" s="4">
        <v>0</v>
      </c>
      <c r="Y5" s="4">
        <v>0</v>
      </c>
      <c r="Z5" s="4">
        <v>0</v>
      </c>
      <c r="AA5" s="4">
        <v>38</v>
      </c>
      <c r="AB5" s="4">
        <v>38</v>
      </c>
      <c r="AC5" s="4">
        <v>198432</v>
      </c>
      <c r="AD5" s="4">
        <v>198470</v>
      </c>
      <c r="AE5" s="4">
        <v>8199</v>
      </c>
      <c r="AF5" s="4">
        <v>135780</v>
      </c>
      <c r="AG5" s="4">
        <v>0</v>
      </c>
      <c r="AH5" s="4">
        <v>143979</v>
      </c>
      <c r="AI5" s="4">
        <v>5092</v>
      </c>
      <c r="AJ5" s="4">
        <v>28449</v>
      </c>
      <c r="AK5" s="4">
        <v>0</v>
      </c>
      <c r="AL5" s="4">
        <v>33541</v>
      </c>
      <c r="AM5" s="4">
        <v>729</v>
      </c>
      <c r="AN5" s="4">
        <v>18327</v>
      </c>
      <c r="AO5" s="4">
        <v>0</v>
      </c>
      <c r="AP5" s="4">
        <v>19056</v>
      </c>
    </row>
    <row r="6" spans="1:42" x14ac:dyDescent="0.2">
      <c r="A6" s="2" t="s">
        <v>49</v>
      </c>
      <c r="B6" s="3" t="s">
        <v>50</v>
      </c>
      <c r="C6" s="4">
        <v>22583</v>
      </c>
      <c r="D6" s="4">
        <v>23400</v>
      </c>
      <c r="E6" s="4">
        <v>108</v>
      </c>
      <c r="F6" s="4">
        <v>23508</v>
      </c>
      <c r="G6" s="4">
        <v>438</v>
      </c>
      <c r="H6" s="4">
        <v>2109</v>
      </c>
      <c r="I6" s="4">
        <v>66</v>
      </c>
      <c r="J6" s="45" t="s">
        <v>150</v>
      </c>
      <c r="K6" s="4">
        <v>26121</v>
      </c>
      <c r="L6" s="4">
        <v>0</v>
      </c>
      <c r="M6" s="4">
        <v>48436</v>
      </c>
      <c r="N6" s="4">
        <v>48436</v>
      </c>
      <c r="O6" s="4">
        <v>0</v>
      </c>
      <c r="P6" s="4">
        <v>1787</v>
      </c>
      <c r="Q6" s="4">
        <v>1787</v>
      </c>
      <c r="R6" s="4">
        <v>0</v>
      </c>
      <c r="S6" s="4">
        <v>134151</v>
      </c>
      <c r="T6" s="4">
        <v>134151</v>
      </c>
      <c r="U6" s="4">
        <v>0</v>
      </c>
      <c r="V6" s="4">
        <v>184374</v>
      </c>
      <c r="W6" s="4">
        <v>184374</v>
      </c>
      <c r="X6" s="4">
        <v>0</v>
      </c>
      <c r="Y6" s="4">
        <v>0</v>
      </c>
      <c r="Z6" s="4">
        <v>0</v>
      </c>
      <c r="AA6" s="4">
        <v>38</v>
      </c>
      <c r="AB6" s="4">
        <v>38</v>
      </c>
      <c r="AC6" s="4">
        <v>210495</v>
      </c>
      <c r="AD6" s="4">
        <v>210533</v>
      </c>
      <c r="AE6" s="4">
        <v>16648</v>
      </c>
      <c r="AF6" s="4">
        <v>135780</v>
      </c>
      <c r="AG6" s="4">
        <v>0</v>
      </c>
      <c r="AH6" s="4">
        <v>152428</v>
      </c>
      <c r="AI6" s="4">
        <v>7841</v>
      </c>
      <c r="AJ6" s="4">
        <v>28449</v>
      </c>
      <c r="AK6" s="4">
        <v>0</v>
      </c>
      <c r="AL6" s="4">
        <v>36290</v>
      </c>
      <c r="AM6" s="4">
        <v>1633</v>
      </c>
      <c r="AN6" s="4">
        <v>18327</v>
      </c>
      <c r="AO6" s="4">
        <v>0</v>
      </c>
      <c r="AP6" s="4">
        <v>19960</v>
      </c>
    </row>
    <row r="7" spans="1:42" x14ac:dyDescent="0.2">
      <c r="A7" s="2" t="s">
        <v>51</v>
      </c>
      <c r="B7" s="3" t="s">
        <v>52</v>
      </c>
      <c r="C7" s="4">
        <v>7997</v>
      </c>
      <c r="D7" s="4">
        <v>20207</v>
      </c>
      <c r="E7" s="4">
        <v>1980</v>
      </c>
      <c r="F7" s="4">
        <v>22187</v>
      </c>
      <c r="G7" s="4">
        <v>1643</v>
      </c>
      <c r="H7" s="4">
        <v>5857</v>
      </c>
      <c r="I7" s="4">
        <v>1</v>
      </c>
      <c r="J7" s="45" t="s">
        <v>151</v>
      </c>
      <c r="K7" s="4">
        <v>29688</v>
      </c>
      <c r="L7" s="4">
        <v>0</v>
      </c>
      <c r="M7" s="4">
        <v>48436</v>
      </c>
      <c r="N7" s="4">
        <v>48436</v>
      </c>
      <c r="O7" s="4">
        <v>0</v>
      </c>
      <c r="P7" s="4">
        <v>1787</v>
      </c>
      <c r="Q7" s="4">
        <v>1787</v>
      </c>
      <c r="R7" s="4">
        <v>0</v>
      </c>
      <c r="S7" s="4">
        <v>134151</v>
      </c>
      <c r="T7" s="4">
        <v>134151</v>
      </c>
      <c r="U7" s="4">
        <v>0</v>
      </c>
      <c r="V7" s="4">
        <v>184374</v>
      </c>
      <c r="W7" s="4">
        <v>184374</v>
      </c>
      <c r="X7" s="4">
        <v>3</v>
      </c>
      <c r="Y7" s="4">
        <v>0</v>
      </c>
      <c r="Z7" s="4">
        <v>3</v>
      </c>
      <c r="AA7" s="4">
        <v>38</v>
      </c>
      <c r="AB7" s="4">
        <v>41</v>
      </c>
      <c r="AC7" s="4">
        <v>214062</v>
      </c>
      <c r="AD7" s="4">
        <v>214103</v>
      </c>
      <c r="AE7" s="4">
        <v>20423</v>
      </c>
      <c r="AF7" s="4">
        <v>135780</v>
      </c>
      <c r="AG7" s="4">
        <v>0</v>
      </c>
      <c r="AH7" s="4">
        <v>156203</v>
      </c>
      <c r="AI7" s="4">
        <v>8337</v>
      </c>
      <c r="AJ7" s="4">
        <v>28449</v>
      </c>
      <c r="AK7" s="4">
        <v>0</v>
      </c>
      <c r="AL7" s="4">
        <v>36786</v>
      </c>
      <c r="AM7" s="4">
        <v>928</v>
      </c>
      <c r="AN7" s="4">
        <v>18327</v>
      </c>
      <c r="AO7" s="4">
        <v>0</v>
      </c>
      <c r="AP7" s="4">
        <v>19255</v>
      </c>
    </row>
    <row r="8" spans="1:42" x14ac:dyDescent="0.2">
      <c r="A8" s="2" t="s">
        <v>53</v>
      </c>
      <c r="B8" s="3" t="s">
        <v>54</v>
      </c>
      <c r="C8" s="4">
        <v>35688</v>
      </c>
      <c r="D8" s="4">
        <v>80110</v>
      </c>
      <c r="E8" s="4">
        <v>783</v>
      </c>
      <c r="F8" s="4">
        <v>80893</v>
      </c>
      <c r="G8" s="4">
        <v>5320</v>
      </c>
      <c r="H8" s="4">
        <v>9307</v>
      </c>
      <c r="I8" s="4">
        <v>698</v>
      </c>
      <c r="J8" s="45" t="s">
        <v>152</v>
      </c>
      <c r="K8" s="4">
        <v>96218</v>
      </c>
      <c r="L8" s="4">
        <v>0</v>
      </c>
      <c r="M8" s="4">
        <v>48436</v>
      </c>
      <c r="N8" s="4">
        <v>48436</v>
      </c>
      <c r="O8" s="4">
        <v>0</v>
      </c>
      <c r="P8" s="4">
        <v>1787</v>
      </c>
      <c r="Q8" s="4">
        <v>1787</v>
      </c>
      <c r="R8" s="4">
        <v>0</v>
      </c>
      <c r="S8" s="4">
        <v>134151</v>
      </c>
      <c r="T8" s="4">
        <v>134151</v>
      </c>
      <c r="U8" s="4">
        <v>0</v>
      </c>
      <c r="V8" s="4">
        <v>184374</v>
      </c>
      <c r="W8" s="4">
        <v>184374</v>
      </c>
      <c r="X8" s="4">
        <v>12</v>
      </c>
      <c r="Y8" s="4">
        <v>0</v>
      </c>
      <c r="Z8" s="4">
        <v>12</v>
      </c>
      <c r="AA8" s="4">
        <v>38</v>
      </c>
      <c r="AB8" s="4">
        <v>50</v>
      </c>
      <c r="AC8" s="4">
        <v>280592</v>
      </c>
      <c r="AD8" s="4">
        <v>280642</v>
      </c>
      <c r="AE8" s="4">
        <v>58117</v>
      </c>
      <c r="AF8" s="4">
        <v>135780</v>
      </c>
      <c r="AG8" s="4">
        <v>0</v>
      </c>
      <c r="AH8" s="4">
        <v>193897</v>
      </c>
      <c r="AI8" s="4">
        <v>32638</v>
      </c>
      <c r="AJ8" s="4">
        <v>28449</v>
      </c>
      <c r="AK8" s="4">
        <v>0</v>
      </c>
      <c r="AL8" s="4">
        <v>61087</v>
      </c>
      <c r="AM8" s="4">
        <v>5465</v>
      </c>
      <c r="AN8" s="4">
        <v>18327</v>
      </c>
      <c r="AO8" s="4">
        <v>0</v>
      </c>
      <c r="AP8" s="4">
        <v>23792</v>
      </c>
    </row>
    <row r="9" spans="1:42" x14ac:dyDescent="0.2">
      <c r="A9" s="2" t="s">
        <v>55</v>
      </c>
      <c r="B9" s="3" t="s">
        <v>56</v>
      </c>
      <c r="C9" s="4">
        <v>82934</v>
      </c>
      <c r="D9" s="4">
        <v>186586</v>
      </c>
      <c r="E9" s="4">
        <v>27280</v>
      </c>
      <c r="F9" s="4">
        <v>213866</v>
      </c>
      <c r="G9" s="4">
        <v>15697</v>
      </c>
      <c r="H9" s="4">
        <v>23550</v>
      </c>
      <c r="I9" s="4">
        <v>58</v>
      </c>
      <c r="J9" s="45" t="s">
        <v>153</v>
      </c>
      <c r="K9" s="4">
        <v>253171</v>
      </c>
      <c r="L9" s="4">
        <v>0</v>
      </c>
      <c r="M9" s="4">
        <v>48436</v>
      </c>
      <c r="N9" s="4">
        <v>48436</v>
      </c>
      <c r="O9" s="4">
        <v>0</v>
      </c>
      <c r="P9" s="4">
        <v>1787</v>
      </c>
      <c r="Q9" s="4">
        <v>1787</v>
      </c>
      <c r="R9" s="4">
        <v>0</v>
      </c>
      <c r="S9" s="4">
        <v>134151</v>
      </c>
      <c r="T9" s="4">
        <v>134151</v>
      </c>
      <c r="U9" s="4">
        <v>0</v>
      </c>
      <c r="V9" s="4">
        <v>184374</v>
      </c>
      <c r="W9" s="4">
        <v>184374</v>
      </c>
      <c r="X9" s="4">
        <v>5</v>
      </c>
      <c r="Y9" s="4">
        <v>0</v>
      </c>
      <c r="Z9" s="4">
        <v>5</v>
      </c>
      <c r="AA9" s="4">
        <v>38</v>
      </c>
      <c r="AB9" s="4">
        <v>43</v>
      </c>
      <c r="AC9" s="4">
        <v>437545</v>
      </c>
      <c r="AD9" s="4">
        <v>437588</v>
      </c>
      <c r="AE9" s="4">
        <v>162627</v>
      </c>
      <c r="AF9" s="4">
        <v>135780</v>
      </c>
      <c r="AG9" s="4">
        <v>0</v>
      </c>
      <c r="AH9" s="4">
        <v>298407</v>
      </c>
      <c r="AI9" s="4">
        <v>62202</v>
      </c>
      <c r="AJ9" s="4">
        <v>28449</v>
      </c>
      <c r="AK9" s="4">
        <v>0</v>
      </c>
      <c r="AL9" s="4">
        <v>90651</v>
      </c>
      <c r="AM9" s="4">
        <v>9676</v>
      </c>
      <c r="AN9" s="4">
        <v>18327</v>
      </c>
      <c r="AO9" s="4">
        <v>0</v>
      </c>
      <c r="AP9" s="4">
        <v>28003</v>
      </c>
    </row>
    <row r="10" spans="1:42" x14ac:dyDescent="0.2">
      <c r="A10" s="2" t="s">
        <v>57</v>
      </c>
      <c r="B10" s="3" t="s">
        <v>58</v>
      </c>
      <c r="C10" s="4">
        <v>36405</v>
      </c>
      <c r="D10" s="4">
        <v>80312</v>
      </c>
      <c r="E10" s="4">
        <v>5363</v>
      </c>
      <c r="F10" s="4">
        <v>85675</v>
      </c>
      <c r="G10" s="4">
        <v>6043</v>
      </c>
      <c r="H10" s="4">
        <v>12082</v>
      </c>
      <c r="I10" s="4">
        <v>769</v>
      </c>
      <c r="J10" s="45" t="s">
        <v>154</v>
      </c>
      <c r="K10" s="4">
        <v>104569</v>
      </c>
      <c r="L10" s="4">
        <v>0</v>
      </c>
      <c r="M10" s="4">
        <v>48436</v>
      </c>
      <c r="N10" s="4">
        <v>48436</v>
      </c>
      <c r="O10" s="4">
        <v>0</v>
      </c>
      <c r="P10" s="4">
        <v>1787</v>
      </c>
      <c r="Q10" s="4">
        <v>1787</v>
      </c>
      <c r="R10" s="4">
        <v>0</v>
      </c>
      <c r="S10" s="4">
        <v>134151</v>
      </c>
      <c r="T10" s="4">
        <v>134151</v>
      </c>
      <c r="U10" s="4">
        <v>0</v>
      </c>
      <c r="V10" s="4">
        <v>184374</v>
      </c>
      <c r="W10" s="4">
        <v>184374</v>
      </c>
      <c r="X10" s="4">
        <v>5</v>
      </c>
      <c r="Y10" s="4">
        <v>0</v>
      </c>
      <c r="Z10" s="4">
        <v>5</v>
      </c>
      <c r="AA10" s="4">
        <v>38</v>
      </c>
      <c r="AB10" s="4">
        <v>43</v>
      </c>
      <c r="AC10" s="4">
        <v>288943</v>
      </c>
      <c r="AD10" s="4">
        <v>288986</v>
      </c>
      <c r="AE10" s="4">
        <v>60352</v>
      </c>
      <c r="AF10" s="4">
        <v>135780</v>
      </c>
      <c r="AG10" s="45">
        <v>0</v>
      </c>
      <c r="AH10" s="4">
        <v>196132</v>
      </c>
      <c r="AI10" s="4">
        <v>36203</v>
      </c>
      <c r="AJ10" s="4">
        <v>8449</v>
      </c>
      <c r="AK10" s="45">
        <v>0</v>
      </c>
      <c r="AL10" s="4">
        <v>244652</v>
      </c>
      <c r="AM10" s="4">
        <v>8014</v>
      </c>
      <c r="AN10" s="4">
        <v>18327</v>
      </c>
      <c r="AO10" s="45">
        <v>0</v>
      </c>
      <c r="AP10" s="4">
        <v>26341</v>
      </c>
    </row>
    <row r="11" spans="1:42" x14ac:dyDescent="0.2">
      <c r="A11" s="2" t="s">
        <v>59</v>
      </c>
      <c r="B11" s="3" t="s">
        <v>60</v>
      </c>
      <c r="C11" s="4">
        <v>14312</v>
      </c>
      <c r="D11" s="4">
        <v>60889</v>
      </c>
      <c r="E11" s="4">
        <v>1287</v>
      </c>
      <c r="F11" s="4">
        <v>62176</v>
      </c>
      <c r="G11" s="4">
        <v>1943</v>
      </c>
      <c r="H11" s="4">
        <v>5099</v>
      </c>
      <c r="I11" s="4">
        <v>12</v>
      </c>
      <c r="J11" s="45" t="s">
        <v>155</v>
      </c>
      <c r="K11" s="4">
        <v>69230</v>
      </c>
      <c r="L11" s="4">
        <v>0</v>
      </c>
      <c r="M11" s="4">
        <v>48436</v>
      </c>
      <c r="N11" s="4">
        <v>48436</v>
      </c>
      <c r="O11" s="4">
        <v>0</v>
      </c>
      <c r="P11" s="4">
        <v>1787</v>
      </c>
      <c r="Q11" s="4">
        <v>1787</v>
      </c>
      <c r="R11" s="4">
        <v>145</v>
      </c>
      <c r="S11" s="4">
        <v>134151</v>
      </c>
      <c r="T11" s="4">
        <v>134296</v>
      </c>
      <c r="U11" s="4">
        <v>145</v>
      </c>
      <c r="V11" s="4">
        <v>184374</v>
      </c>
      <c r="W11" s="4">
        <v>184519</v>
      </c>
      <c r="X11" s="4">
        <v>4</v>
      </c>
      <c r="Y11" s="4">
        <v>0</v>
      </c>
      <c r="Z11" s="4">
        <v>4</v>
      </c>
      <c r="AA11" s="4">
        <v>38</v>
      </c>
      <c r="AB11" s="4">
        <v>42</v>
      </c>
      <c r="AC11" s="4">
        <v>253749</v>
      </c>
      <c r="AD11" s="4">
        <v>253791</v>
      </c>
      <c r="AE11" s="4">
        <v>41935</v>
      </c>
      <c r="AF11" s="4">
        <v>135780</v>
      </c>
      <c r="AG11" s="4">
        <v>0</v>
      </c>
      <c r="AH11" s="4">
        <v>177715</v>
      </c>
      <c r="AI11" s="4">
        <v>25308</v>
      </c>
      <c r="AJ11" s="4">
        <v>28449</v>
      </c>
      <c r="AK11" s="4">
        <v>0</v>
      </c>
      <c r="AL11" s="4">
        <v>53757</v>
      </c>
      <c r="AM11" s="4">
        <v>2063</v>
      </c>
      <c r="AN11" s="4">
        <v>18327</v>
      </c>
      <c r="AO11" s="4">
        <v>0</v>
      </c>
      <c r="AP11" s="4">
        <v>20390</v>
      </c>
    </row>
    <row r="12" spans="1:42" x14ac:dyDescent="0.2">
      <c r="A12" s="2" t="s">
        <v>61</v>
      </c>
      <c r="B12" s="3" t="s">
        <v>62</v>
      </c>
      <c r="C12" s="4">
        <v>47139</v>
      </c>
      <c r="D12" s="4">
        <v>88890</v>
      </c>
      <c r="E12" s="4">
        <v>1021</v>
      </c>
      <c r="F12" s="4">
        <v>89911</v>
      </c>
      <c r="G12" s="4">
        <v>2858</v>
      </c>
      <c r="H12" s="4">
        <v>10962</v>
      </c>
      <c r="I12" s="4">
        <v>53</v>
      </c>
      <c r="J12" s="45" t="s">
        <v>156</v>
      </c>
      <c r="K12" s="4">
        <v>103784</v>
      </c>
      <c r="L12" s="4">
        <v>21</v>
      </c>
      <c r="M12" s="4">
        <v>48436</v>
      </c>
      <c r="N12" s="4">
        <v>48457</v>
      </c>
      <c r="O12" s="4">
        <v>0</v>
      </c>
      <c r="P12" s="4">
        <v>1787</v>
      </c>
      <c r="Q12" s="4">
        <v>1787</v>
      </c>
      <c r="R12" s="4">
        <v>348</v>
      </c>
      <c r="S12" s="4">
        <v>134151</v>
      </c>
      <c r="T12" s="4">
        <v>134499</v>
      </c>
      <c r="U12" s="4">
        <v>369</v>
      </c>
      <c r="V12" s="4">
        <v>184374</v>
      </c>
      <c r="W12" s="4">
        <v>184743</v>
      </c>
      <c r="X12" s="4">
        <v>9</v>
      </c>
      <c r="Y12" s="4">
        <v>1</v>
      </c>
      <c r="Z12" s="4">
        <v>10</v>
      </c>
      <c r="AA12" s="4">
        <v>38</v>
      </c>
      <c r="AB12" s="4">
        <v>48</v>
      </c>
      <c r="AC12" s="4">
        <v>288527</v>
      </c>
      <c r="AD12" s="4">
        <v>288575</v>
      </c>
      <c r="AE12" s="4">
        <v>71047</v>
      </c>
      <c r="AF12" s="4">
        <v>135780</v>
      </c>
      <c r="AG12" s="4">
        <v>293</v>
      </c>
      <c r="AH12" s="4">
        <v>207120</v>
      </c>
      <c r="AI12" s="4">
        <v>28028</v>
      </c>
      <c r="AJ12" s="4">
        <v>28449</v>
      </c>
      <c r="AK12" s="4">
        <v>0</v>
      </c>
      <c r="AL12" s="4">
        <v>56477</v>
      </c>
      <c r="AM12" s="4">
        <v>4709</v>
      </c>
      <c r="AN12" s="4">
        <v>18327</v>
      </c>
      <c r="AO12" s="4">
        <v>0</v>
      </c>
      <c r="AP12" s="4">
        <v>23036</v>
      </c>
    </row>
    <row r="13" spans="1:42" x14ac:dyDescent="0.2">
      <c r="A13" s="2" t="s">
        <v>63</v>
      </c>
      <c r="B13" s="3" t="s">
        <v>64</v>
      </c>
      <c r="C13" s="4">
        <v>6460</v>
      </c>
      <c r="D13" s="4">
        <v>19211</v>
      </c>
      <c r="E13" s="4">
        <v>181</v>
      </c>
      <c r="F13" s="4">
        <v>19392</v>
      </c>
      <c r="G13" s="4">
        <v>760</v>
      </c>
      <c r="H13" s="4">
        <v>2760</v>
      </c>
      <c r="I13" s="4">
        <v>56</v>
      </c>
      <c r="J13" s="45" t="s">
        <v>157</v>
      </c>
      <c r="K13" s="4">
        <v>22968</v>
      </c>
      <c r="L13" s="4">
        <v>0</v>
      </c>
      <c r="M13" s="4">
        <v>48436</v>
      </c>
      <c r="N13" s="4">
        <v>48436</v>
      </c>
      <c r="O13" s="4">
        <v>0</v>
      </c>
      <c r="P13" s="4">
        <v>1787</v>
      </c>
      <c r="Q13" s="4">
        <v>1787</v>
      </c>
      <c r="R13" s="4">
        <v>0</v>
      </c>
      <c r="S13" s="4">
        <v>134151</v>
      </c>
      <c r="T13" s="4">
        <v>134151</v>
      </c>
      <c r="U13" s="4">
        <v>0</v>
      </c>
      <c r="V13" s="4">
        <v>184374</v>
      </c>
      <c r="W13" s="4">
        <v>184374</v>
      </c>
      <c r="X13" s="4">
        <v>0</v>
      </c>
      <c r="Y13" s="4">
        <v>0</v>
      </c>
      <c r="Z13" s="4">
        <v>0</v>
      </c>
      <c r="AA13" s="4">
        <v>38</v>
      </c>
      <c r="AB13" s="4">
        <v>38</v>
      </c>
      <c r="AC13" s="4">
        <v>207342</v>
      </c>
      <c r="AD13" s="4">
        <v>207380</v>
      </c>
      <c r="AE13" s="4">
        <v>13170</v>
      </c>
      <c r="AF13" s="4">
        <v>135780</v>
      </c>
      <c r="AG13" s="4">
        <v>0</v>
      </c>
      <c r="AH13" s="4">
        <v>148950</v>
      </c>
      <c r="AI13" s="4">
        <v>8483</v>
      </c>
      <c r="AJ13" s="4">
        <v>28449</v>
      </c>
      <c r="AK13" s="4">
        <v>0</v>
      </c>
      <c r="AL13" s="4">
        <v>36932</v>
      </c>
      <c r="AM13" s="4">
        <v>1315</v>
      </c>
      <c r="AN13" s="4">
        <v>18327</v>
      </c>
      <c r="AO13" s="4">
        <v>0</v>
      </c>
      <c r="AP13" s="4">
        <v>19642</v>
      </c>
    </row>
    <row r="14" spans="1:42" x14ac:dyDescent="0.2">
      <c r="A14" s="2" t="s">
        <v>65</v>
      </c>
      <c r="B14" s="3" t="s">
        <v>66</v>
      </c>
      <c r="C14" s="4">
        <v>4469</v>
      </c>
      <c r="D14" s="4">
        <v>28864</v>
      </c>
      <c r="E14" s="4">
        <v>296</v>
      </c>
      <c r="F14" s="4">
        <v>29160</v>
      </c>
      <c r="G14" s="4">
        <v>1937</v>
      </c>
      <c r="H14" s="4">
        <v>3248</v>
      </c>
      <c r="I14" s="4">
        <v>25</v>
      </c>
      <c r="J14" s="45" t="s">
        <v>158</v>
      </c>
      <c r="K14" s="4">
        <v>34370</v>
      </c>
      <c r="L14" s="4">
        <v>0</v>
      </c>
      <c r="M14" s="4">
        <v>48436</v>
      </c>
      <c r="N14" s="4">
        <v>48436</v>
      </c>
      <c r="O14" s="4">
        <v>0</v>
      </c>
      <c r="P14" s="4">
        <v>1787</v>
      </c>
      <c r="Q14" s="4">
        <v>1787</v>
      </c>
      <c r="R14" s="4">
        <v>0</v>
      </c>
      <c r="S14" s="4">
        <v>134151</v>
      </c>
      <c r="T14" s="4">
        <v>134151</v>
      </c>
      <c r="U14" s="4">
        <v>0</v>
      </c>
      <c r="V14" s="4">
        <v>184374</v>
      </c>
      <c r="W14" s="4">
        <v>184374</v>
      </c>
      <c r="X14" s="4">
        <v>0</v>
      </c>
      <c r="Y14" s="4">
        <v>0</v>
      </c>
      <c r="Z14" s="4">
        <v>0</v>
      </c>
      <c r="AA14" s="4">
        <v>38</v>
      </c>
      <c r="AB14" s="4">
        <v>38</v>
      </c>
      <c r="AC14" s="4">
        <v>218744</v>
      </c>
      <c r="AD14" s="4">
        <v>218782</v>
      </c>
      <c r="AE14" s="4">
        <v>19654</v>
      </c>
      <c r="AF14" s="4">
        <v>135780</v>
      </c>
      <c r="AG14" s="4">
        <v>0</v>
      </c>
      <c r="AH14" s="4">
        <v>155434</v>
      </c>
      <c r="AI14" s="4">
        <v>12867</v>
      </c>
      <c r="AJ14" s="4">
        <v>28449</v>
      </c>
      <c r="AK14" s="4">
        <v>0</v>
      </c>
      <c r="AL14" s="4">
        <v>41316</v>
      </c>
      <c r="AM14" s="4">
        <v>1849</v>
      </c>
      <c r="AN14" s="4">
        <v>18327</v>
      </c>
      <c r="AO14" s="4">
        <v>0</v>
      </c>
      <c r="AP14" s="4">
        <v>20176</v>
      </c>
    </row>
    <row r="15" spans="1:42" x14ac:dyDescent="0.2">
      <c r="A15" s="2" t="s">
        <v>67</v>
      </c>
      <c r="B15" s="3" t="s">
        <v>68</v>
      </c>
      <c r="C15" s="4">
        <v>4489</v>
      </c>
      <c r="D15" s="4">
        <v>19726</v>
      </c>
      <c r="E15" s="4">
        <v>231</v>
      </c>
      <c r="F15" s="4">
        <v>19957</v>
      </c>
      <c r="G15" s="4">
        <v>570</v>
      </c>
      <c r="H15" s="4">
        <v>2613</v>
      </c>
      <c r="I15" s="4">
        <v>29</v>
      </c>
      <c r="J15" s="45" t="s">
        <v>159</v>
      </c>
      <c r="K15" s="4">
        <v>23169</v>
      </c>
      <c r="L15" s="4">
        <v>0</v>
      </c>
      <c r="M15" s="4">
        <v>48436</v>
      </c>
      <c r="N15" s="4">
        <v>48436</v>
      </c>
      <c r="O15" s="4">
        <v>0</v>
      </c>
      <c r="P15" s="4">
        <v>1787</v>
      </c>
      <c r="Q15" s="4">
        <v>1787</v>
      </c>
      <c r="R15" s="4">
        <v>0</v>
      </c>
      <c r="S15" s="4">
        <v>134151</v>
      </c>
      <c r="T15" s="4">
        <v>134151</v>
      </c>
      <c r="U15" s="4">
        <v>0</v>
      </c>
      <c r="V15" s="4">
        <v>184374</v>
      </c>
      <c r="W15" s="4">
        <v>184374</v>
      </c>
      <c r="X15" s="4">
        <v>0</v>
      </c>
      <c r="Y15" s="4">
        <v>0</v>
      </c>
      <c r="Z15" s="4">
        <v>0</v>
      </c>
      <c r="AA15" s="4">
        <v>38</v>
      </c>
      <c r="AB15" s="4">
        <v>38</v>
      </c>
      <c r="AC15" s="4">
        <v>207543</v>
      </c>
      <c r="AD15" s="4">
        <v>207581</v>
      </c>
      <c r="AE15" s="4">
        <v>14137</v>
      </c>
      <c r="AF15" s="4">
        <v>135780</v>
      </c>
      <c r="AG15" s="4">
        <v>0</v>
      </c>
      <c r="AH15" s="4">
        <v>149917</v>
      </c>
      <c r="AI15" s="4">
        <v>7829</v>
      </c>
      <c r="AJ15" s="4">
        <v>28449</v>
      </c>
      <c r="AK15" s="4">
        <v>0</v>
      </c>
      <c r="AL15" s="4">
        <v>36278</v>
      </c>
      <c r="AM15" s="4">
        <v>1203</v>
      </c>
      <c r="AN15" s="4">
        <v>18327</v>
      </c>
      <c r="AO15" s="4">
        <v>0</v>
      </c>
      <c r="AP15" s="4">
        <v>19530</v>
      </c>
    </row>
    <row r="16" spans="1:42" x14ac:dyDescent="0.2">
      <c r="A16" s="2" t="s">
        <v>69</v>
      </c>
      <c r="B16" s="3" t="s">
        <v>68</v>
      </c>
      <c r="C16" s="4">
        <v>5485</v>
      </c>
      <c r="D16" s="4">
        <v>37585</v>
      </c>
      <c r="E16" s="4">
        <v>338</v>
      </c>
      <c r="F16" s="4">
        <v>37923</v>
      </c>
      <c r="G16" s="4">
        <v>1269</v>
      </c>
      <c r="H16" s="4">
        <v>3222</v>
      </c>
      <c r="I16" s="4">
        <v>82</v>
      </c>
      <c r="J16" s="45" t="s">
        <v>160</v>
      </c>
      <c r="K16" s="4">
        <v>42496</v>
      </c>
      <c r="L16" s="4">
        <v>0</v>
      </c>
      <c r="M16" s="4">
        <v>48436</v>
      </c>
      <c r="N16" s="4">
        <v>48436</v>
      </c>
      <c r="O16" s="4">
        <v>0</v>
      </c>
      <c r="P16" s="4">
        <v>1787</v>
      </c>
      <c r="Q16" s="4">
        <v>1787</v>
      </c>
      <c r="R16" s="4">
        <v>0</v>
      </c>
      <c r="S16" s="4">
        <v>134151</v>
      </c>
      <c r="T16" s="4">
        <v>134151</v>
      </c>
      <c r="U16" s="4">
        <v>0</v>
      </c>
      <c r="V16" s="4">
        <v>184374</v>
      </c>
      <c r="W16" s="4">
        <v>184374</v>
      </c>
      <c r="X16" s="4">
        <v>2</v>
      </c>
      <c r="Y16" s="4">
        <v>0</v>
      </c>
      <c r="Z16" s="4">
        <v>2</v>
      </c>
      <c r="AA16" s="4">
        <v>38</v>
      </c>
      <c r="AB16" s="4">
        <v>40</v>
      </c>
      <c r="AC16" s="4">
        <v>226870</v>
      </c>
      <c r="AD16" s="4">
        <v>226910</v>
      </c>
      <c r="AE16" s="4">
        <v>22385</v>
      </c>
      <c r="AF16" s="4">
        <v>135780</v>
      </c>
      <c r="AG16" s="4">
        <v>0</v>
      </c>
      <c r="AH16" s="4">
        <v>158165</v>
      </c>
      <c r="AI16" s="4">
        <v>17030</v>
      </c>
      <c r="AJ16" s="4">
        <v>28449</v>
      </c>
      <c r="AK16" s="4">
        <v>0</v>
      </c>
      <c r="AL16" s="4">
        <v>45479</v>
      </c>
      <c r="AM16" s="4">
        <v>3081</v>
      </c>
      <c r="AN16" s="4">
        <v>18327</v>
      </c>
      <c r="AO16" s="4">
        <v>0</v>
      </c>
      <c r="AP16" s="4">
        <v>21408</v>
      </c>
    </row>
    <row r="17" spans="1:42" x14ac:dyDescent="0.2">
      <c r="A17" s="2" t="s">
        <v>70</v>
      </c>
      <c r="B17" s="3" t="s">
        <v>71</v>
      </c>
      <c r="C17" s="4">
        <v>3778</v>
      </c>
      <c r="D17" s="4">
        <v>16924</v>
      </c>
      <c r="E17" s="4">
        <v>178</v>
      </c>
      <c r="F17" s="4">
        <v>17102</v>
      </c>
      <c r="G17" s="4">
        <v>541</v>
      </c>
      <c r="H17" s="4">
        <v>1950</v>
      </c>
      <c r="I17" s="4">
        <v>1</v>
      </c>
      <c r="J17" s="45" t="s">
        <v>161</v>
      </c>
      <c r="K17" s="4">
        <v>19594</v>
      </c>
      <c r="L17" s="4">
        <v>0</v>
      </c>
      <c r="M17" s="4">
        <v>48436</v>
      </c>
      <c r="N17" s="4">
        <v>48436</v>
      </c>
      <c r="O17" s="4">
        <v>0</v>
      </c>
      <c r="P17" s="4">
        <v>1787</v>
      </c>
      <c r="Q17" s="4">
        <v>1787</v>
      </c>
      <c r="R17" s="4">
        <v>0</v>
      </c>
      <c r="S17" s="4">
        <v>134151</v>
      </c>
      <c r="T17" s="4">
        <v>134151</v>
      </c>
      <c r="U17" s="4">
        <v>0</v>
      </c>
      <c r="V17" s="4">
        <v>184374</v>
      </c>
      <c r="W17" s="4">
        <v>184374</v>
      </c>
      <c r="X17" s="4">
        <v>0</v>
      </c>
      <c r="Y17" s="4">
        <v>0</v>
      </c>
      <c r="Z17" s="4">
        <v>0</v>
      </c>
      <c r="AA17" s="4">
        <v>38</v>
      </c>
      <c r="AB17" s="4">
        <v>38</v>
      </c>
      <c r="AC17" s="4">
        <v>203968</v>
      </c>
      <c r="AD17" s="4">
        <v>204006</v>
      </c>
      <c r="AE17" s="4">
        <v>11427</v>
      </c>
      <c r="AF17" s="4">
        <v>135780</v>
      </c>
      <c r="AG17" s="4">
        <v>0</v>
      </c>
      <c r="AH17" s="4">
        <v>147207</v>
      </c>
      <c r="AI17" s="4">
        <v>7570</v>
      </c>
      <c r="AJ17" s="4">
        <v>28449</v>
      </c>
      <c r="AK17" s="4">
        <v>0</v>
      </c>
      <c r="AL17" s="4">
        <v>36019</v>
      </c>
      <c r="AM17" s="4">
        <v>597</v>
      </c>
      <c r="AN17" s="4">
        <v>18327</v>
      </c>
      <c r="AO17" s="4">
        <v>0</v>
      </c>
      <c r="AP17" s="4">
        <v>18924</v>
      </c>
    </row>
    <row r="18" spans="1:42" x14ac:dyDescent="0.2">
      <c r="A18" s="2" t="s">
        <v>72</v>
      </c>
      <c r="B18" s="3" t="s">
        <v>71</v>
      </c>
      <c r="C18" s="4">
        <v>4620</v>
      </c>
      <c r="D18" s="4">
        <v>20232</v>
      </c>
      <c r="E18" s="4">
        <v>254</v>
      </c>
      <c r="F18" s="4">
        <v>20486</v>
      </c>
      <c r="G18" s="4">
        <v>943</v>
      </c>
      <c r="H18" s="4">
        <v>1608</v>
      </c>
      <c r="I18" s="4">
        <v>12</v>
      </c>
      <c r="J18" s="45" t="s">
        <v>162</v>
      </c>
      <c r="K18" s="4">
        <v>23049</v>
      </c>
      <c r="L18" s="4">
        <v>0</v>
      </c>
      <c r="M18" s="4">
        <v>48436</v>
      </c>
      <c r="N18" s="4">
        <v>48436</v>
      </c>
      <c r="O18" s="4">
        <v>0</v>
      </c>
      <c r="P18" s="4">
        <v>1787</v>
      </c>
      <c r="Q18" s="4">
        <v>1787</v>
      </c>
      <c r="R18" s="4">
        <v>0</v>
      </c>
      <c r="S18" s="4">
        <v>134151</v>
      </c>
      <c r="T18" s="4">
        <v>134151</v>
      </c>
      <c r="U18" s="4">
        <v>0</v>
      </c>
      <c r="V18" s="4">
        <v>184374</v>
      </c>
      <c r="W18" s="4">
        <v>184374</v>
      </c>
      <c r="X18" s="4">
        <v>0</v>
      </c>
      <c r="Y18" s="4">
        <v>0</v>
      </c>
      <c r="Z18" s="4">
        <v>0</v>
      </c>
      <c r="AA18" s="4">
        <v>38</v>
      </c>
      <c r="AB18" s="4">
        <v>38</v>
      </c>
      <c r="AC18" s="4">
        <v>207423</v>
      </c>
      <c r="AD18" s="4">
        <v>207461</v>
      </c>
      <c r="AE18" s="4">
        <v>15004</v>
      </c>
      <c r="AF18" s="4">
        <v>135780</v>
      </c>
      <c r="AG18" s="4">
        <v>0</v>
      </c>
      <c r="AH18" s="4">
        <v>150784</v>
      </c>
      <c r="AI18" s="4">
        <v>6953</v>
      </c>
      <c r="AJ18" s="4">
        <v>28449</v>
      </c>
      <c r="AK18" s="4">
        <v>0</v>
      </c>
      <c r="AL18" s="4">
        <v>35402</v>
      </c>
      <c r="AM18" s="4">
        <v>1080</v>
      </c>
      <c r="AN18" s="4">
        <v>18327</v>
      </c>
      <c r="AO18" s="4">
        <v>0</v>
      </c>
      <c r="AP18" s="4">
        <v>19407</v>
      </c>
    </row>
    <row r="19" spans="1:42" x14ac:dyDescent="0.2">
      <c r="A19" s="2" t="s">
        <v>73</v>
      </c>
      <c r="B19" s="3" t="s">
        <v>74</v>
      </c>
      <c r="C19" s="4">
        <v>5559</v>
      </c>
      <c r="D19" s="4">
        <v>30060</v>
      </c>
      <c r="E19" s="4">
        <v>949</v>
      </c>
      <c r="F19" s="4">
        <v>31009</v>
      </c>
      <c r="G19" s="4">
        <v>1307</v>
      </c>
      <c r="H19" s="4">
        <v>5287</v>
      </c>
      <c r="I19" s="4">
        <v>452</v>
      </c>
      <c r="J19" s="45" t="s">
        <v>163</v>
      </c>
      <c r="K19" s="4">
        <v>38055</v>
      </c>
      <c r="L19" s="4">
        <v>1405</v>
      </c>
      <c r="M19" s="4">
        <v>48436</v>
      </c>
      <c r="N19" s="4">
        <v>49841</v>
      </c>
      <c r="O19" s="4">
        <v>1616</v>
      </c>
      <c r="P19" s="4">
        <v>1787</v>
      </c>
      <c r="Q19" s="4">
        <v>3403</v>
      </c>
      <c r="R19" s="4">
        <v>672</v>
      </c>
      <c r="S19" s="4">
        <v>134151</v>
      </c>
      <c r="T19" s="4">
        <v>134823</v>
      </c>
      <c r="U19" s="4">
        <v>3693</v>
      </c>
      <c r="V19" s="4">
        <v>184374</v>
      </c>
      <c r="W19" s="4">
        <v>188067</v>
      </c>
      <c r="X19" s="4">
        <v>6</v>
      </c>
      <c r="Y19" s="4">
        <v>1</v>
      </c>
      <c r="Z19" s="4">
        <v>7</v>
      </c>
      <c r="AA19" s="4">
        <v>38</v>
      </c>
      <c r="AB19" s="4">
        <v>45</v>
      </c>
      <c r="AC19" s="4">
        <v>226122</v>
      </c>
      <c r="AD19" s="4">
        <v>226167</v>
      </c>
      <c r="AE19" s="4">
        <v>22984</v>
      </c>
      <c r="AF19" s="4">
        <v>135780</v>
      </c>
      <c r="AG19" s="4">
        <v>3086</v>
      </c>
      <c r="AH19" s="4">
        <v>161850</v>
      </c>
      <c r="AI19" s="4">
        <v>12763</v>
      </c>
      <c r="AJ19" s="4">
        <v>28449</v>
      </c>
      <c r="AK19" s="4">
        <v>599</v>
      </c>
      <c r="AL19" s="4">
        <v>41811</v>
      </c>
      <c r="AM19" s="4">
        <v>1889</v>
      </c>
      <c r="AN19" s="4">
        <v>18327</v>
      </c>
      <c r="AO19" s="4">
        <v>8</v>
      </c>
      <c r="AP19" s="4">
        <v>20224</v>
      </c>
    </row>
    <row r="20" spans="1:42" x14ac:dyDescent="0.2">
      <c r="A20" s="2" t="s">
        <v>75</v>
      </c>
      <c r="B20" s="3" t="s">
        <v>76</v>
      </c>
      <c r="C20" s="4">
        <v>29568</v>
      </c>
      <c r="D20" s="4">
        <v>45215</v>
      </c>
      <c r="E20" s="4">
        <v>119</v>
      </c>
      <c r="F20" s="4">
        <v>45334</v>
      </c>
      <c r="G20" s="4">
        <v>1188</v>
      </c>
      <c r="H20" s="4">
        <v>2037</v>
      </c>
      <c r="I20" s="4">
        <v>31</v>
      </c>
      <c r="J20" s="45" t="s">
        <v>164</v>
      </c>
      <c r="K20" s="4">
        <v>48590</v>
      </c>
      <c r="L20" s="4">
        <v>0</v>
      </c>
      <c r="M20" s="4">
        <v>48436</v>
      </c>
      <c r="N20" s="4">
        <v>48436</v>
      </c>
      <c r="O20" s="4">
        <v>0</v>
      </c>
      <c r="P20" s="4">
        <v>1787</v>
      </c>
      <c r="Q20" s="4">
        <v>1787</v>
      </c>
      <c r="R20" s="4">
        <v>0</v>
      </c>
      <c r="S20" s="4">
        <v>134151</v>
      </c>
      <c r="T20" s="4">
        <v>134151</v>
      </c>
      <c r="U20" s="4">
        <v>0</v>
      </c>
      <c r="V20" s="4">
        <v>184374</v>
      </c>
      <c r="W20" s="4">
        <v>184374</v>
      </c>
      <c r="X20" s="4">
        <v>0</v>
      </c>
      <c r="Y20" s="4">
        <v>0</v>
      </c>
      <c r="Z20" s="4">
        <v>0</v>
      </c>
      <c r="AA20" s="4">
        <v>38</v>
      </c>
      <c r="AB20" s="4">
        <v>38</v>
      </c>
      <c r="AC20" s="4">
        <v>232964</v>
      </c>
      <c r="AD20" s="4">
        <v>233002</v>
      </c>
      <c r="AE20" s="4">
        <v>23678</v>
      </c>
      <c r="AF20" s="4">
        <v>135780</v>
      </c>
      <c r="AG20" s="4">
        <v>0</v>
      </c>
      <c r="AH20" s="4">
        <v>159458</v>
      </c>
      <c r="AI20" s="4">
        <v>21389</v>
      </c>
      <c r="AJ20" s="4">
        <v>28449</v>
      </c>
      <c r="AK20" s="4">
        <v>0</v>
      </c>
      <c r="AL20" s="4">
        <v>49838</v>
      </c>
      <c r="AM20" s="4">
        <v>3523</v>
      </c>
      <c r="AN20" s="4">
        <v>18327</v>
      </c>
      <c r="AO20" s="4">
        <v>0</v>
      </c>
      <c r="AP20" s="4">
        <v>21850</v>
      </c>
    </row>
    <row r="21" spans="1:42" x14ac:dyDescent="0.2">
      <c r="A21" s="2" t="s">
        <v>77</v>
      </c>
      <c r="B21" s="3" t="s">
        <v>78</v>
      </c>
      <c r="C21" s="4">
        <v>22529</v>
      </c>
      <c r="D21" s="4">
        <v>119414</v>
      </c>
      <c r="E21" s="4">
        <v>1451</v>
      </c>
      <c r="F21" s="4">
        <v>120865</v>
      </c>
      <c r="G21" s="4">
        <v>7135</v>
      </c>
      <c r="H21" s="4">
        <v>10663</v>
      </c>
      <c r="I21" s="4">
        <v>568</v>
      </c>
      <c r="J21" s="45" t="s">
        <v>165</v>
      </c>
      <c r="K21" s="4">
        <v>139231</v>
      </c>
      <c r="L21" s="4">
        <v>51</v>
      </c>
      <c r="M21" s="4">
        <v>48436</v>
      </c>
      <c r="N21" s="4">
        <v>48487</v>
      </c>
      <c r="O21" s="4">
        <v>0</v>
      </c>
      <c r="P21" s="4">
        <v>1787</v>
      </c>
      <c r="Q21" s="4">
        <v>1787</v>
      </c>
      <c r="R21" s="4">
        <v>3102</v>
      </c>
      <c r="S21" s="4">
        <v>134151</v>
      </c>
      <c r="T21" s="4">
        <v>137253</v>
      </c>
      <c r="U21" s="4">
        <v>3153</v>
      </c>
      <c r="V21" s="4">
        <v>184374</v>
      </c>
      <c r="W21" s="4">
        <v>187527</v>
      </c>
      <c r="X21" s="4">
        <v>13</v>
      </c>
      <c r="Y21" s="4">
        <v>0</v>
      </c>
      <c r="Z21" s="4">
        <v>13</v>
      </c>
      <c r="AA21" s="4">
        <v>38</v>
      </c>
      <c r="AB21" s="4">
        <v>51</v>
      </c>
      <c r="AC21" s="4">
        <v>326758</v>
      </c>
      <c r="AD21" s="4">
        <v>326809</v>
      </c>
      <c r="AE21" s="4">
        <v>87805</v>
      </c>
      <c r="AF21" s="4">
        <v>135780</v>
      </c>
      <c r="AG21" s="4">
        <v>3144</v>
      </c>
      <c r="AH21" s="4">
        <v>226729</v>
      </c>
      <c r="AI21" s="4">
        <v>41349</v>
      </c>
      <c r="AJ21" s="4">
        <v>28449</v>
      </c>
      <c r="AK21" s="4">
        <v>0</v>
      </c>
      <c r="AL21" s="4">
        <v>69798</v>
      </c>
      <c r="AM21" s="4">
        <v>10078</v>
      </c>
      <c r="AN21" s="4">
        <v>18327</v>
      </c>
      <c r="AO21" s="4">
        <v>9</v>
      </c>
      <c r="AP21" s="4">
        <v>28414</v>
      </c>
    </row>
    <row r="22" spans="1:42" x14ac:dyDescent="0.2">
      <c r="A22" s="2" t="s">
        <v>79</v>
      </c>
      <c r="B22" s="3" t="s">
        <v>80</v>
      </c>
      <c r="C22" s="4">
        <v>3616</v>
      </c>
      <c r="D22" s="4">
        <v>23911</v>
      </c>
      <c r="E22" s="4">
        <v>659</v>
      </c>
      <c r="F22" s="4">
        <v>24570</v>
      </c>
      <c r="G22" s="4">
        <v>741</v>
      </c>
      <c r="H22" s="4">
        <v>1572</v>
      </c>
      <c r="I22" s="4">
        <v>98</v>
      </c>
      <c r="J22" s="45" t="s">
        <v>166</v>
      </c>
      <c r="K22" s="4">
        <v>26981</v>
      </c>
      <c r="L22" s="4">
        <v>0</v>
      </c>
      <c r="M22" s="4">
        <v>48436</v>
      </c>
      <c r="N22" s="4">
        <v>48436</v>
      </c>
      <c r="O22" s="4">
        <v>0</v>
      </c>
      <c r="P22" s="4">
        <v>1787</v>
      </c>
      <c r="Q22" s="4">
        <v>1787</v>
      </c>
      <c r="R22" s="4">
        <v>0</v>
      </c>
      <c r="S22" s="4">
        <v>134151</v>
      </c>
      <c r="T22" s="4">
        <v>134151</v>
      </c>
      <c r="U22" s="4">
        <v>0</v>
      </c>
      <c r="V22" s="4">
        <v>184374</v>
      </c>
      <c r="W22" s="4">
        <v>184374</v>
      </c>
      <c r="X22" s="4">
        <v>0</v>
      </c>
      <c r="Y22" s="4">
        <v>0</v>
      </c>
      <c r="Z22" s="4">
        <v>0</v>
      </c>
      <c r="AA22" s="4">
        <v>38</v>
      </c>
      <c r="AB22" s="4">
        <v>38</v>
      </c>
      <c r="AC22" s="4">
        <v>211355</v>
      </c>
      <c r="AD22" s="4">
        <v>211393</v>
      </c>
      <c r="AE22" s="4">
        <v>18426</v>
      </c>
      <c r="AF22" s="4">
        <v>135780</v>
      </c>
      <c r="AG22" s="4">
        <v>0</v>
      </c>
      <c r="AH22" s="4">
        <v>154206</v>
      </c>
      <c r="AI22" s="4">
        <v>7317</v>
      </c>
      <c r="AJ22" s="4">
        <v>28449</v>
      </c>
      <c r="AK22" s="4">
        <v>0</v>
      </c>
      <c r="AL22" s="4">
        <v>35766</v>
      </c>
      <c r="AM22" s="4">
        <v>1170</v>
      </c>
      <c r="AN22" s="4">
        <v>18327</v>
      </c>
      <c r="AO22" s="4">
        <v>0</v>
      </c>
      <c r="AP22" s="4">
        <v>19497</v>
      </c>
    </row>
    <row r="23" spans="1:42" x14ac:dyDescent="0.2">
      <c r="A23" s="2" t="s">
        <v>81</v>
      </c>
      <c r="B23" s="3" t="s">
        <v>82</v>
      </c>
      <c r="C23" s="4">
        <v>17075</v>
      </c>
      <c r="D23" s="4">
        <v>67119</v>
      </c>
      <c r="E23" s="4">
        <v>1616</v>
      </c>
      <c r="F23" s="4">
        <v>68735</v>
      </c>
      <c r="G23" s="4">
        <v>2861</v>
      </c>
      <c r="H23" s="4">
        <v>4640</v>
      </c>
      <c r="I23" s="4">
        <v>84</v>
      </c>
      <c r="J23" s="45" t="s">
        <v>167</v>
      </c>
      <c r="K23" s="4">
        <v>76320</v>
      </c>
      <c r="L23" s="4">
        <v>0</v>
      </c>
      <c r="M23" s="4">
        <v>48436</v>
      </c>
      <c r="N23" s="4">
        <v>48436</v>
      </c>
      <c r="O23" s="4">
        <v>0</v>
      </c>
      <c r="P23" s="4">
        <v>1787</v>
      </c>
      <c r="Q23" s="4">
        <v>1787</v>
      </c>
      <c r="R23" s="4">
        <v>154</v>
      </c>
      <c r="S23" s="4">
        <v>134151</v>
      </c>
      <c r="T23" s="4">
        <v>134305</v>
      </c>
      <c r="U23" s="4">
        <v>154</v>
      </c>
      <c r="V23" s="4">
        <v>184374</v>
      </c>
      <c r="W23" s="4">
        <v>184528</v>
      </c>
      <c r="X23" s="4">
        <v>8</v>
      </c>
      <c r="Y23" s="4">
        <v>0</v>
      </c>
      <c r="Z23" s="4">
        <v>8</v>
      </c>
      <c r="AA23" s="4">
        <v>38</v>
      </c>
      <c r="AB23" s="4">
        <v>46</v>
      </c>
      <c r="AC23" s="4">
        <v>260848</v>
      </c>
      <c r="AD23" s="4">
        <v>260894</v>
      </c>
      <c r="AE23" s="4">
        <v>53257</v>
      </c>
      <c r="AF23" s="4">
        <v>135780</v>
      </c>
      <c r="AG23" s="4">
        <v>98</v>
      </c>
      <c r="AH23" s="4">
        <v>189135</v>
      </c>
      <c r="AI23" s="4">
        <v>19728</v>
      </c>
      <c r="AJ23" s="4">
        <v>28449</v>
      </c>
      <c r="AK23" s="4">
        <v>39</v>
      </c>
      <c r="AL23" s="4">
        <v>48216</v>
      </c>
      <c r="AM23" s="4">
        <v>3335</v>
      </c>
      <c r="AN23" s="4">
        <v>18327</v>
      </c>
      <c r="AO23" s="4">
        <v>17</v>
      </c>
      <c r="AP23" s="4">
        <v>21679</v>
      </c>
    </row>
    <row r="24" spans="1:42" x14ac:dyDescent="0.2">
      <c r="A24" s="2" t="s">
        <v>83</v>
      </c>
      <c r="B24" s="3" t="s">
        <v>84</v>
      </c>
      <c r="C24" s="4">
        <v>14532</v>
      </c>
      <c r="D24" s="4">
        <v>55217</v>
      </c>
      <c r="E24" s="4">
        <v>807</v>
      </c>
      <c r="F24" s="4">
        <v>56024</v>
      </c>
      <c r="G24" s="4">
        <v>4503</v>
      </c>
      <c r="H24" s="4">
        <v>7854</v>
      </c>
      <c r="I24" s="4">
        <v>49</v>
      </c>
      <c r="J24" s="45" t="s">
        <v>168</v>
      </c>
      <c r="K24" s="4">
        <v>68430</v>
      </c>
      <c r="L24" s="4">
        <v>0</v>
      </c>
      <c r="M24" s="4">
        <v>48436</v>
      </c>
      <c r="N24" s="4">
        <v>48436</v>
      </c>
      <c r="O24" s="4">
        <v>0</v>
      </c>
      <c r="P24" s="4">
        <v>1787</v>
      </c>
      <c r="Q24" s="4">
        <v>1787</v>
      </c>
      <c r="R24" s="4">
        <v>0</v>
      </c>
      <c r="S24" s="4">
        <v>134151</v>
      </c>
      <c r="T24" s="4">
        <v>134151</v>
      </c>
      <c r="U24" s="4">
        <v>0</v>
      </c>
      <c r="V24" s="4">
        <v>184374</v>
      </c>
      <c r="W24" s="4">
        <v>184374</v>
      </c>
      <c r="X24" s="4">
        <v>7</v>
      </c>
      <c r="Y24" s="4">
        <v>0</v>
      </c>
      <c r="Z24" s="4">
        <v>7</v>
      </c>
      <c r="AA24" s="4">
        <v>38</v>
      </c>
      <c r="AB24" s="4">
        <v>45</v>
      </c>
      <c r="AC24" s="4">
        <v>252804</v>
      </c>
      <c r="AD24" s="4">
        <v>252849</v>
      </c>
      <c r="AE24" s="4">
        <v>42929</v>
      </c>
      <c r="AF24" s="4">
        <v>135780</v>
      </c>
      <c r="AG24" s="45">
        <v>0</v>
      </c>
      <c r="AH24" s="4">
        <v>178709</v>
      </c>
      <c r="AI24" s="4">
        <v>23504</v>
      </c>
      <c r="AJ24" s="4">
        <v>28449</v>
      </c>
      <c r="AK24" s="45">
        <v>0</v>
      </c>
      <c r="AL24" s="4">
        <v>51953</v>
      </c>
      <c r="AM24" s="4">
        <v>1997</v>
      </c>
      <c r="AN24" s="4">
        <v>18327</v>
      </c>
      <c r="AO24" s="45">
        <v>0</v>
      </c>
      <c r="AP24" s="4">
        <v>20324</v>
      </c>
    </row>
    <row r="25" spans="1:42" x14ac:dyDescent="0.2">
      <c r="A25" s="2" t="s">
        <v>85</v>
      </c>
      <c r="B25" s="3" t="s">
        <v>86</v>
      </c>
      <c r="C25" s="4">
        <v>1410</v>
      </c>
      <c r="D25" s="4">
        <v>22126</v>
      </c>
      <c r="E25" s="4">
        <v>292</v>
      </c>
      <c r="F25" s="4">
        <v>22418</v>
      </c>
      <c r="G25" s="4">
        <v>968</v>
      </c>
      <c r="H25" s="4">
        <v>4690</v>
      </c>
      <c r="I25" s="4">
        <v>414</v>
      </c>
      <c r="J25" s="45" t="s">
        <v>169</v>
      </c>
      <c r="K25" s="4">
        <v>28490</v>
      </c>
      <c r="L25" s="4">
        <v>28</v>
      </c>
      <c r="M25" s="4">
        <v>48436</v>
      </c>
      <c r="N25" s="4">
        <v>48464</v>
      </c>
      <c r="O25" s="4">
        <v>47</v>
      </c>
      <c r="P25" s="4">
        <v>1787</v>
      </c>
      <c r="Q25" s="4">
        <v>1834</v>
      </c>
      <c r="R25" s="4">
        <v>88</v>
      </c>
      <c r="S25" s="4">
        <v>134151</v>
      </c>
      <c r="T25" s="4">
        <v>134239</v>
      </c>
      <c r="U25" s="4">
        <v>163</v>
      </c>
      <c r="V25" s="4">
        <v>184374</v>
      </c>
      <c r="W25" s="4">
        <v>184537</v>
      </c>
      <c r="X25" s="4">
        <v>3</v>
      </c>
      <c r="Y25" s="4">
        <v>0</v>
      </c>
      <c r="Z25" s="4">
        <v>3</v>
      </c>
      <c r="AA25" s="4">
        <v>38</v>
      </c>
      <c r="AB25" s="4">
        <v>41</v>
      </c>
      <c r="AC25" s="4">
        <v>213027</v>
      </c>
      <c r="AD25" s="4">
        <v>213068</v>
      </c>
      <c r="AE25" s="4">
        <v>19950</v>
      </c>
      <c r="AF25" s="4">
        <v>135780</v>
      </c>
      <c r="AG25" s="4">
        <v>94</v>
      </c>
      <c r="AH25" s="4">
        <v>155824</v>
      </c>
      <c r="AI25" s="4">
        <v>7276</v>
      </c>
      <c r="AJ25" s="4">
        <v>28449</v>
      </c>
      <c r="AK25" s="4">
        <v>44</v>
      </c>
      <c r="AL25" s="4">
        <v>35769</v>
      </c>
      <c r="AM25" s="4">
        <v>1265</v>
      </c>
      <c r="AN25" s="4">
        <v>18327</v>
      </c>
      <c r="AO25" s="4">
        <v>25</v>
      </c>
      <c r="AP25" s="4">
        <v>19617</v>
      </c>
    </row>
    <row r="26" spans="1:42" x14ac:dyDescent="0.2">
      <c r="A26" s="2" t="s">
        <v>87</v>
      </c>
      <c r="B26" s="3" t="s">
        <v>88</v>
      </c>
      <c r="C26" s="4">
        <v>25163</v>
      </c>
      <c r="D26" s="4">
        <v>107919</v>
      </c>
      <c r="E26" s="4">
        <v>4229</v>
      </c>
      <c r="F26" s="4">
        <v>112148</v>
      </c>
      <c r="G26" s="4">
        <v>7023</v>
      </c>
      <c r="H26" s="4">
        <v>10013</v>
      </c>
      <c r="I26" s="4">
        <v>219</v>
      </c>
      <c r="J26" s="45" t="s">
        <v>170</v>
      </c>
      <c r="K26" s="4">
        <v>129403</v>
      </c>
      <c r="L26" s="4">
        <v>242</v>
      </c>
      <c r="M26" s="4">
        <v>48436</v>
      </c>
      <c r="N26" s="4">
        <v>48678</v>
      </c>
      <c r="O26" s="4">
        <v>0</v>
      </c>
      <c r="P26" s="4">
        <v>1787</v>
      </c>
      <c r="Q26" s="4">
        <v>1787</v>
      </c>
      <c r="R26" s="4">
        <v>509</v>
      </c>
      <c r="S26" s="4">
        <v>134151</v>
      </c>
      <c r="T26" s="4">
        <v>134660</v>
      </c>
      <c r="U26" s="4">
        <v>751</v>
      </c>
      <c r="V26" s="4">
        <v>184374</v>
      </c>
      <c r="W26" s="4">
        <v>185125</v>
      </c>
      <c r="X26" s="4">
        <v>19</v>
      </c>
      <c r="Y26" s="4">
        <v>0</v>
      </c>
      <c r="Z26" s="4">
        <v>19</v>
      </c>
      <c r="AA26" s="4">
        <v>38</v>
      </c>
      <c r="AB26" s="4">
        <v>57</v>
      </c>
      <c r="AC26" s="4">
        <v>314528</v>
      </c>
      <c r="AD26" s="4">
        <v>314585</v>
      </c>
      <c r="AE26" s="4">
        <v>85981</v>
      </c>
      <c r="AF26" s="4">
        <v>135780</v>
      </c>
      <c r="AG26" s="4">
        <v>685</v>
      </c>
      <c r="AH26" s="4">
        <v>222446</v>
      </c>
      <c r="AI26" s="4">
        <v>38532</v>
      </c>
      <c r="AJ26" s="4">
        <v>28449</v>
      </c>
      <c r="AK26" s="4">
        <v>0</v>
      </c>
      <c r="AL26" s="4">
        <v>66981</v>
      </c>
      <c r="AM26" s="4">
        <v>4777</v>
      </c>
      <c r="AN26" s="4">
        <v>18327</v>
      </c>
      <c r="AO26" s="4">
        <v>66</v>
      </c>
      <c r="AP26" s="4">
        <v>23170</v>
      </c>
    </row>
    <row r="27" spans="1:42" x14ac:dyDescent="0.2">
      <c r="A27" s="2" t="s">
        <v>89</v>
      </c>
      <c r="B27" s="3" t="s">
        <v>90</v>
      </c>
      <c r="C27" s="4">
        <v>5991</v>
      </c>
      <c r="D27" s="4">
        <v>10710</v>
      </c>
      <c r="E27" s="4">
        <v>173</v>
      </c>
      <c r="F27" s="4">
        <v>10883</v>
      </c>
      <c r="G27" s="4">
        <v>554</v>
      </c>
      <c r="H27" s="4">
        <v>1884</v>
      </c>
      <c r="I27" s="4">
        <v>43</v>
      </c>
      <c r="J27" s="45" t="s">
        <v>171</v>
      </c>
      <c r="K27" s="4">
        <v>13364</v>
      </c>
      <c r="L27" s="4">
        <v>0</v>
      </c>
      <c r="M27" s="4">
        <v>48436</v>
      </c>
      <c r="N27" s="4">
        <v>48436</v>
      </c>
      <c r="O27" s="4">
        <v>0</v>
      </c>
      <c r="P27" s="4">
        <v>1787</v>
      </c>
      <c r="Q27" s="4">
        <v>1787</v>
      </c>
      <c r="R27" s="4">
        <v>0</v>
      </c>
      <c r="S27" s="4">
        <v>134151</v>
      </c>
      <c r="T27" s="4">
        <v>134151</v>
      </c>
      <c r="U27" s="4">
        <v>0</v>
      </c>
      <c r="V27" s="4">
        <v>184374</v>
      </c>
      <c r="W27" s="4">
        <v>184374</v>
      </c>
      <c r="X27" s="4">
        <v>0</v>
      </c>
      <c r="Y27" s="4">
        <v>0</v>
      </c>
      <c r="Z27" s="4">
        <v>0</v>
      </c>
      <c r="AA27" s="4">
        <v>38</v>
      </c>
      <c r="AB27" s="4">
        <v>38</v>
      </c>
      <c r="AC27" s="4">
        <v>197738</v>
      </c>
      <c r="AD27" s="4">
        <v>197776</v>
      </c>
      <c r="AE27" s="4">
        <v>7758</v>
      </c>
      <c r="AF27" s="4">
        <v>135780</v>
      </c>
      <c r="AG27" s="45">
        <v>0</v>
      </c>
      <c r="AH27" s="4">
        <v>143538</v>
      </c>
      <c r="AI27" s="4">
        <v>4929</v>
      </c>
      <c r="AJ27" s="4">
        <v>28449</v>
      </c>
      <c r="AK27" s="45">
        <v>0</v>
      </c>
      <c r="AL27" s="4">
        <v>33378</v>
      </c>
      <c r="AM27" s="4">
        <v>677</v>
      </c>
      <c r="AN27" s="4">
        <v>18327</v>
      </c>
      <c r="AO27" s="45">
        <v>0</v>
      </c>
      <c r="AP27" s="4">
        <v>19004</v>
      </c>
    </row>
    <row r="28" spans="1:42" x14ac:dyDescent="0.2">
      <c r="A28" s="2" t="s">
        <v>91</v>
      </c>
      <c r="B28" s="3" t="s">
        <v>90</v>
      </c>
      <c r="C28" s="4">
        <v>19821</v>
      </c>
      <c r="D28" s="4">
        <v>87555</v>
      </c>
      <c r="E28" s="4">
        <v>6266</v>
      </c>
      <c r="F28" s="4">
        <v>93821</v>
      </c>
      <c r="G28" s="4">
        <v>5318</v>
      </c>
      <c r="H28" s="4">
        <v>8849</v>
      </c>
      <c r="I28" s="4">
        <v>1601</v>
      </c>
      <c r="J28" s="45" t="s">
        <v>172</v>
      </c>
      <c r="K28" s="4">
        <v>109589</v>
      </c>
      <c r="L28" s="4">
        <v>74</v>
      </c>
      <c r="M28" s="4">
        <v>48436</v>
      </c>
      <c r="N28" s="4">
        <v>48510</v>
      </c>
      <c r="O28" s="4">
        <v>0</v>
      </c>
      <c r="P28" s="4">
        <v>1787</v>
      </c>
      <c r="Q28" s="4">
        <v>1787</v>
      </c>
      <c r="R28" s="4">
        <v>211</v>
      </c>
      <c r="S28" s="4">
        <v>134151</v>
      </c>
      <c r="T28" s="4">
        <v>134362</v>
      </c>
      <c r="U28" s="4">
        <v>285</v>
      </c>
      <c r="V28" s="4">
        <v>184374</v>
      </c>
      <c r="W28" s="4">
        <v>184659</v>
      </c>
      <c r="X28" s="4">
        <v>15</v>
      </c>
      <c r="Y28" s="4">
        <v>1</v>
      </c>
      <c r="Z28" s="4">
        <v>16</v>
      </c>
      <c r="AA28" s="4">
        <v>38</v>
      </c>
      <c r="AB28" s="4">
        <v>54</v>
      </c>
      <c r="AC28" s="4">
        <v>294248</v>
      </c>
      <c r="AD28" s="4">
        <v>294302</v>
      </c>
      <c r="AE28" s="4">
        <v>73442</v>
      </c>
      <c r="AF28" s="4">
        <v>135780</v>
      </c>
      <c r="AG28" s="4">
        <v>125</v>
      </c>
      <c r="AH28" s="4">
        <v>209347</v>
      </c>
      <c r="AI28" s="4">
        <v>30796</v>
      </c>
      <c r="AJ28" s="4">
        <v>28449</v>
      </c>
      <c r="AK28" s="4">
        <v>75</v>
      </c>
      <c r="AL28" s="4">
        <v>59320</v>
      </c>
      <c r="AM28" s="4">
        <v>3861</v>
      </c>
      <c r="AN28" s="4">
        <v>18327</v>
      </c>
      <c r="AO28" s="4">
        <v>85</v>
      </c>
      <c r="AP28" s="4">
        <v>22273</v>
      </c>
    </row>
    <row r="29" spans="1:42" x14ac:dyDescent="0.2">
      <c r="A29" s="2" t="s">
        <v>92</v>
      </c>
      <c r="B29" s="3" t="s">
        <v>90</v>
      </c>
      <c r="C29" s="4">
        <v>1920</v>
      </c>
      <c r="D29" s="4">
        <v>8353</v>
      </c>
      <c r="E29" s="4">
        <v>1</v>
      </c>
      <c r="F29" s="4">
        <v>8354</v>
      </c>
      <c r="G29" s="4">
        <v>290</v>
      </c>
      <c r="H29" s="4">
        <v>715</v>
      </c>
      <c r="I29" s="4">
        <v>0</v>
      </c>
      <c r="J29" s="45" t="s">
        <v>149</v>
      </c>
      <c r="K29" s="4">
        <v>9359</v>
      </c>
      <c r="L29" s="4">
        <v>0</v>
      </c>
      <c r="M29" s="4">
        <v>48436</v>
      </c>
      <c r="N29" s="4">
        <v>48436</v>
      </c>
      <c r="O29" s="4">
        <v>0</v>
      </c>
      <c r="P29" s="4">
        <v>1787</v>
      </c>
      <c r="Q29" s="4">
        <v>1787</v>
      </c>
      <c r="R29" s="4">
        <v>0</v>
      </c>
      <c r="S29" s="4">
        <v>134151</v>
      </c>
      <c r="T29" s="4">
        <v>134151</v>
      </c>
      <c r="U29" s="4">
        <v>0</v>
      </c>
      <c r="V29" s="4">
        <v>184374</v>
      </c>
      <c r="W29" s="4">
        <v>184374</v>
      </c>
      <c r="X29" s="4">
        <v>0</v>
      </c>
      <c r="Y29" s="4">
        <v>0</v>
      </c>
      <c r="Z29" s="4">
        <v>0</v>
      </c>
      <c r="AA29" s="4">
        <v>38</v>
      </c>
      <c r="AB29" s="4">
        <v>38</v>
      </c>
      <c r="AC29" s="4">
        <v>193733</v>
      </c>
      <c r="AD29" s="4">
        <v>193771</v>
      </c>
      <c r="AE29" s="4">
        <v>5261</v>
      </c>
      <c r="AF29" s="4">
        <v>135780</v>
      </c>
      <c r="AG29" s="4">
        <v>0</v>
      </c>
      <c r="AH29" s="4">
        <v>141041</v>
      </c>
      <c r="AI29" s="4">
        <v>3695</v>
      </c>
      <c r="AJ29" s="4">
        <v>28449</v>
      </c>
      <c r="AK29" s="4">
        <v>0</v>
      </c>
      <c r="AL29" s="4">
        <v>32144</v>
      </c>
      <c r="AM29" s="4">
        <v>403</v>
      </c>
      <c r="AN29" s="4">
        <v>18327</v>
      </c>
      <c r="AO29" s="4">
        <v>0</v>
      </c>
      <c r="AP29" s="4">
        <v>18730</v>
      </c>
    </row>
    <row r="30" spans="1:42" x14ac:dyDescent="0.2">
      <c r="A30" s="2" t="s">
        <v>93</v>
      </c>
      <c r="B30" s="3" t="s">
        <v>94</v>
      </c>
      <c r="C30" s="4">
        <v>34114</v>
      </c>
      <c r="D30" s="4">
        <v>90668</v>
      </c>
      <c r="E30" s="4">
        <v>14681</v>
      </c>
      <c r="F30" s="4">
        <v>105349</v>
      </c>
      <c r="G30" s="4">
        <v>6040</v>
      </c>
      <c r="H30" s="4">
        <v>8665</v>
      </c>
      <c r="I30" s="4">
        <v>192</v>
      </c>
      <c r="J30" s="45" t="s">
        <v>173</v>
      </c>
      <c r="K30" s="4">
        <v>120246</v>
      </c>
      <c r="L30" s="4">
        <v>213</v>
      </c>
      <c r="M30" s="4">
        <v>48436</v>
      </c>
      <c r="N30" s="4">
        <v>48649</v>
      </c>
      <c r="O30" s="4">
        <v>82</v>
      </c>
      <c r="P30" s="4">
        <v>1787</v>
      </c>
      <c r="Q30" s="4">
        <v>1869</v>
      </c>
      <c r="R30" s="4">
        <v>419</v>
      </c>
      <c r="S30" s="4">
        <v>134151</v>
      </c>
      <c r="T30" s="4">
        <v>134570</v>
      </c>
      <c r="U30" s="4">
        <v>714</v>
      </c>
      <c r="V30" s="4">
        <v>184374</v>
      </c>
      <c r="W30" s="4">
        <v>185088</v>
      </c>
      <c r="X30" s="4">
        <v>4</v>
      </c>
      <c r="Y30" s="4">
        <v>0</v>
      </c>
      <c r="Z30" s="4">
        <v>4</v>
      </c>
      <c r="AA30" s="4">
        <v>38</v>
      </c>
      <c r="AB30" s="4">
        <v>42</v>
      </c>
      <c r="AC30" s="4">
        <v>305334</v>
      </c>
      <c r="AD30" s="4">
        <v>305376</v>
      </c>
      <c r="AE30" s="4">
        <v>86069</v>
      </c>
      <c r="AF30" s="4">
        <v>135780</v>
      </c>
      <c r="AG30" s="4">
        <v>377</v>
      </c>
      <c r="AH30" s="4">
        <v>222226</v>
      </c>
      <c r="AI30" s="4">
        <v>29806</v>
      </c>
      <c r="AJ30" s="4">
        <v>28449</v>
      </c>
      <c r="AK30" s="4">
        <v>337</v>
      </c>
      <c r="AL30" s="4">
        <v>58592</v>
      </c>
      <c r="AM30" s="4">
        <v>4371</v>
      </c>
      <c r="AN30" s="4">
        <v>18327</v>
      </c>
      <c r="AO30" s="45">
        <v>0</v>
      </c>
      <c r="AP30" s="4">
        <v>22698</v>
      </c>
    </row>
    <row r="31" spans="1:42" x14ac:dyDescent="0.2">
      <c r="A31" s="2" t="s">
        <v>95</v>
      </c>
      <c r="B31" s="3" t="s">
        <v>96</v>
      </c>
      <c r="C31" s="4">
        <v>12588</v>
      </c>
      <c r="D31" s="4">
        <v>50075</v>
      </c>
      <c r="E31" s="4">
        <v>853</v>
      </c>
      <c r="F31" s="4">
        <v>50928</v>
      </c>
      <c r="G31" s="4">
        <v>1729</v>
      </c>
      <c r="H31" s="4">
        <v>4215</v>
      </c>
      <c r="I31" s="4">
        <v>16</v>
      </c>
      <c r="J31" s="45" t="s">
        <v>174</v>
      </c>
      <c r="K31" s="4">
        <v>56888</v>
      </c>
      <c r="L31" s="4">
        <v>0</v>
      </c>
      <c r="M31" s="4">
        <v>48436</v>
      </c>
      <c r="N31" s="4">
        <v>48436</v>
      </c>
      <c r="O31" s="4">
        <v>0</v>
      </c>
      <c r="P31" s="4">
        <v>1787</v>
      </c>
      <c r="Q31" s="4">
        <v>1787</v>
      </c>
      <c r="R31" s="4">
        <v>0</v>
      </c>
      <c r="S31" s="4">
        <v>134151</v>
      </c>
      <c r="T31" s="4">
        <v>134151</v>
      </c>
      <c r="U31" s="4">
        <v>0</v>
      </c>
      <c r="V31" s="4">
        <v>184374</v>
      </c>
      <c r="W31" s="4">
        <v>184374</v>
      </c>
      <c r="X31" s="4">
        <v>2</v>
      </c>
      <c r="Y31" s="4">
        <v>0</v>
      </c>
      <c r="Z31" s="4">
        <v>2</v>
      </c>
      <c r="AA31" s="4">
        <v>38</v>
      </c>
      <c r="AB31" s="4">
        <v>40</v>
      </c>
      <c r="AC31" s="4">
        <v>241262</v>
      </c>
      <c r="AD31" s="4">
        <v>241302</v>
      </c>
      <c r="AE31" s="4">
        <v>38706</v>
      </c>
      <c r="AF31" s="4">
        <v>135780</v>
      </c>
      <c r="AG31" s="45">
        <v>0</v>
      </c>
      <c r="AH31" s="4">
        <v>174486</v>
      </c>
      <c r="AI31" s="4">
        <v>15064</v>
      </c>
      <c r="AJ31" s="4">
        <v>28449</v>
      </c>
      <c r="AK31" s="45">
        <v>0</v>
      </c>
      <c r="AL31" s="4">
        <v>43513</v>
      </c>
      <c r="AM31" s="4">
        <v>3118</v>
      </c>
      <c r="AN31" s="4">
        <v>18327</v>
      </c>
      <c r="AO31" s="45">
        <v>0</v>
      </c>
      <c r="AP31" s="4">
        <v>21445</v>
      </c>
    </row>
    <row r="32" spans="1:42" x14ac:dyDescent="0.2">
      <c r="A32" s="2" t="s">
        <v>97</v>
      </c>
      <c r="B32" s="3" t="s">
        <v>98</v>
      </c>
      <c r="C32" s="4">
        <v>75604</v>
      </c>
      <c r="D32" s="4">
        <v>84651</v>
      </c>
      <c r="E32" s="4">
        <v>360</v>
      </c>
      <c r="F32" s="4">
        <v>85011</v>
      </c>
      <c r="G32" s="4">
        <v>1242</v>
      </c>
      <c r="H32" s="4">
        <v>6593</v>
      </c>
      <c r="I32" s="4">
        <v>328</v>
      </c>
      <c r="J32" s="45" t="s">
        <v>175</v>
      </c>
      <c r="K32" s="4">
        <v>93174</v>
      </c>
      <c r="L32" s="4">
        <v>0</v>
      </c>
      <c r="M32" s="4">
        <v>48436</v>
      </c>
      <c r="N32" s="4">
        <v>48436</v>
      </c>
      <c r="O32" s="4">
        <v>0</v>
      </c>
      <c r="P32" s="4">
        <v>1787</v>
      </c>
      <c r="Q32" s="4">
        <v>1787</v>
      </c>
      <c r="R32" s="4">
        <v>0</v>
      </c>
      <c r="S32" s="4">
        <v>134151</v>
      </c>
      <c r="T32" s="4">
        <v>134151</v>
      </c>
      <c r="U32" s="4">
        <v>0</v>
      </c>
      <c r="V32" s="4">
        <v>184374</v>
      </c>
      <c r="W32" s="4">
        <v>184374</v>
      </c>
      <c r="X32" s="4">
        <v>6</v>
      </c>
      <c r="Y32" s="4">
        <v>0</v>
      </c>
      <c r="Z32" s="4">
        <v>6</v>
      </c>
      <c r="AA32" s="4">
        <v>38</v>
      </c>
      <c r="AB32" s="4">
        <v>44</v>
      </c>
      <c r="AC32" s="4">
        <v>277548</v>
      </c>
      <c r="AD32" s="4">
        <v>277592</v>
      </c>
      <c r="AE32" s="4">
        <v>55934</v>
      </c>
      <c r="AF32" s="4">
        <v>135780</v>
      </c>
      <c r="AG32" s="4">
        <v>0</v>
      </c>
      <c r="AH32" s="4">
        <v>191714</v>
      </c>
      <c r="AI32" s="4">
        <v>28797</v>
      </c>
      <c r="AJ32" s="4">
        <v>28449</v>
      </c>
      <c r="AK32" s="4">
        <v>0</v>
      </c>
      <c r="AL32" s="4">
        <v>57246</v>
      </c>
      <c r="AM32" s="4">
        <v>8443</v>
      </c>
      <c r="AN32" s="4">
        <v>18327</v>
      </c>
      <c r="AO32" s="4">
        <v>0</v>
      </c>
      <c r="AP32" s="4">
        <v>26770</v>
      </c>
    </row>
    <row r="33" spans="1:42" x14ac:dyDescent="0.2">
      <c r="A33" s="2" t="s">
        <v>99</v>
      </c>
      <c r="B33" s="3" t="s">
        <v>100</v>
      </c>
      <c r="C33" s="4">
        <v>17871</v>
      </c>
      <c r="D33" s="4">
        <v>56193</v>
      </c>
      <c r="E33" s="4">
        <v>538</v>
      </c>
      <c r="F33" s="4">
        <v>56731</v>
      </c>
      <c r="G33" s="4">
        <v>1963</v>
      </c>
      <c r="H33" s="4">
        <v>3260</v>
      </c>
      <c r="I33" s="4">
        <v>26</v>
      </c>
      <c r="J33" s="45" t="s">
        <v>176</v>
      </c>
      <c r="K33" s="4">
        <v>61980</v>
      </c>
      <c r="L33" s="4">
        <v>0</v>
      </c>
      <c r="M33" s="4">
        <v>48436</v>
      </c>
      <c r="N33" s="4">
        <v>48436</v>
      </c>
      <c r="O33" s="4">
        <v>0</v>
      </c>
      <c r="P33" s="4">
        <v>1787</v>
      </c>
      <c r="Q33" s="4">
        <v>1787</v>
      </c>
      <c r="R33" s="4">
        <v>0</v>
      </c>
      <c r="S33" s="4">
        <v>134151</v>
      </c>
      <c r="T33" s="4">
        <v>134151</v>
      </c>
      <c r="U33" s="4">
        <v>0</v>
      </c>
      <c r="V33" s="4">
        <v>184374</v>
      </c>
      <c r="W33" s="4">
        <v>184374</v>
      </c>
      <c r="X33" s="4">
        <v>5</v>
      </c>
      <c r="Y33" s="4">
        <v>0</v>
      </c>
      <c r="Z33" s="4">
        <v>5</v>
      </c>
      <c r="AA33" s="4">
        <v>38</v>
      </c>
      <c r="AB33" s="4">
        <v>43</v>
      </c>
      <c r="AC33" s="4">
        <v>246354</v>
      </c>
      <c r="AD33" s="4">
        <v>246397</v>
      </c>
      <c r="AE33" s="4">
        <v>34059</v>
      </c>
      <c r="AF33" s="4">
        <v>135780</v>
      </c>
      <c r="AG33" s="4">
        <v>0</v>
      </c>
      <c r="AH33" s="4">
        <v>169839</v>
      </c>
      <c r="AI33" s="4">
        <v>23152</v>
      </c>
      <c r="AJ33" s="4">
        <v>28449</v>
      </c>
      <c r="AK33" s="4">
        <v>0</v>
      </c>
      <c r="AL33" s="4">
        <v>51601</v>
      </c>
      <c r="AM33" s="4">
        <v>4798</v>
      </c>
      <c r="AN33" s="4">
        <v>18327</v>
      </c>
      <c r="AO33" s="4">
        <v>0</v>
      </c>
      <c r="AP33" s="4">
        <v>23125</v>
      </c>
    </row>
    <row r="34" spans="1:42" x14ac:dyDescent="0.2">
      <c r="A34" s="2" t="s">
        <v>101</v>
      </c>
      <c r="B34" s="3" t="s">
        <v>102</v>
      </c>
      <c r="C34" s="4">
        <v>131744</v>
      </c>
      <c r="D34" s="4">
        <v>234841</v>
      </c>
      <c r="E34" s="4">
        <v>4151</v>
      </c>
      <c r="F34" s="4">
        <v>238992</v>
      </c>
      <c r="G34" s="4">
        <v>6172</v>
      </c>
      <c r="H34" s="4">
        <v>23615</v>
      </c>
      <c r="I34" s="4">
        <v>820</v>
      </c>
      <c r="J34" s="45" t="s">
        <v>177</v>
      </c>
      <c r="K34" s="4">
        <v>269599</v>
      </c>
      <c r="L34" s="4">
        <v>0</v>
      </c>
      <c r="M34" s="4">
        <v>48436</v>
      </c>
      <c r="N34" s="4">
        <v>48436</v>
      </c>
      <c r="O34" s="4">
        <v>0</v>
      </c>
      <c r="P34" s="4">
        <v>1787</v>
      </c>
      <c r="Q34" s="4">
        <v>1787</v>
      </c>
      <c r="R34" s="4">
        <v>0</v>
      </c>
      <c r="S34" s="4">
        <v>134151</v>
      </c>
      <c r="T34" s="4">
        <v>134151</v>
      </c>
      <c r="U34" s="4">
        <v>0</v>
      </c>
      <c r="V34" s="4">
        <v>184374</v>
      </c>
      <c r="W34" s="4">
        <v>184374</v>
      </c>
      <c r="X34" s="4">
        <v>2</v>
      </c>
      <c r="Y34" s="4">
        <v>0</v>
      </c>
      <c r="Z34" s="4">
        <v>2</v>
      </c>
      <c r="AA34" s="4">
        <v>38</v>
      </c>
      <c r="AB34" s="4">
        <v>40</v>
      </c>
      <c r="AC34" s="4">
        <v>453973</v>
      </c>
      <c r="AD34" s="4">
        <v>454013</v>
      </c>
      <c r="AE34" s="4">
        <v>138906</v>
      </c>
      <c r="AF34" s="4">
        <v>135780</v>
      </c>
      <c r="AG34" s="4">
        <v>0</v>
      </c>
      <c r="AH34" s="4">
        <v>274686</v>
      </c>
      <c r="AI34" s="4">
        <v>112174</v>
      </c>
      <c r="AJ34" s="4">
        <v>28449</v>
      </c>
      <c r="AK34" s="4">
        <v>0</v>
      </c>
      <c r="AL34" s="4">
        <v>140623</v>
      </c>
      <c r="AM34" s="4">
        <v>18539</v>
      </c>
      <c r="AN34" s="4">
        <v>18327</v>
      </c>
      <c r="AO34" s="4">
        <v>0</v>
      </c>
      <c r="AP34" s="4">
        <v>36866</v>
      </c>
    </row>
    <row r="35" spans="1:42" x14ac:dyDescent="0.2">
      <c r="A35" s="2" t="s">
        <v>103</v>
      </c>
      <c r="B35" s="3" t="s">
        <v>102</v>
      </c>
      <c r="C35" s="4">
        <v>59190</v>
      </c>
      <c r="D35" s="4">
        <v>299604</v>
      </c>
      <c r="E35" s="4">
        <v>1749</v>
      </c>
      <c r="F35" s="4">
        <v>301353</v>
      </c>
      <c r="G35" s="4">
        <v>8684</v>
      </c>
      <c r="H35" s="4">
        <v>8577</v>
      </c>
      <c r="I35" s="4">
        <v>427</v>
      </c>
      <c r="J35" s="45" t="s">
        <v>178</v>
      </c>
      <c r="K35" s="4">
        <v>319041</v>
      </c>
      <c r="L35" s="4">
        <v>0</v>
      </c>
      <c r="M35" s="4">
        <v>48436</v>
      </c>
      <c r="N35" s="4">
        <v>48436</v>
      </c>
      <c r="O35" s="4">
        <v>0</v>
      </c>
      <c r="P35" s="4">
        <v>1787</v>
      </c>
      <c r="Q35" s="4">
        <v>1787</v>
      </c>
      <c r="R35" s="4">
        <v>0</v>
      </c>
      <c r="S35" s="4">
        <v>134151</v>
      </c>
      <c r="T35" s="4">
        <v>134151</v>
      </c>
      <c r="U35" s="4">
        <v>0</v>
      </c>
      <c r="V35" s="4">
        <v>184374</v>
      </c>
      <c r="W35" s="4">
        <v>184374</v>
      </c>
      <c r="X35" s="4">
        <v>8</v>
      </c>
      <c r="Y35" s="4">
        <v>1</v>
      </c>
      <c r="Z35" s="4">
        <v>9</v>
      </c>
      <c r="AA35" s="4">
        <v>38</v>
      </c>
      <c r="AB35" s="4">
        <v>47</v>
      </c>
      <c r="AC35" s="4">
        <v>503415</v>
      </c>
      <c r="AD35" s="4">
        <v>503462</v>
      </c>
      <c r="AE35" s="4">
        <v>276404</v>
      </c>
      <c r="AF35" s="4">
        <v>135780</v>
      </c>
      <c r="AG35" s="4">
        <v>0</v>
      </c>
      <c r="AH35" s="4">
        <v>412184</v>
      </c>
      <c r="AI35" s="4">
        <v>38043</v>
      </c>
      <c r="AJ35" s="4">
        <v>28449</v>
      </c>
      <c r="AK35" s="4">
        <v>0</v>
      </c>
      <c r="AL35" s="4">
        <v>66492</v>
      </c>
      <c r="AM35" s="4">
        <v>4594</v>
      </c>
      <c r="AN35" s="4">
        <v>18327</v>
      </c>
      <c r="AO35" s="4">
        <v>0</v>
      </c>
      <c r="AP35" s="4">
        <v>22921</v>
      </c>
    </row>
    <row r="36" spans="1:42" x14ac:dyDescent="0.2">
      <c r="A36" s="2" t="s">
        <v>104</v>
      </c>
      <c r="B36" s="3" t="s">
        <v>105</v>
      </c>
      <c r="C36" s="4">
        <v>8020</v>
      </c>
      <c r="D36" s="4">
        <v>20693</v>
      </c>
      <c r="E36" s="4">
        <v>1254</v>
      </c>
      <c r="F36" s="4">
        <v>21947</v>
      </c>
      <c r="G36" s="4">
        <v>756</v>
      </c>
      <c r="H36" s="4">
        <v>1826</v>
      </c>
      <c r="I36" s="4">
        <v>42</v>
      </c>
      <c r="J36" s="45" t="s">
        <v>179</v>
      </c>
      <c r="K36" s="4">
        <v>24571</v>
      </c>
      <c r="L36" s="4">
        <v>0</v>
      </c>
      <c r="M36" s="4">
        <v>48436</v>
      </c>
      <c r="N36" s="4">
        <v>48436</v>
      </c>
      <c r="O36" s="4">
        <v>0</v>
      </c>
      <c r="P36" s="4">
        <v>1787</v>
      </c>
      <c r="Q36" s="4">
        <v>1787</v>
      </c>
      <c r="R36" s="4">
        <v>0</v>
      </c>
      <c r="S36" s="4">
        <v>134151</v>
      </c>
      <c r="T36" s="4">
        <v>134151</v>
      </c>
      <c r="U36" s="4">
        <v>0</v>
      </c>
      <c r="V36" s="4">
        <v>184374</v>
      </c>
      <c r="W36" s="4">
        <v>184374</v>
      </c>
      <c r="X36" s="4">
        <v>0</v>
      </c>
      <c r="Y36" s="4">
        <v>0</v>
      </c>
      <c r="Z36" s="4">
        <v>0</v>
      </c>
      <c r="AA36" s="4">
        <v>38</v>
      </c>
      <c r="AB36" s="4">
        <v>38</v>
      </c>
      <c r="AC36" s="4">
        <v>208945</v>
      </c>
      <c r="AD36" s="4">
        <v>208983</v>
      </c>
      <c r="AE36" s="4">
        <v>14414</v>
      </c>
      <c r="AF36" s="4">
        <v>135780</v>
      </c>
      <c r="AG36" s="4">
        <v>0</v>
      </c>
      <c r="AH36" s="4">
        <v>450194</v>
      </c>
      <c r="AI36" s="4">
        <v>9299</v>
      </c>
      <c r="AJ36" s="4">
        <v>28449</v>
      </c>
      <c r="AK36" s="4">
        <v>0</v>
      </c>
      <c r="AL36" s="4">
        <v>37748</v>
      </c>
      <c r="AM36" s="4">
        <v>858</v>
      </c>
      <c r="AN36" s="4">
        <v>18327</v>
      </c>
      <c r="AO36" s="4">
        <v>0</v>
      </c>
      <c r="AP36" s="4">
        <v>19185</v>
      </c>
    </row>
    <row r="37" spans="1:42" x14ac:dyDescent="0.2">
      <c r="A37" s="2" t="s">
        <v>106</v>
      </c>
      <c r="B37" s="3" t="s">
        <v>107</v>
      </c>
      <c r="C37" s="4">
        <v>4230</v>
      </c>
      <c r="D37" s="4">
        <v>32245</v>
      </c>
      <c r="E37" s="4">
        <v>411</v>
      </c>
      <c r="F37" s="4">
        <v>32656</v>
      </c>
      <c r="G37" s="4">
        <v>1186</v>
      </c>
      <c r="H37" s="4">
        <v>4208</v>
      </c>
      <c r="I37" s="4">
        <v>250</v>
      </c>
      <c r="J37" s="45" t="s">
        <v>180</v>
      </c>
      <c r="K37" s="4">
        <v>38300</v>
      </c>
      <c r="L37" s="4">
        <v>0</v>
      </c>
      <c r="M37" s="4">
        <v>48436</v>
      </c>
      <c r="N37" s="4">
        <v>48436</v>
      </c>
      <c r="O37" s="4">
        <v>0</v>
      </c>
      <c r="P37" s="4">
        <v>1787</v>
      </c>
      <c r="Q37" s="4">
        <v>1787</v>
      </c>
      <c r="R37" s="4">
        <v>0</v>
      </c>
      <c r="S37" s="4">
        <v>134151</v>
      </c>
      <c r="T37" s="4">
        <v>134151</v>
      </c>
      <c r="U37" s="4">
        <v>0</v>
      </c>
      <c r="V37" s="4">
        <v>184374</v>
      </c>
      <c r="W37" s="4">
        <v>184374</v>
      </c>
      <c r="X37" s="4">
        <v>4</v>
      </c>
      <c r="Y37" s="4">
        <v>0</v>
      </c>
      <c r="Z37" s="4">
        <v>4</v>
      </c>
      <c r="AA37" s="4">
        <v>38</v>
      </c>
      <c r="AB37" s="4">
        <v>42</v>
      </c>
      <c r="AC37" s="4">
        <v>222674</v>
      </c>
      <c r="AD37" s="4">
        <v>222716</v>
      </c>
      <c r="AE37" s="4">
        <v>24094</v>
      </c>
      <c r="AF37" s="4">
        <v>135780</v>
      </c>
      <c r="AG37" s="4">
        <v>5</v>
      </c>
      <c r="AH37" s="4">
        <v>159879</v>
      </c>
      <c r="AI37" s="4">
        <v>11533</v>
      </c>
      <c r="AJ37" s="4">
        <v>28449</v>
      </c>
      <c r="AK37" s="4">
        <v>0</v>
      </c>
      <c r="AL37" s="4">
        <v>39982</v>
      </c>
      <c r="AM37" s="4">
        <v>2423</v>
      </c>
      <c r="AN37" s="4">
        <v>18327</v>
      </c>
      <c r="AO37" s="4">
        <v>0</v>
      </c>
      <c r="AP37" s="4">
        <v>20750</v>
      </c>
    </row>
    <row r="38" spans="1:42" x14ac:dyDescent="0.2">
      <c r="A38" s="2" t="s">
        <v>108</v>
      </c>
      <c r="B38" s="3" t="s">
        <v>107</v>
      </c>
      <c r="C38" s="4">
        <v>6154</v>
      </c>
      <c r="D38" s="4">
        <v>33341</v>
      </c>
      <c r="E38" s="4">
        <v>825</v>
      </c>
      <c r="F38" s="4">
        <v>34166</v>
      </c>
      <c r="G38" s="4">
        <v>1213</v>
      </c>
      <c r="H38" s="4">
        <v>3006</v>
      </c>
      <c r="I38" s="4">
        <v>74</v>
      </c>
      <c r="J38" s="45" t="s">
        <v>181</v>
      </c>
      <c r="K38" s="4">
        <v>38459</v>
      </c>
      <c r="L38" s="4">
        <v>0</v>
      </c>
      <c r="M38" s="4">
        <v>48436</v>
      </c>
      <c r="N38" s="4">
        <v>48436</v>
      </c>
      <c r="O38" s="4">
        <v>0</v>
      </c>
      <c r="P38" s="4">
        <v>1787</v>
      </c>
      <c r="Q38" s="4">
        <v>1787</v>
      </c>
      <c r="R38" s="4">
        <v>0</v>
      </c>
      <c r="S38" s="4">
        <v>134151</v>
      </c>
      <c r="T38" s="4">
        <v>134151</v>
      </c>
      <c r="U38" s="4">
        <v>0</v>
      </c>
      <c r="V38" s="4">
        <v>184374</v>
      </c>
      <c r="W38" s="4">
        <v>184374</v>
      </c>
      <c r="X38" s="4">
        <v>2</v>
      </c>
      <c r="Y38" s="4">
        <v>0</v>
      </c>
      <c r="Z38" s="4">
        <v>2</v>
      </c>
      <c r="AA38" s="4">
        <v>38</v>
      </c>
      <c r="AB38" s="4">
        <v>40</v>
      </c>
      <c r="AC38" s="4">
        <v>222833</v>
      </c>
      <c r="AD38" s="4">
        <v>222873</v>
      </c>
      <c r="AE38" s="4">
        <v>21295</v>
      </c>
      <c r="AF38" s="4">
        <v>135780</v>
      </c>
      <c r="AG38" s="4">
        <v>0</v>
      </c>
      <c r="AH38" s="4">
        <v>157075</v>
      </c>
      <c r="AI38" s="4">
        <v>14311</v>
      </c>
      <c r="AJ38" s="4">
        <v>28449</v>
      </c>
      <c r="AK38" s="4">
        <v>0</v>
      </c>
      <c r="AL38" s="4">
        <v>42760</v>
      </c>
      <c r="AM38" s="4">
        <v>2853</v>
      </c>
      <c r="AN38" s="4">
        <v>18327</v>
      </c>
      <c r="AO38" s="4">
        <v>0</v>
      </c>
      <c r="AP38" s="4">
        <v>21180</v>
      </c>
    </row>
    <row r="39" spans="1:42" x14ac:dyDescent="0.2">
      <c r="A39" s="2" t="s">
        <v>109</v>
      </c>
      <c r="B39" s="3" t="s">
        <v>110</v>
      </c>
      <c r="C39" s="4">
        <v>9476</v>
      </c>
      <c r="D39" s="4">
        <v>44689</v>
      </c>
      <c r="E39" s="4">
        <v>4421</v>
      </c>
      <c r="F39" s="4">
        <v>49110</v>
      </c>
      <c r="G39" s="4">
        <v>1846</v>
      </c>
      <c r="H39" s="4">
        <v>5468</v>
      </c>
      <c r="I39" s="4">
        <v>170</v>
      </c>
      <c r="J39" s="45" t="s">
        <v>182</v>
      </c>
      <c r="K39" s="4">
        <v>56594</v>
      </c>
      <c r="L39" s="4">
        <v>0</v>
      </c>
      <c r="M39" s="4">
        <v>48436</v>
      </c>
      <c r="N39" s="4">
        <v>48436</v>
      </c>
      <c r="O39" s="4">
        <v>0</v>
      </c>
      <c r="P39" s="4">
        <v>1787</v>
      </c>
      <c r="Q39" s="4">
        <v>1787</v>
      </c>
      <c r="R39" s="4">
        <v>0</v>
      </c>
      <c r="S39" s="4">
        <v>134151</v>
      </c>
      <c r="T39" s="4">
        <v>134151</v>
      </c>
      <c r="U39" s="4">
        <v>0</v>
      </c>
      <c r="V39" s="4">
        <v>184374</v>
      </c>
      <c r="W39" s="4">
        <v>184374</v>
      </c>
      <c r="X39" s="4">
        <v>8</v>
      </c>
      <c r="Y39" s="4">
        <v>0</v>
      </c>
      <c r="Z39" s="4">
        <v>8</v>
      </c>
      <c r="AA39" s="4">
        <v>38</v>
      </c>
      <c r="AB39" s="4">
        <v>46</v>
      </c>
      <c r="AC39" s="4">
        <v>240968</v>
      </c>
      <c r="AD39" s="4">
        <v>241014</v>
      </c>
      <c r="AE39" s="4">
        <v>36822</v>
      </c>
      <c r="AF39" s="4">
        <v>135780</v>
      </c>
      <c r="AG39" s="4">
        <v>0</v>
      </c>
      <c r="AH39" s="4">
        <v>172602</v>
      </c>
      <c r="AI39" s="4">
        <v>17749</v>
      </c>
      <c r="AJ39" s="4">
        <v>28449</v>
      </c>
      <c r="AK39" s="4">
        <v>0</v>
      </c>
      <c r="AL39" s="4">
        <v>46198</v>
      </c>
      <c r="AM39" s="4">
        <v>2023</v>
      </c>
      <c r="AN39" s="4">
        <v>18327</v>
      </c>
      <c r="AO39" s="4">
        <v>0</v>
      </c>
      <c r="AP39" s="4">
        <v>20350</v>
      </c>
    </row>
    <row r="40" spans="1:42" x14ac:dyDescent="0.2">
      <c r="A40" s="2" t="s">
        <v>111</v>
      </c>
      <c r="B40" s="3" t="s">
        <v>110</v>
      </c>
      <c r="C40" s="4">
        <v>12642</v>
      </c>
      <c r="D40" s="4">
        <v>60997</v>
      </c>
      <c r="E40" s="4">
        <v>3531</v>
      </c>
      <c r="F40" s="4">
        <v>64528</v>
      </c>
      <c r="G40" s="4">
        <v>2187</v>
      </c>
      <c r="H40" s="4">
        <v>6488</v>
      </c>
      <c r="I40" s="4">
        <v>370</v>
      </c>
      <c r="J40" s="45" t="s">
        <v>183</v>
      </c>
      <c r="K40" s="4">
        <v>73573</v>
      </c>
      <c r="L40" s="4">
        <v>2093</v>
      </c>
      <c r="M40" s="4">
        <v>48436</v>
      </c>
      <c r="N40" s="4">
        <v>50529</v>
      </c>
      <c r="O40" s="4">
        <v>890</v>
      </c>
      <c r="P40" s="4">
        <v>1787</v>
      </c>
      <c r="Q40" s="4">
        <v>2677</v>
      </c>
      <c r="R40" s="4">
        <v>1141</v>
      </c>
      <c r="S40" s="4">
        <v>134151</v>
      </c>
      <c r="T40" s="4">
        <v>135292</v>
      </c>
      <c r="U40" s="4">
        <v>4124</v>
      </c>
      <c r="V40" s="4">
        <v>184374</v>
      </c>
      <c r="W40" s="4">
        <v>188498</v>
      </c>
      <c r="X40" s="4">
        <v>10</v>
      </c>
      <c r="Y40" s="4">
        <v>0</v>
      </c>
      <c r="Z40" s="4">
        <v>10</v>
      </c>
      <c r="AA40" s="4">
        <v>38</v>
      </c>
      <c r="AB40" s="4">
        <v>48</v>
      </c>
      <c r="AC40" s="4">
        <v>262071</v>
      </c>
      <c r="AD40" s="4">
        <v>262119</v>
      </c>
      <c r="AE40" s="4">
        <v>44424</v>
      </c>
      <c r="AF40" s="4">
        <v>135780</v>
      </c>
      <c r="AG40" s="4">
        <v>4124</v>
      </c>
      <c r="AH40" s="4">
        <v>184328</v>
      </c>
      <c r="AI40" s="4">
        <v>20143</v>
      </c>
      <c r="AJ40" s="4">
        <v>28449</v>
      </c>
      <c r="AK40" s="4">
        <v>0</v>
      </c>
      <c r="AL40" s="4">
        <v>48592</v>
      </c>
      <c r="AM40" s="4">
        <v>9006</v>
      </c>
      <c r="AN40" s="4">
        <v>18327</v>
      </c>
      <c r="AO40" s="4">
        <v>0</v>
      </c>
      <c r="AP40" s="4">
        <v>27333</v>
      </c>
    </row>
    <row r="41" spans="1:42" x14ac:dyDescent="0.2">
      <c r="A41" s="2" t="s">
        <v>112</v>
      </c>
      <c r="B41" s="3" t="s">
        <v>113</v>
      </c>
      <c r="C41" s="4">
        <v>31931</v>
      </c>
      <c r="D41" s="4">
        <v>76583</v>
      </c>
      <c r="E41" s="4">
        <v>1381</v>
      </c>
      <c r="F41" s="4">
        <v>77964</v>
      </c>
      <c r="G41" s="4">
        <v>4639</v>
      </c>
      <c r="H41" s="4">
        <v>4722</v>
      </c>
      <c r="I41" s="4">
        <v>235</v>
      </c>
      <c r="J41" s="45" t="s">
        <v>184</v>
      </c>
      <c r="K41" s="4">
        <v>87560</v>
      </c>
      <c r="L41" s="4">
        <v>1459</v>
      </c>
      <c r="M41" s="4">
        <v>48436</v>
      </c>
      <c r="N41" s="4">
        <v>49895</v>
      </c>
      <c r="O41" s="4">
        <v>1281</v>
      </c>
      <c r="P41" s="4">
        <v>1787</v>
      </c>
      <c r="Q41" s="4">
        <v>3068</v>
      </c>
      <c r="R41" s="4">
        <v>854</v>
      </c>
      <c r="S41" s="4">
        <v>134151</v>
      </c>
      <c r="T41" s="4">
        <v>135005</v>
      </c>
      <c r="U41" s="4">
        <v>3594</v>
      </c>
      <c r="V41" s="4">
        <v>184374</v>
      </c>
      <c r="W41" s="4">
        <v>187968</v>
      </c>
      <c r="X41" s="4">
        <v>3</v>
      </c>
      <c r="Y41" s="4">
        <v>0</v>
      </c>
      <c r="Z41" s="4">
        <v>3</v>
      </c>
      <c r="AA41" s="4">
        <v>38</v>
      </c>
      <c r="AB41" s="4">
        <v>41</v>
      </c>
      <c r="AC41" s="4">
        <v>275528</v>
      </c>
      <c r="AD41" s="4">
        <v>275569</v>
      </c>
      <c r="AE41" s="4">
        <v>51603</v>
      </c>
      <c r="AF41" s="4">
        <v>135780</v>
      </c>
      <c r="AG41" s="45">
        <v>0</v>
      </c>
      <c r="AH41" s="4">
        <v>187383</v>
      </c>
      <c r="AI41" s="4">
        <v>29861</v>
      </c>
      <c r="AJ41" s="4">
        <v>28449</v>
      </c>
      <c r="AK41" s="45">
        <v>0</v>
      </c>
      <c r="AL41" s="4">
        <v>58310</v>
      </c>
      <c r="AM41" s="4">
        <v>5896</v>
      </c>
      <c r="AN41" s="4">
        <v>18327</v>
      </c>
      <c r="AO41" s="45">
        <v>0</v>
      </c>
      <c r="AP41" s="4">
        <v>24223</v>
      </c>
    </row>
    <row r="42" spans="1:42" x14ac:dyDescent="0.2">
      <c r="A42" s="2" t="s">
        <v>114</v>
      </c>
      <c r="B42" s="3" t="s">
        <v>115</v>
      </c>
      <c r="C42" s="4">
        <v>16359</v>
      </c>
      <c r="D42" s="4">
        <v>47226</v>
      </c>
      <c r="E42" s="4">
        <v>1095</v>
      </c>
      <c r="F42" s="4">
        <v>48321</v>
      </c>
      <c r="G42" s="4">
        <v>4200</v>
      </c>
      <c r="H42" s="4">
        <v>4799</v>
      </c>
      <c r="I42" s="4">
        <v>116</v>
      </c>
      <c r="J42" s="45" t="s">
        <v>185</v>
      </c>
      <c r="K42" s="4">
        <v>57436</v>
      </c>
      <c r="L42" s="4">
        <v>0</v>
      </c>
      <c r="M42" s="4">
        <v>48436</v>
      </c>
      <c r="N42" s="4">
        <v>48436</v>
      </c>
      <c r="O42" s="4">
        <v>0</v>
      </c>
      <c r="P42" s="4">
        <v>1787</v>
      </c>
      <c r="Q42" s="4">
        <v>1787</v>
      </c>
      <c r="R42" s="4">
        <v>0</v>
      </c>
      <c r="S42" s="4">
        <v>134151</v>
      </c>
      <c r="T42" s="4">
        <v>134151</v>
      </c>
      <c r="U42" s="4">
        <v>0</v>
      </c>
      <c r="V42" s="4">
        <v>184374</v>
      </c>
      <c r="W42" s="4">
        <v>184374</v>
      </c>
      <c r="X42" s="4">
        <v>1</v>
      </c>
      <c r="Y42" s="4">
        <v>0</v>
      </c>
      <c r="Z42" s="4">
        <v>1</v>
      </c>
      <c r="AA42" s="4">
        <v>38</v>
      </c>
      <c r="AB42" s="4">
        <v>39</v>
      </c>
      <c r="AC42" s="4">
        <v>241810</v>
      </c>
      <c r="AD42" s="4">
        <v>241849</v>
      </c>
      <c r="AE42" s="4">
        <v>32826</v>
      </c>
      <c r="AF42" s="4">
        <v>135780</v>
      </c>
      <c r="AG42" s="4">
        <v>0</v>
      </c>
      <c r="AH42" s="4">
        <v>168606</v>
      </c>
      <c r="AI42" s="4">
        <v>19670</v>
      </c>
      <c r="AJ42" s="4">
        <v>28449</v>
      </c>
      <c r="AK42" s="4">
        <v>0</v>
      </c>
      <c r="AL42" s="4">
        <v>48119</v>
      </c>
      <c r="AM42" s="4">
        <v>4942</v>
      </c>
      <c r="AN42" s="4">
        <v>18327</v>
      </c>
      <c r="AO42" s="4">
        <v>0</v>
      </c>
      <c r="AP42" s="4">
        <v>23269</v>
      </c>
    </row>
    <row r="43" spans="1:42" x14ac:dyDescent="0.2">
      <c r="A43" s="2" t="s">
        <v>116</v>
      </c>
      <c r="B43" s="3" t="s">
        <v>117</v>
      </c>
      <c r="C43" s="4">
        <v>11147</v>
      </c>
      <c r="D43" s="4">
        <v>17702</v>
      </c>
      <c r="E43" s="4">
        <v>568</v>
      </c>
      <c r="F43" s="4">
        <v>18270</v>
      </c>
      <c r="G43" s="4">
        <v>1216</v>
      </c>
      <c r="H43" s="4">
        <v>3443</v>
      </c>
      <c r="I43" s="4">
        <v>5</v>
      </c>
      <c r="J43" s="45" t="s">
        <v>186</v>
      </c>
      <c r="K43" s="4">
        <v>22934</v>
      </c>
      <c r="L43" s="4">
        <v>0</v>
      </c>
      <c r="M43" s="4">
        <v>48436</v>
      </c>
      <c r="N43" s="4">
        <v>48436</v>
      </c>
      <c r="O43" s="4">
        <v>0</v>
      </c>
      <c r="P43" s="4">
        <v>1787</v>
      </c>
      <c r="Q43" s="4">
        <v>1787</v>
      </c>
      <c r="R43" s="4">
        <v>0</v>
      </c>
      <c r="S43" s="4">
        <v>134151</v>
      </c>
      <c r="T43" s="4">
        <v>134151</v>
      </c>
      <c r="U43" s="4">
        <v>0</v>
      </c>
      <c r="V43" s="4">
        <v>184374</v>
      </c>
      <c r="W43" s="4">
        <v>184374</v>
      </c>
      <c r="X43" s="4">
        <v>3</v>
      </c>
      <c r="Y43" s="4">
        <v>0</v>
      </c>
      <c r="Z43" s="4">
        <v>3</v>
      </c>
      <c r="AA43" s="4">
        <v>38</v>
      </c>
      <c r="AB43" s="4">
        <v>41</v>
      </c>
      <c r="AC43" s="4">
        <v>207308</v>
      </c>
      <c r="AD43" s="4">
        <v>207349</v>
      </c>
      <c r="AE43" s="4">
        <v>15518</v>
      </c>
      <c r="AF43" s="4">
        <v>135780</v>
      </c>
      <c r="AG43" s="4">
        <v>0</v>
      </c>
      <c r="AH43" s="4">
        <v>151298</v>
      </c>
      <c r="AI43" s="4">
        <v>6699</v>
      </c>
      <c r="AJ43" s="4">
        <v>28449</v>
      </c>
      <c r="AK43" s="4">
        <v>0</v>
      </c>
      <c r="AL43" s="4">
        <v>35148</v>
      </c>
      <c r="AM43" s="4">
        <v>722</v>
      </c>
      <c r="AN43" s="4">
        <v>18327</v>
      </c>
      <c r="AO43" s="4">
        <v>0</v>
      </c>
      <c r="AP43" s="4">
        <v>19049</v>
      </c>
    </row>
    <row r="44" spans="1:42" x14ac:dyDescent="0.2">
      <c r="A44" s="2" t="s">
        <v>118</v>
      </c>
      <c r="B44" s="3" t="s">
        <v>119</v>
      </c>
      <c r="C44" s="4">
        <v>9631</v>
      </c>
      <c r="D44" s="4">
        <v>17293</v>
      </c>
      <c r="E44" s="4">
        <v>247</v>
      </c>
      <c r="F44" s="4">
        <v>17540</v>
      </c>
      <c r="G44" s="4">
        <v>685</v>
      </c>
      <c r="H44" s="4">
        <v>1823</v>
      </c>
      <c r="I44" s="4">
        <v>0</v>
      </c>
      <c r="J44" s="45" t="s">
        <v>289</v>
      </c>
      <c r="K44" s="4">
        <v>20048</v>
      </c>
      <c r="L44" s="4">
        <v>0</v>
      </c>
      <c r="M44" s="4">
        <v>48436</v>
      </c>
      <c r="N44" s="4">
        <v>48436</v>
      </c>
      <c r="O44" s="4">
        <v>0</v>
      </c>
      <c r="P44" s="4">
        <v>1787</v>
      </c>
      <c r="Q44" s="4">
        <v>1787</v>
      </c>
      <c r="R44" s="4">
        <v>0</v>
      </c>
      <c r="S44" s="4">
        <v>134151</v>
      </c>
      <c r="T44" s="4">
        <v>134151</v>
      </c>
      <c r="U44" s="4">
        <v>0</v>
      </c>
      <c r="V44" s="4">
        <v>184374</v>
      </c>
      <c r="W44" s="4">
        <v>184374</v>
      </c>
      <c r="X44" s="4">
        <v>0</v>
      </c>
      <c r="Y44" s="4">
        <v>0</v>
      </c>
      <c r="Z44" s="4">
        <v>0</v>
      </c>
      <c r="AA44" s="4">
        <v>38</v>
      </c>
      <c r="AB44" s="4">
        <v>38</v>
      </c>
      <c r="AC44" s="4">
        <v>204422</v>
      </c>
      <c r="AD44" s="4">
        <v>204460</v>
      </c>
      <c r="AE44" s="4">
        <v>13627</v>
      </c>
      <c r="AF44" s="4">
        <v>135780</v>
      </c>
      <c r="AG44" s="4">
        <v>0</v>
      </c>
      <c r="AH44" s="4">
        <v>149407</v>
      </c>
      <c r="AI44" s="4">
        <v>5928</v>
      </c>
      <c r="AJ44" s="4">
        <v>28449</v>
      </c>
      <c r="AK44" s="4">
        <v>0</v>
      </c>
      <c r="AL44" s="4">
        <v>34377</v>
      </c>
      <c r="AM44" s="4">
        <v>493</v>
      </c>
      <c r="AN44" s="4">
        <v>18327</v>
      </c>
      <c r="AO44" s="4">
        <v>0</v>
      </c>
      <c r="AP44" s="4">
        <v>18820</v>
      </c>
    </row>
    <row r="45" spans="1:42" x14ac:dyDescent="0.2">
      <c r="A45" s="2" t="s">
        <v>120</v>
      </c>
      <c r="B45" s="3" t="s">
        <v>119</v>
      </c>
      <c r="C45" s="4">
        <v>73192</v>
      </c>
      <c r="D45" s="4">
        <v>128290</v>
      </c>
      <c r="E45" s="4">
        <v>4815</v>
      </c>
      <c r="F45" s="4">
        <v>133105</v>
      </c>
      <c r="G45" s="4">
        <v>5190</v>
      </c>
      <c r="H45" s="4">
        <v>14155</v>
      </c>
      <c r="I45" s="4">
        <v>133</v>
      </c>
      <c r="J45" s="45" t="s">
        <v>187</v>
      </c>
      <c r="K45" s="4">
        <v>152583</v>
      </c>
      <c r="L45" s="4">
        <v>131</v>
      </c>
      <c r="M45" s="4">
        <v>48436</v>
      </c>
      <c r="N45" s="4">
        <v>48567</v>
      </c>
      <c r="O45" s="4">
        <v>0</v>
      </c>
      <c r="P45" s="4">
        <v>1787</v>
      </c>
      <c r="Q45" s="4">
        <v>1787</v>
      </c>
      <c r="R45" s="4">
        <v>387</v>
      </c>
      <c r="S45" s="4">
        <v>134151</v>
      </c>
      <c r="T45" s="4">
        <v>134538</v>
      </c>
      <c r="U45" s="4">
        <v>518</v>
      </c>
      <c r="V45" s="4">
        <v>184374</v>
      </c>
      <c r="W45" s="4">
        <v>184892</v>
      </c>
      <c r="X45" s="4">
        <v>10</v>
      </c>
      <c r="Y45" s="4">
        <v>0</v>
      </c>
      <c r="Z45" s="4">
        <v>10</v>
      </c>
      <c r="AA45" s="4">
        <v>38</v>
      </c>
      <c r="AB45" s="4">
        <v>48</v>
      </c>
      <c r="AC45" s="4">
        <v>337475</v>
      </c>
      <c r="AD45" s="4">
        <v>337523</v>
      </c>
      <c r="AE45" s="4">
        <v>94448</v>
      </c>
      <c r="AF45" s="4">
        <v>135780</v>
      </c>
      <c r="AG45" s="4">
        <v>436</v>
      </c>
      <c r="AH45" s="4">
        <v>230664</v>
      </c>
      <c r="AI45" s="4">
        <v>49719</v>
      </c>
      <c r="AJ45" s="4">
        <v>28449</v>
      </c>
      <c r="AK45" s="4">
        <v>33</v>
      </c>
      <c r="AL45" s="4">
        <v>78201</v>
      </c>
      <c r="AM45" s="4">
        <v>8416</v>
      </c>
      <c r="AN45" s="4">
        <v>18327</v>
      </c>
      <c r="AO45" s="4">
        <v>49</v>
      </c>
      <c r="AP45" s="4">
        <v>26792</v>
      </c>
    </row>
    <row r="46" spans="1:42" x14ac:dyDescent="0.2">
      <c r="A46" s="2" t="s">
        <v>121</v>
      </c>
      <c r="B46" s="3" t="s">
        <v>122</v>
      </c>
      <c r="C46" s="4">
        <v>6528</v>
      </c>
      <c r="D46" s="4">
        <v>23128</v>
      </c>
      <c r="E46" s="4">
        <v>412</v>
      </c>
      <c r="F46" s="4">
        <v>23540</v>
      </c>
      <c r="G46" s="4">
        <v>666</v>
      </c>
      <c r="H46" s="4">
        <v>4549</v>
      </c>
      <c r="I46" s="4">
        <v>15</v>
      </c>
      <c r="J46" s="45" t="s">
        <v>188</v>
      </c>
      <c r="K46" s="4">
        <v>28770</v>
      </c>
      <c r="L46" s="4">
        <v>0</v>
      </c>
      <c r="M46" s="4">
        <v>48436</v>
      </c>
      <c r="N46" s="4">
        <v>48436</v>
      </c>
      <c r="O46" s="4">
        <v>0</v>
      </c>
      <c r="P46" s="4">
        <v>1787</v>
      </c>
      <c r="Q46" s="4">
        <v>1787</v>
      </c>
      <c r="R46" s="4">
        <v>0</v>
      </c>
      <c r="S46" s="4">
        <v>134151</v>
      </c>
      <c r="T46" s="4">
        <v>134151</v>
      </c>
      <c r="U46" s="4">
        <v>0</v>
      </c>
      <c r="V46" s="4">
        <v>184374</v>
      </c>
      <c r="W46" s="4">
        <v>184374</v>
      </c>
      <c r="X46" s="4">
        <v>4</v>
      </c>
      <c r="Y46" s="4">
        <v>0</v>
      </c>
      <c r="Z46" s="4">
        <v>4</v>
      </c>
      <c r="AA46" s="4">
        <v>38</v>
      </c>
      <c r="AB46" s="4">
        <v>42</v>
      </c>
      <c r="AC46" s="4">
        <v>213144</v>
      </c>
      <c r="AD46" s="4">
        <v>213186</v>
      </c>
      <c r="AE46" s="4">
        <v>14593</v>
      </c>
      <c r="AF46" s="4">
        <v>135780</v>
      </c>
      <c r="AG46" s="45">
        <v>0</v>
      </c>
      <c r="AH46" s="4">
        <v>150373</v>
      </c>
      <c r="AI46" s="4">
        <v>12513</v>
      </c>
      <c r="AJ46" s="4">
        <v>28449</v>
      </c>
      <c r="AK46" s="45">
        <v>0</v>
      </c>
      <c r="AL46" s="4">
        <v>40962</v>
      </c>
      <c r="AM46" s="4">
        <v>1652</v>
      </c>
      <c r="AN46" s="4">
        <v>18327</v>
      </c>
      <c r="AO46" s="45">
        <v>0</v>
      </c>
      <c r="AP46" s="4">
        <v>19979</v>
      </c>
    </row>
    <row r="47" spans="1:42" x14ac:dyDescent="0.2">
      <c r="A47" s="2" t="s">
        <v>123</v>
      </c>
      <c r="B47" s="3" t="s">
        <v>124</v>
      </c>
      <c r="C47" s="4">
        <v>31012</v>
      </c>
      <c r="D47" s="4">
        <v>58618</v>
      </c>
      <c r="E47" s="4">
        <v>714</v>
      </c>
      <c r="F47" s="4">
        <v>59332</v>
      </c>
      <c r="G47" s="4">
        <v>1979</v>
      </c>
      <c r="H47" s="4">
        <v>5314</v>
      </c>
      <c r="I47" s="4">
        <v>289</v>
      </c>
      <c r="J47" s="45" t="s">
        <v>189</v>
      </c>
      <c r="K47" s="4">
        <v>66914</v>
      </c>
      <c r="L47" s="4">
        <v>0</v>
      </c>
      <c r="M47" s="4">
        <v>48436</v>
      </c>
      <c r="N47" s="4">
        <v>48436</v>
      </c>
      <c r="O47" s="4">
        <v>0</v>
      </c>
      <c r="P47" s="4">
        <v>1787</v>
      </c>
      <c r="Q47" s="4">
        <v>1787</v>
      </c>
      <c r="R47" s="4">
        <v>0</v>
      </c>
      <c r="S47" s="4">
        <v>134151</v>
      </c>
      <c r="T47" s="4">
        <v>134151</v>
      </c>
      <c r="U47" s="4">
        <v>0</v>
      </c>
      <c r="V47" s="4">
        <v>184374</v>
      </c>
      <c r="W47" s="4">
        <v>184374</v>
      </c>
      <c r="X47" s="4">
        <v>3</v>
      </c>
      <c r="Y47" s="4">
        <v>0</v>
      </c>
      <c r="Z47" s="4">
        <v>3</v>
      </c>
      <c r="AA47" s="4">
        <v>38</v>
      </c>
      <c r="AB47" s="4">
        <v>41</v>
      </c>
      <c r="AC47" s="4">
        <v>251288</v>
      </c>
      <c r="AD47" s="4">
        <v>251329</v>
      </c>
      <c r="AE47" s="4">
        <v>45764</v>
      </c>
      <c r="AF47" s="4">
        <v>135780</v>
      </c>
      <c r="AG47" s="4">
        <v>0</v>
      </c>
      <c r="AH47" s="4">
        <v>181544</v>
      </c>
      <c r="AI47" s="4">
        <v>18890</v>
      </c>
      <c r="AJ47" s="4">
        <v>28449</v>
      </c>
      <c r="AK47" s="4">
        <v>0</v>
      </c>
      <c r="AL47" s="4">
        <v>47339</v>
      </c>
      <c r="AM47" s="4">
        <v>2260</v>
      </c>
      <c r="AN47" s="4">
        <v>18327</v>
      </c>
      <c r="AO47" s="4">
        <v>0</v>
      </c>
      <c r="AP47" s="4">
        <v>20587</v>
      </c>
    </row>
    <row r="48" spans="1:42" x14ac:dyDescent="0.2">
      <c r="A48" s="2" t="s">
        <v>125</v>
      </c>
      <c r="B48" s="3" t="s">
        <v>126</v>
      </c>
      <c r="C48" s="4">
        <v>23359</v>
      </c>
      <c r="D48" s="4">
        <v>85762</v>
      </c>
      <c r="E48" s="4">
        <v>2309</v>
      </c>
      <c r="F48" s="4">
        <v>88071</v>
      </c>
      <c r="G48" s="4">
        <v>7219</v>
      </c>
      <c r="H48" s="4">
        <v>7733</v>
      </c>
      <c r="I48" s="4">
        <v>237</v>
      </c>
      <c r="J48" s="45" t="s">
        <v>190</v>
      </c>
      <c r="K48" s="4">
        <v>103260</v>
      </c>
      <c r="L48" s="4">
        <v>1064</v>
      </c>
      <c r="M48" s="4">
        <v>48436</v>
      </c>
      <c r="N48" s="4">
        <v>49500</v>
      </c>
      <c r="O48" s="4">
        <v>469</v>
      </c>
      <c r="P48" s="4">
        <v>1787</v>
      </c>
      <c r="Q48" s="4">
        <v>2256</v>
      </c>
      <c r="R48" s="4">
        <v>560</v>
      </c>
      <c r="S48" s="4">
        <v>134151</v>
      </c>
      <c r="T48" s="4">
        <v>134711</v>
      </c>
      <c r="U48" s="4">
        <v>2093</v>
      </c>
      <c r="V48" s="4">
        <v>184374</v>
      </c>
      <c r="W48" s="4">
        <v>186467</v>
      </c>
      <c r="X48" s="4">
        <v>4</v>
      </c>
      <c r="Y48" s="4">
        <v>0</v>
      </c>
      <c r="Z48" s="4">
        <v>4</v>
      </c>
      <c r="AA48" s="4">
        <v>38</v>
      </c>
      <c r="AB48" s="4">
        <v>42</v>
      </c>
      <c r="AC48" s="4">
        <v>289727</v>
      </c>
      <c r="AD48" s="4">
        <v>289769</v>
      </c>
      <c r="AE48" s="4">
        <v>71552</v>
      </c>
      <c r="AF48" s="4">
        <v>135780</v>
      </c>
      <c r="AG48" s="4">
        <v>1892</v>
      </c>
      <c r="AH48" s="4">
        <v>209224</v>
      </c>
      <c r="AI48" s="4">
        <v>26447</v>
      </c>
      <c r="AJ48" s="4">
        <v>28449</v>
      </c>
      <c r="AK48" s="4">
        <v>149</v>
      </c>
      <c r="AL48" s="4">
        <v>55045</v>
      </c>
      <c r="AM48" s="4">
        <v>5261</v>
      </c>
      <c r="AN48" s="4">
        <v>18327</v>
      </c>
      <c r="AO48" s="4">
        <v>31</v>
      </c>
      <c r="AP48" s="4">
        <v>23619</v>
      </c>
    </row>
    <row r="49" spans="1:42" x14ac:dyDescent="0.2">
      <c r="A49" s="2" t="s">
        <v>127</v>
      </c>
      <c r="B49" s="3" t="s">
        <v>128</v>
      </c>
      <c r="C49" s="4">
        <v>43240</v>
      </c>
      <c r="D49" s="4">
        <v>93536</v>
      </c>
      <c r="E49" s="4">
        <v>2760</v>
      </c>
      <c r="F49" s="4">
        <v>96296</v>
      </c>
      <c r="G49" s="4">
        <v>4011</v>
      </c>
      <c r="H49" s="4">
        <v>4959</v>
      </c>
      <c r="I49" s="4">
        <v>41</v>
      </c>
      <c r="J49" s="45" t="s">
        <v>191</v>
      </c>
      <c r="K49" s="4">
        <v>105307</v>
      </c>
      <c r="L49" s="4">
        <v>0</v>
      </c>
      <c r="M49" s="4">
        <v>48436</v>
      </c>
      <c r="N49" s="4">
        <v>48436</v>
      </c>
      <c r="O49" s="4">
        <v>0</v>
      </c>
      <c r="P49" s="4">
        <v>1787</v>
      </c>
      <c r="Q49" s="4">
        <v>1787</v>
      </c>
      <c r="R49" s="4">
        <v>0</v>
      </c>
      <c r="S49" s="4">
        <v>134151</v>
      </c>
      <c r="T49" s="4">
        <v>134151</v>
      </c>
      <c r="U49" s="4">
        <v>0</v>
      </c>
      <c r="V49" s="4">
        <v>184374</v>
      </c>
      <c r="W49" s="4">
        <v>184374</v>
      </c>
      <c r="X49" s="4">
        <v>3</v>
      </c>
      <c r="Y49" s="4">
        <v>0</v>
      </c>
      <c r="Z49" s="4">
        <v>3</v>
      </c>
      <c r="AA49" s="4">
        <v>38</v>
      </c>
      <c r="AB49" s="4">
        <v>41</v>
      </c>
      <c r="AC49" s="4">
        <v>289681</v>
      </c>
      <c r="AD49" s="4">
        <v>289722</v>
      </c>
      <c r="AE49" s="4">
        <v>76235</v>
      </c>
      <c r="AF49" s="4">
        <v>135780</v>
      </c>
      <c r="AG49" s="4">
        <v>0</v>
      </c>
      <c r="AH49" s="4">
        <v>212015</v>
      </c>
      <c r="AI49" s="4">
        <v>21479</v>
      </c>
      <c r="AJ49" s="4">
        <v>28449</v>
      </c>
      <c r="AK49" s="4">
        <v>0</v>
      </c>
      <c r="AL49" s="4">
        <v>49928</v>
      </c>
      <c r="AM49" s="4">
        <v>7593</v>
      </c>
      <c r="AN49" s="4">
        <v>18327</v>
      </c>
      <c r="AO49" s="4">
        <v>0</v>
      </c>
      <c r="AP49" s="4">
        <v>25920</v>
      </c>
    </row>
    <row r="50" spans="1:42" x14ac:dyDescent="0.2">
      <c r="G50" s="6"/>
      <c r="H50" s="6"/>
      <c r="K50" s="6"/>
      <c r="L50" s="6"/>
      <c r="O50" s="6"/>
      <c r="R50" s="6"/>
      <c r="U50" s="6"/>
      <c r="X50" s="6"/>
      <c r="Y50" s="6"/>
      <c r="Z50" s="6"/>
    </row>
    <row r="51" spans="1:42" x14ac:dyDescent="0.2">
      <c r="L51" s="39"/>
      <c r="M51" s="46"/>
      <c r="O51" s="39"/>
      <c r="P51" s="46"/>
      <c r="S51" s="6"/>
      <c r="V51" s="6"/>
      <c r="AA51" s="6"/>
      <c r="AD51" s="6"/>
      <c r="AE51" s="6"/>
      <c r="AG51" s="6"/>
      <c r="AI51" s="6"/>
      <c r="AK51" s="6"/>
      <c r="AM51" s="6"/>
      <c r="AO51" s="6"/>
    </row>
    <row r="52" spans="1:42" x14ac:dyDescent="0.2">
      <c r="L52" s="39"/>
      <c r="M52" s="46"/>
      <c r="O52" s="39"/>
      <c r="P52" s="46"/>
      <c r="AE52" s="6"/>
      <c r="AI52" s="6"/>
      <c r="AM52" s="6"/>
    </row>
    <row r="53" spans="1:42" x14ac:dyDescent="0.2">
      <c r="AE53" s="6"/>
      <c r="AI53" s="6"/>
      <c r="AM53" s="6"/>
    </row>
  </sheetData>
  <sortState xmlns:xlrd2="http://schemas.microsoft.com/office/spreadsheetml/2017/richdata2" ref="A2:AP52">
    <sortCondition ref="B2:B52"/>
  </sortState>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C3973-5301-4335-B8AD-C3EB55555A76}">
  <sheetPr>
    <tabColor theme="7" tint="0.39997558519241921"/>
  </sheetPr>
  <dimension ref="A1:L57"/>
  <sheetViews>
    <sheetView showGridLines="0" workbookViewId="0">
      <pane xSplit="1" ySplit="1" topLeftCell="C2" activePane="bottomRight" state="frozen"/>
      <selection pane="topRight" activeCell="B1" sqref="B1"/>
      <selection pane="bottomLeft" activeCell="A2" sqref="A2"/>
      <selection pane="bottomRight"/>
    </sheetView>
  </sheetViews>
  <sheetFormatPr defaultRowHeight="12.75" x14ac:dyDescent="0.2"/>
  <cols>
    <col min="1" max="1" width="42.42578125" style="2" bestFit="1" customWidth="1"/>
    <col min="2" max="2" width="15.28515625" style="2" customWidth="1"/>
    <col min="3" max="3" width="15.28515625" style="5" customWidth="1"/>
    <col min="4" max="4" width="11.42578125" style="5" bestFit="1" customWidth="1"/>
    <col min="5" max="5" width="13.140625" style="5" customWidth="1"/>
    <col min="6" max="6" width="12.85546875" style="5" customWidth="1"/>
    <col min="7" max="7" width="17.7109375" style="5" customWidth="1"/>
    <col min="8" max="8" width="17.42578125" style="5" customWidth="1"/>
    <col min="9" max="9" width="14.5703125" style="5" customWidth="1"/>
    <col min="10" max="10" width="12.85546875" style="5" customWidth="1"/>
    <col min="11" max="11" width="13" style="5" hidden="1" customWidth="1"/>
    <col min="12" max="12" width="11.42578125" style="5" hidden="1" customWidth="1"/>
    <col min="13" max="16384" width="9.140625" style="2"/>
  </cols>
  <sheetData>
    <row r="1" spans="1:12" s="1" customFormat="1" ht="75" customHeight="1" x14ac:dyDescent="0.2">
      <c r="A1" s="69" t="s">
        <v>30</v>
      </c>
      <c r="B1" s="70" t="s">
        <v>31</v>
      </c>
      <c r="C1" s="69" t="s">
        <v>298</v>
      </c>
      <c r="D1" s="69" t="s">
        <v>33</v>
      </c>
      <c r="E1" s="69" t="s">
        <v>34</v>
      </c>
      <c r="F1" s="69" t="s">
        <v>35</v>
      </c>
      <c r="G1" s="69" t="s">
        <v>36</v>
      </c>
      <c r="H1" s="69" t="s">
        <v>37</v>
      </c>
      <c r="I1" s="71" t="s">
        <v>38</v>
      </c>
      <c r="J1" s="71" t="s">
        <v>39</v>
      </c>
      <c r="K1" s="10" t="s">
        <v>40</v>
      </c>
      <c r="L1" s="69" t="s">
        <v>41</v>
      </c>
    </row>
    <row r="2" spans="1:12" x14ac:dyDescent="0.2">
      <c r="A2" s="11" t="s">
        <v>42</v>
      </c>
      <c r="B2" s="12" t="s">
        <v>43</v>
      </c>
      <c r="C2" s="13">
        <v>17153</v>
      </c>
      <c r="D2" s="13">
        <v>104790</v>
      </c>
      <c r="E2" s="13">
        <v>184464</v>
      </c>
      <c r="F2" s="13">
        <v>289254</v>
      </c>
      <c r="G2" s="13">
        <v>52</v>
      </c>
      <c r="H2" s="13">
        <v>289306</v>
      </c>
      <c r="I2" s="14">
        <f t="shared" ref="I2:I49" si="0">SUM(D2+K2+L2)</f>
        <v>104894</v>
      </c>
      <c r="J2" s="94">
        <f>I2/C2</f>
        <v>6.1151985075496995</v>
      </c>
      <c r="K2" s="4">
        <v>90</v>
      </c>
      <c r="L2" s="4">
        <v>14</v>
      </c>
    </row>
    <row r="3" spans="1:12" x14ac:dyDescent="0.2">
      <c r="A3" s="11" t="s">
        <v>44</v>
      </c>
      <c r="B3" s="12" t="s">
        <v>45</v>
      </c>
      <c r="C3" s="13">
        <v>22493</v>
      </c>
      <c r="D3" s="13">
        <v>65674</v>
      </c>
      <c r="E3" s="13">
        <v>184374</v>
      </c>
      <c r="F3" s="13">
        <v>250048</v>
      </c>
      <c r="G3" s="13">
        <v>43</v>
      </c>
      <c r="H3" s="13">
        <v>250091</v>
      </c>
      <c r="I3" s="14">
        <f t="shared" si="0"/>
        <v>65679</v>
      </c>
      <c r="J3" s="94">
        <f t="shared" ref="J3:J49" si="1">I3/C3</f>
        <v>2.9199751033654913</v>
      </c>
      <c r="K3" s="4">
        <v>0</v>
      </c>
      <c r="L3" s="4">
        <v>5</v>
      </c>
    </row>
    <row r="4" spans="1:12" x14ac:dyDescent="0.2">
      <c r="A4" s="11" t="s">
        <v>46</v>
      </c>
      <c r="B4" s="12" t="s">
        <v>47</v>
      </c>
      <c r="C4" s="13">
        <v>12330</v>
      </c>
      <c r="D4" s="13">
        <v>65116</v>
      </c>
      <c r="E4" s="13">
        <v>184374</v>
      </c>
      <c r="F4" s="13">
        <v>249490</v>
      </c>
      <c r="G4" s="13">
        <v>40</v>
      </c>
      <c r="H4" s="13">
        <v>249530</v>
      </c>
      <c r="I4" s="14">
        <f t="shared" si="0"/>
        <v>65118</v>
      </c>
      <c r="J4" s="94">
        <f t="shared" si="1"/>
        <v>5.2812652068126518</v>
      </c>
      <c r="K4" s="4">
        <v>0</v>
      </c>
      <c r="L4" s="4">
        <v>2</v>
      </c>
    </row>
    <row r="5" spans="1:12" x14ac:dyDescent="0.2">
      <c r="A5" s="11" t="s">
        <v>48</v>
      </c>
      <c r="B5" s="12" t="s">
        <v>47</v>
      </c>
      <c r="C5" s="13">
        <v>3828</v>
      </c>
      <c r="D5" s="13">
        <v>14058</v>
      </c>
      <c r="E5" s="13">
        <v>184374</v>
      </c>
      <c r="F5" s="13">
        <v>198432</v>
      </c>
      <c r="G5" s="13">
        <v>38</v>
      </c>
      <c r="H5" s="13">
        <v>198470</v>
      </c>
      <c r="I5" s="14">
        <f t="shared" si="0"/>
        <v>14058</v>
      </c>
      <c r="J5" s="94">
        <f t="shared" si="1"/>
        <v>3.6724137931034484</v>
      </c>
      <c r="K5" s="4">
        <v>0</v>
      </c>
      <c r="L5" s="4">
        <v>0</v>
      </c>
    </row>
    <row r="6" spans="1:12" x14ac:dyDescent="0.2">
      <c r="A6" s="11" t="s">
        <v>49</v>
      </c>
      <c r="B6" s="12" t="s">
        <v>50</v>
      </c>
      <c r="C6" s="13">
        <v>22583</v>
      </c>
      <c r="D6" s="13">
        <v>26121</v>
      </c>
      <c r="E6" s="13">
        <v>184374</v>
      </c>
      <c r="F6" s="13">
        <v>210495</v>
      </c>
      <c r="G6" s="13">
        <v>38</v>
      </c>
      <c r="H6" s="13">
        <v>210533</v>
      </c>
      <c r="I6" s="14">
        <f t="shared" si="0"/>
        <v>26121</v>
      </c>
      <c r="J6" s="94">
        <f t="shared" si="1"/>
        <v>1.1566665190630121</v>
      </c>
      <c r="K6" s="4">
        <v>0</v>
      </c>
      <c r="L6" s="4">
        <v>0</v>
      </c>
    </row>
    <row r="7" spans="1:12" x14ac:dyDescent="0.2">
      <c r="A7" s="11" t="s">
        <v>51</v>
      </c>
      <c r="B7" s="12" t="s">
        <v>52</v>
      </c>
      <c r="C7" s="13">
        <v>7997</v>
      </c>
      <c r="D7" s="13">
        <v>29688</v>
      </c>
      <c r="E7" s="13">
        <v>184374</v>
      </c>
      <c r="F7" s="13">
        <v>214062</v>
      </c>
      <c r="G7" s="13">
        <v>41</v>
      </c>
      <c r="H7" s="13">
        <v>214103</v>
      </c>
      <c r="I7" s="14">
        <f t="shared" si="0"/>
        <v>29691</v>
      </c>
      <c r="J7" s="94">
        <f t="shared" si="1"/>
        <v>3.7127672877328997</v>
      </c>
      <c r="K7" s="4">
        <v>0</v>
      </c>
      <c r="L7" s="4">
        <v>3</v>
      </c>
    </row>
    <row r="8" spans="1:12" x14ac:dyDescent="0.2">
      <c r="A8" s="11" t="s">
        <v>53</v>
      </c>
      <c r="B8" s="12" t="s">
        <v>54</v>
      </c>
      <c r="C8" s="13">
        <v>35688</v>
      </c>
      <c r="D8" s="13">
        <v>96218</v>
      </c>
      <c r="E8" s="13">
        <v>184374</v>
      </c>
      <c r="F8" s="13">
        <v>280592</v>
      </c>
      <c r="G8" s="13">
        <v>50</v>
      </c>
      <c r="H8" s="13">
        <v>280642</v>
      </c>
      <c r="I8" s="14">
        <f t="shared" si="0"/>
        <v>96230</v>
      </c>
      <c r="J8" s="94">
        <f t="shared" si="1"/>
        <v>2.6964245684824029</v>
      </c>
      <c r="K8" s="4">
        <v>0</v>
      </c>
      <c r="L8" s="4">
        <v>12</v>
      </c>
    </row>
    <row r="9" spans="1:12" x14ac:dyDescent="0.2">
      <c r="A9" s="11" t="s">
        <v>55</v>
      </c>
      <c r="B9" s="12" t="s">
        <v>56</v>
      </c>
      <c r="C9" s="13">
        <v>82934</v>
      </c>
      <c r="D9" s="13">
        <v>253171</v>
      </c>
      <c r="E9" s="13">
        <v>184374</v>
      </c>
      <c r="F9" s="13">
        <v>437545</v>
      </c>
      <c r="G9" s="13">
        <v>43</v>
      </c>
      <c r="H9" s="13">
        <v>437588</v>
      </c>
      <c r="I9" s="14">
        <f t="shared" si="0"/>
        <v>253176</v>
      </c>
      <c r="J9" s="94">
        <f t="shared" si="1"/>
        <v>3.0527407335953889</v>
      </c>
      <c r="K9" s="4">
        <v>0</v>
      </c>
      <c r="L9" s="4">
        <v>5</v>
      </c>
    </row>
    <row r="10" spans="1:12" x14ac:dyDescent="0.2">
      <c r="A10" s="11" t="s">
        <v>57</v>
      </c>
      <c r="B10" s="12" t="s">
        <v>58</v>
      </c>
      <c r="C10" s="13">
        <v>36405</v>
      </c>
      <c r="D10" s="13">
        <v>104569</v>
      </c>
      <c r="E10" s="13">
        <v>184374</v>
      </c>
      <c r="F10" s="13">
        <v>288943</v>
      </c>
      <c r="G10" s="13">
        <v>43</v>
      </c>
      <c r="H10" s="13">
        <v>288986</v>
      </c>
      <c r="I10" s="14">
        <f t="shared" si="0"/>
        <v>104574</v>
      </c>
      <c r="J10" s="94">
        <f t="shared" si="1"/>
        <v>2.872517511330861</v>
      </c>
      <c r="K10" s="4">
        <v>0</v>
      </c>
      <c r="L10" s="4">
        <v>5</v>
      </c>
    </row>
    <row r="11" spans="1:12" x14ac:dyDescent="0.2">
      <c r="A11" s="11" t="s">
        <v>59</v>
      </c>
      <c r="B11" s="12" t="s">
        <v>60</v>
      </c>
      <c r="C11" s="13">
        <v>14312</v>
      </c>
      <c r="D11" s="13">
        <v>69230</v>
      </c>
      <c r="E11" s="13">
        <v>184519</v>
      </c>
      <c r="F11" s="13">
        <v>253749</v>
      </c>
      <c r="G11" s="13">
        <v>42</v>
      </c>
      <c r="H11" s="13">
        <v>253791</v>
      </c>
      <c r="I11" s="14">
        <f t="shared" si="0"/>
        <v>69379</v>
      </c>
      <c r="J11" s="94">
        <f t="shared" si="1"/>
        <v>4.8476103968697597</v>
      </c>
      <c r="K11" s="4">
        <v>145</v>
      </c>
      <c r="L11" s="4">
        <v>4</v>
      </c>
    </row>
    <row r="12" spans="1:12" x14ac:dyDescent="0.2">
      <c r="A12" s="11" t="s">
        <v>61</v>
      </c>
      <c r="B12" s="12" t="s">
        <v>62</v>
      </c>
      <c r="C12" s="13">
        <v>47139</v>
      </c>
      <c r="D12" s="13">
        <v>103784</v>
      </c>
      <c r="E12" s="13">
        <v>184743</v>
      </c>
      <c r="F12" s="13">
        <v>288527</v>
      </c>
      <c r="G12" s="13">
        <v>48</v>
      </c>
      <c r="H12" s="13">
        <v>288575</v>
      </c>
      <c r="I12" s="14">
        <f t="shared" si="0"/>
        <v>104162</v>
      </c>
      <c r="J12" s="94">
        <f t="shared" si="1"/>
        <v>2.209677761513821</v>
      </c>
      <c r="K12" s="4">
        <v>369</v>
      </c>
      <c r="L12" s="4">
        <v>9</v>
      </c>
    </row>
    <row r="13" spans="1:12" x14ac:dyDescent="0.2">
      <c r="A13" s="11" t="s">
        <v>63</v>
      </c>
      <c r="B13" s="12" t="s">
        <v>64</v>
      </c>
      <c r="C13" s="13">
        <v>6460</v>
      </c>
      <c r="D13" s="13">
        <v>22968</v>
      </c>
      <c r="E13" s="13">
        <v>184374</v>
      </c>
      <c r="F13" s="13">
        <v>207342</v>
      </c>
      <c r="G13" s="13">
        <v>38</v>
      </c>
      <c r="H13" s="13">
        <v>207380</v>
      </c>
      <c r="I13" s="14">
        <f t="shared" si="0"/>
        <v>22968</v>
      </c>
      <c r="J13" s="94">
        <f t="shared" si="1"/>
        <v>3.5554179566563469</v>
      </c>
      <c r="K13" s="4">
        <v>0</v>
      </c>
      <c r="L13" s="4">
        <v>0</v>
      </c>
    </row>
    <row r="14" spans="1:12" x14ac:dyDescent="0.2">
      <c r="A14" s="11" t="s">
        <v>65</v>
      </c>
      <c r="B14" s="12" t="s">
        <v>66</v>
      </c>
      <c r="C14" s="13">
        <v>4469</v>
      </c>
      <c r="D14" s="13">
        <v>34370</v>
      </c>
      <c r="E14" s="13">
        <v>184374</v>
      </c>
      <c r="F14" s="13">
        <v>218744</v>
      </c>
      <c r="G14" s="13">
        <v>38</v>
      </c>
      <c r="H14" s="13">
        <v>218782</v>
      </c>
      <c r="I14" s="14">
        <f t="shared" si="0"/>
        <v>34370</v>
      </c>
      <c r="J14" s="94">
        <f t="shared" si="1"/>
        <v>7.6907585589617362</v>
      </c>
      <c r="K14" s="4">
        <v>0</v>
      </c>
      <c r="L14" s="4">
        <v>0</v>
      </c>
    </row>
    <row r="15" spans="1:12" x14ac:dyDescent="0.2">
      <c r="A15" s="11" t="s">
        <v>67</v>
      </c>
      <c r="B15" s="12" t="s">
        <v>68</v>
      </c>
      <c r="C15" s="13">
        <v>4489</v>
      </c>
      <c r="D15" s="13">
        <v>23169</v>
      </c>
      <c r="E15" s="13">
        <v>184374</v>
      </c>
      <c r="F15" s="13">
        <v>207543</v>
      </c>
      <c r="G15" s="13">
        <v>38</v>
      </c>
      <c r="H15" s="13">
        <v>207581</v>
      </c>
      <c r="I15" s="14">
        <f t="shared" si="0"/>
        <v>23169</v>
      </c>
      <c r="J15" s="94">
        <f t="shared" si="1"/>
        <v>5.1612831365560261</v>
      </c>
      <c r="K15" s="4">
        <v>0</v>
      </c>
      <c r="L15" s="4">
        <v>0</v>
      </c>
    </row>
    <row r="16" spans="1:12" x14ac:dyDescent="0.2">
      <c r="A16" s="11" t="s">
        <v>69</v>
      </c>
      <c r="B16" s="12" t="s">
        <v>68</v>
      </c>
      <c r="C16" s="13">
        <v>5485</v>
      </c>
      <c r="D16" s="13">
        <v>42496</v>
      </c>
      <c r="E16" s="13">
        <v>184374</v>
      </c>
      <c r="F16" s="13">
        <v>226870</v>
      </c>
      <c r="G16" s="13">
        <v>40</v>
      </c>
      <c r="H16" s="13">
        <v>226910</v>
      </c>
      <c r="I16" s="14">
        <f t="shared" si="0"/>
        <v>42498</v>
      </c>
      <c r="J16" s="94">
        <f t="shared" si="1"/>
        <v>7.748040109389243</v>
      </c>
      <c r="K16" s="4">
        <v>0</v>
      </c>
      <c r="L16" s="4">
        <v>2</v>
      </c>
    </row>
    <row r="17" spans="1:12" x14ac:dyDescent="0.2">
      <c r="A17" s="11" t="s">
        <v>70</v>
      </c>
      <c r="B17" s="12" t="s">
        <v>71</v>
      </c>
      <c r="C17" s="13">
        <v>3778</v>
      </c>
      <c r="D17" s="13">
        <v>19594</v>
      </c>
      <c r="E17" s="13">
        <v>184374</v>
      </c>
      <c r="F17" s="13">
        <v>203968</v>
      </c>
      <c r="G17" s="13">
        <v>38</v>
      </c>
      <c r="H17" s="13">
        <v>204006</v>
      </c>
      <c r="I17" s="14">
        <f t="shared" si="0"/>
        <v>19594</v>
      </c>
      <c r="J17" s="94">
        <f t="shared" si="1"/>
        <v>5.1863419798835366</v>
      </c>
      <c r="K17" s="4">
        <v>0</v>
      </c>
      <c r="L17" s="4">
        <v>0</v>
      </c>
    </row>
    <row r="18" spans="1:12" x14ac:dyDescent="0.2">
      <c r="A18" s="11" t="s">
        <v>72</v>
      </c>
      <c r="B18" s="12" t="s">
        <v>71</v>
      </c>
      <c r="C18" s="13">
        <v>4620</v>
      </c>
      <c r="D18" s="13">
        <v>23049</v>
      </c>
      <c r="E18" s="13">
        <v>184374</v>
      </c>
      <c r="F18" s="13">
        <v>207423</v>
      </c>
      <c r="G18" s="13">
        <v>38</v>
      </c>
      <c r="H18" s="13">
        <v>207461</v>
      </c>
      <c r="I18" s="14">
        <f t="shared" si="0"/>
        <v>23049</v>
      </c>
      <c r="J18" s="94">
        <f t="shared" si="1"/>
        <v>4.9889610389610386</v>
      </c>
      <c r="K18" s="4">
        <v>0</v>
      </c>
      <c r="L18" s="4">
        <v>0</v>
      </c>
    </row>
    <row r="19" spans="1:12" x14ac:dyDescent="0.2">
      <c r="A19" s="11" t="s">
        <v>73</v>
      </c>
      <c r="B19" s="12" t="s">
        <v>74</v>
      </c>
      <c r="C19" s="13">
        <v>5559</v>
      </c>
      <c r="D19" s="13">
        <v>38055</v>
      </c>
      <c r="E19" s="13">
        <v>188067</v>
      </c>
      <c r="F19" s="13">
        <v>226122</v>
      </c>
      <c r="G19" s="13">
        <v>45</v>
      </c>
      <c r="H19" s="13">
        <v>226167</v>
      </c>
      <c r="I19" s="14">
        <f t="shared" si="0"/>
        <v>41754</v>
      </c>
      <c r="J19" s="94">
        <f t="shared" si="1"/>
        <v>7.5110631408526709</v>
      </c>
      <c r="K19" s="4">
        <v>3693</v>
      </c>
      <c r="L19" s="4">
        <v>6</v>
      </c>
    </row>
    <row r="20" spans="1:12" x14ac:dyDescent="0.2">
      <c r="A20" s="11" t="s">
        <v>75</v>
      </c>
      <c r="B20" s="12" t="s">
        <v>76</v>
      </c>
      <c r="C20" s="13">
        <v>29568</v>
      </c>
      <c r="D20" s="13">
        <v>48590</v>
      </c>
      <c r="E20" s="13">
        <v>184374</v>
      </c>
      <c r="F20" s="13">
        <v>232964</v>
      </c>
      <c r="G20" s="13">
        <v>38</v>
      </c>
      <c r="H20" s="13">
        <v>233002</v>
      </c>
      <c r="I20" s="14">
        <f t="shared" si="0"/>
        <v>48590</v>
      </c>
      <c r="J20" s="94">
        <f t="shared" si="1"/>
        <v>1.6433306277056277</v>
      </c>
      <c r="K20" s="4">
        <v>0</v>
      </c>
      <c r="L20" s="4">
        <v>0</v>
      </c>
    </row>
    <row r="21" spans="1:12" x14ac:dyDescent="0.2">
      <c r="A21" s="11" t="s">
        <v>77</v>
      </c>
      <c r="B21" s="12" t="s">
        <v>78</v>
      </c>
      <c r="C21" s="13">
        <v>22529</v>
      </c>
      <c r="D21" s="13">
        <v>139231</v>
      </c>
      <c r="E21" s="13">
        <v>187527</v>
      </c>
      <c r="F21" s="13">
        <v>326758</v>
      </c>
      <c r="G21" s="13">
        <v>51</v>
      </c>
      <c r="H21" s="13">
        <v>326809</v>
      </c>
      <c r="I21" s="14">
        <f t="shared" si="0"/>
        <v>142397</v>
      </c>
      <c r="J21" s="94">
        <f t="shared" si="1"/>
        <v>6.3206089928536553</v>
      </c>
      <c r="K21" s="4">
        <v>3153</v>
      </c>
      <c r="L21" s="4">
        <v>13</v>
      </c>
    </row>
    <row r="22" spans="1:12" x14ac:dyDescent="0.2">
      <c r="A22" s="11" t="s">
        <v>79</v>
      </c>
      <c r="B22" s="12" t="s">
        <v>80</v>
      </c>
      <c r="C22" s="13">
        <v>3616</v>
      </c>
      <c r="D22" s="13">
        <v>26981</v>
      </c>
      <c r="E22" s="13">
        <v>184374</v>
      </c>
      <c r="F22" s="13">
        <v>211355</v>
      </c>
      <c r="G22" s="13">
        <v>38</v>
      </c>
      <c r="H22" s="13">
        <v>211393</v>
      </c>
      <c r="I22" s="14">
        <f t="shared" si="0"/>
        <v>26981</v>
      </c>
      <c r="J22" s="94">
        <f t="shared" si="1"/>
        <v>7.4615597345132745</v>
      </c>
      <c r="K22" s="4">
        <v>0</v>
      </c>
      <c r="L22" s="4">
        <v>0</v>
      </c>
    </row>
    <row r="23" spans="1:12" x14ac:dyDescent="0.2">
      <c r="A23" s="11" t="s">
        <v>81</v>
      </c>
      <c r="B23" s="12" t="s">
        <v>82</v>
      </c>
      <c r="C23" s="13">
        <v>17075</v>
      </c>
      <c r="D23" s="13">
        <v>76320</v>
      </c>
      <c r="E23" s="13">
        <v>184528</v>
      </c>
      <c r="F23" s="13">
        <v>260848</v>
      </c>
      <c r="G23" s="13">
        <v>46</v>
      </c>
      <c r="H23" s="13">
        <v>260894</v>
      </c>
      <c r="I23" s="14">
        <f t="shared" si="0"/>
        <v>76482</v>
      </c>
      <c r="J23" s="94">
        <f t="shared" si="1"/>
        <v>4.4791800878477304</v>
      </c>
      <c r="K23" s="4">
        <v>154</v>
      </c>
      <c r="L23" s="4">
        <v>8</v>
      </c>
    </row>
    <row r="24" spans="1:12" x14ac:dyDescent="0.2">
      <c r="A24" s="11" t="s">
        <v>83</v>
      </c>
      <c r="B24" s="12" t="s">
        <v>84</v>
      </c>
      <c r="C24" s="13">
        <v>14532</v>
      </c>
      <c r="D24" s="13">
        <v>68430</v>
      </c>
      <c r="E24" s="13">
        <v>184374</v>
      </c>
      <c r="F24" s="13">
        <v>252804</v>
      </c>
      <c r="G24" s="13">
        <v>45</v>
      </c>
      <c r="H24" s="13">
        <v>252849</v>
      </c>
      <c r="I24" s="14">
        <f t="shared" si="0"/>
        <v>68437</v>
      </c>
      <c r="J24" s="94">
        <f t="shared" si="1"/>
        <v>4.7093999449490775</v>
      </c>
      <c r="K24" s="4">
        <v>0</v>
      </c>
      <c r="L24" s="4">
        <v>7</v>
      </c>
    </row>
    <row r="25" spans="1:12" x14ac:dyDescent="0.2">
      <c r="A25" s="11" t="s">
        <v>85</v>
      </c>
      <c r="B25" s="12" t="s">
        <v>86</v>
      </c>
      <c r="C25" s="13">
        <v>1410</v>
      </c>
      <c r="D25" s="13">
        <v>28490</v>
      </c>
      <c r="E25" s="13">
        <v>184537</v>
      </c>
      <c r="F25" s="13">
        <v>213027</v>
      </c>
      <c r="G25" s="13">
        <v>41</v>
      </c>
      <c r="H25" s="13">
        <v>213068</v>
      </c>
      <c r="I25" s="14">
        <f t="shared" si="0"/>
        <v>28656</v>
      </c>
      <c r="J25" s="94">
        <f t="shared" si="1"/>
        <v>20.323404255319147</v>
      </c>
      <c r="K25" s="4">
        <v>163</v>
      </c>
      <c r="L25" s="4">
        <v>3</v>
      </c>
    </row>
    <row r="26" spans="1:12" x14ac:dyDescent="0.2">
      <c r="A26" s="11" t="s">
        <v>87</v>
      </c>
      <c r="B26" s="12" t="s">
        <v>88</v>
      </c>
      <c r="C26" s="13">
        <v>25163</v>
      </c>
      <c r="D26" s="13">
        <v>129403</v>
      </c>
      <c r="E26" s="13">
        <v>185125</v>
      </c>
      <c r="F26" s="13">
        <v>314528</v>
      </c>
      <c r="G26" s="13">
        <v>57</v>
      </c>
      <c r="H26" s="13">
        <v>314585</v>
      </c>
      <c r="I26" s="14">
        <f t="shared" si="0"/>
        <v>130173</v>
      </c>
      <c r="J26" s="94">
        <f t="shared" si="1"/>
        <v>5.1731907960100143</v>
      </c>
      <c r="K26" s="4">
        <v>751</v>
      </c>
      <c r="L26" s="4">
        <v>19</v>
      </c>
    </row>
    <row r="27" spans="1:12" x14ac:dyDescent="0.2">
      <c r="A27" s="11" t="s">
        <v>89</v>
      </c>
      <c r="B27" s="12" t="s">
        <v>90</v>
      </c>
      <c r="C27" s="13">
        <v>5991</v>
      </c>
      <c r="D27" s="13">
        <v>13364</v>
      </c>
      <c r="E27" s="13">
        <v>184374</v>
      </c>
      <c r="F27" s="13">
        <v>197738</v>
      </c>
      <c r="G27" s="13">
        <v>38</v>
      </c>
      <c r="H27" s="13">
        <v>197776</v>
      </c>
      <c r="I27" s="14">
        <f t="shared" si="0"/>
        <v>13364</v>
      </c>
      <c r="J27" s="94">
        <f t="shared" si="1"/>
        <v>2.230679352361876</v>
      </c>
      <c r="K27" s="4">
        <v>0</v>
      </c>
      <c r="L27" s="4">
        <v>0</v>
      </c>
    </row>
    <row r="28" spans="1:12" x14ac:dyDescent="0.2">
      <c r="A28" s="11" t="s">
        <v>91</v>
      </c>
      <c r="B28" s="12" t="s">
        <v>90</v>
      </c>
      <c r="C28" s="13">
        <v>19821</v>
      </c>
      <c r="D28" s="13">
        <v>109589</v>
      </c>
      <c r="E28" s="13">
        <v>184659</v>
      </c>
      <c r="F28" s="13">
        <v>294248</v>
      </c>
      <c r="G28" s="13">
        <v>54</v>
      </c>
      <c r="H28" s="13">
        <v>294302</v>
      </c>
      <c r="I28" s="14">
        <f t="shared" si="0"/>
        <v>109889</v>
      </c>
      <c r="J28" s="94">
        <f t="shared" si="1"/>
        <v>5.5440694213208213</v>
      </c>
      <c r="K28" s="4">
        <v>285</v>
      </c>
      <c r="L28" s="4">
        <v>15</v>
      </c>
    </row>
    <row r="29" spans="1:12" x14ac:dyDescent="0.2">
      <c r="A29" s="11" t="s">
        <v>92</v>
      </c>
      <c r="B29" s="12" t="s">
        <v>90</v>
      </c>
      <c r="C29" s="13">
        <v>1920</v>
      </c>
      <c r="D29" s="13">
        <v>9359</v>
      </c>
      <c r="E29" s="13">
        <v>184374</v>
      </c>
      <c r="F29" s="13">
        <v>193733</v>
      </c>
      <c r="G29" s="13">
        <v>38</v>
      </c>
      <c r="H29" s="13">
        <v>193771</v>
      </c>
      <c r="I29" s="14">
        <f t="shared" si="0"/>
        <v>9359</v>
      </c>
      <c r="J29" s="94">
        <f t="shared" si="1"/>
        <v>4.8744791666666663</v>
      </c>
      <c r="K29" s="4">
        <v>0</v>
      </c>
      <c r="L29" s="4">
        <v>0</v>
      </c>
    </row>
    <row r="30" spans="1:12" x14ac:dyDescent="0.2">
      <c r="A30" s="11" t="s">
        <v>93</v>
      </c>
      <c r="B30" s="12" t="s">
        <v>94</v>
      </c>
      <c r="C30" s="13">
        <v>34114</v>
      </c>
      <c r="D30" s="13">
        <v>120246</v>
      </c>
      <c r="E30" s="13">
        <v>185088</v>
      </c>
      <c r="F30" s="13">
        <v>305334</v>
      </c>
      <c r="G30" s="13">
        <v>42</v>
      </c>
      <c r="H30" s="13">
        <v>305376</v>
      </c>
      <c r="I30" s="14">
        <f t="shared" si="0"/>
        <v>120964</v>
      </c>
      <c r="J30" s="94">
        <f t="shared" si="1"/>
        <v>3.5458755935979362</v>
      </c>
      <c r="K30" s="4">
        <v>714</v>
      </c>
      <c r="L30" s="4">
        <v>4</v>
      </c>
    </row>
    <row r="31" spans="1:12" x14ac:dyDescent="0.2">
      <c r="A31" s="11" t="s">
        <v>95</v>
      </c>
      <c r="B31" s="12" t="s">
        <v>96</v>
      </c>
      <c r="C31" s="13">
        <v>12588</v>
      </c>
      <c r="D31" s="13">
        <v>56888</v>
      </c>
      <c r="E31" s="13">
        <v>184374</v>
      </c>
      <c r="F31" s="13">
        <v>241262</v>
      </c>
      <c r="G31" s="13">
        <v>40</v>
      </c>
      <c r="H31" s="13">
        <v>241302</v>
      </c>
      <c r="I31" s="14">
        <f t="shared" si="0"/>
        <v>56890</v>
      </c>
      <c r="J31" s="94">
        <f t="shared" si="1"/>
        <v>4.5193835398792501</v>
      </c>
      <c r="K31" s="4">
        <v>0</v>
      </c>
      <c r="L31" s="4">
        <v>2</v>
      </c>
    </row>
    <row r="32" spans="1:12" x14ac:dyDescent="0.2">
      <c r="A32" s="11" t="s">
        <v>97</v>
      </c>
      <c r="B32" s="12" t="s">
        <v>98</v>
      </c>
      <c r="C32" s="13">
        <v>75604</v>
      </c>
      <c r="D32" s="13">
        <v>93174</v>
      </c>
      <c r="E32" s="13">
        <v>184374</v>
      </c>
      <c r="F32" s="13">
        <v>277548</v>
      </c>
      <c r="G32" s="13">
        <v>44</v>
      </c>
      <c r="H32" s="13">
        <v>277592</v>
      </c>
      <c r="I32" s="14">
        <f t="shared" si="0"/>
        <v>93180</v>
      </c>
      <c r="J32" s="94">
        <f t="shared" si="1"/>
        <v>1.2324744722501455</v>
      </c>
      <c r="K32" s="4">
        <v>0</v>
      </c>
      <c r="L32" s="4">
        <v>6</v>
      </c>
    </row>
    <row r="33" spans="1:12" x14ac:dyDescent="0.2">
      <c r="A33" s="11" t="s">
        <v>99</v>
      </c>
      <c r="B33" s="12" t="s">
        <v>100</v>
      </c>
      <c r="C33" s="13">
        <v>17871</v>
      </c>
      <c r="D33" s="13">
        <v>61980</v>
      </c>
      <c r="E33" s="13">
        <v>184374</v>
      </c>
      <c r="F33" s="13">
        <v>246354</v>
      </c>
      <c r="G33" s="13">
        <v>43</v>
      </c>
      <c r="H33" s="13">
        <v>246397</v>
      </c>
      <c r="I33" s="14">
        <f t="shared" si="0"/>
        <v>61985</v>
      </c>
      <c r="J33" s="94">
        <f t="shared" si="1"/>
        <v>3.4684684684684686</v>
      </c>
      <c r="K33" s="4">
        <v>0</v>
      </c>
      <c r="L33" s="4">
        <v>5</v>
      </c>
    </row>
    <row r="34" spans="1:12" x14ac:dyDescent="0.2">
      <c r="A34" s="11" t="s">
        <v>101</v>
      </c>
      <c r="B34" s="12" t="s">
        <v>102</v>
      </c>
      <c r="C34" s="13">
        <v>131744</v>
      </c>
      <c r="D34" s="13">
        <v>269599</v>
      </c>
      <c r="E34" s="13">
        <v>184374</v>
      </c>
      <c r="F34" s="13">
        <v>453973</v>
      </c>
      <c r="G34" s="13">
        <v>40</v>
      </c>
      <c r="H34" s="13">
        <v>454013</v>
      </c>
      <c r="I34" s="14">
        <f t="shared" si="0"/>
        <v>269601</v>
      </c>
      <c r="J34" s="94">
        <f t="shared" si="1"/>
        <v>2.0464005950935147</v>
      </c>
      <c r="K34" s="4">
        <v>0</v>
      </c>
      <c r="L34" s="4">
        <v>2</v>
      </c>
    </row>
    <row r="35" spans="1:12" x14ac:dyDescent="0.2">
      <c r="A35" s="11" t="s">
        <v>103</v>
      </c>
      <c r="B35" s="12" t="s">
        <v>102</v>
      </c>
      <c r="C35" s="13">
        <v>59190</v>
      </c>
      <c r="D35" s="13">
        <v>319041</v>
      </c>
      <c r="E35" s="13">
        <v>184374</v>
      </c>
      <c r="F35" s="13">
        <v>503415</v>
      </c>
      <c r="G35" s="13">
        <v>47</v>
      </c>
      <c r="H35" s="13">
        <v>503462</v>
      </c>
      <c r="I35" s="14">
        <f t="shared" si="0"/>
        <v>319049</v>
      </c>
      <c r="J35" s="94">
        <f t="shared" si="1"/>
        <v>5.3902517317114373</v>
      </c>
      <c r="K35" s="4">
        <v>0</v>
      </c>
      <c r="L35" s="4">
        <v>8</v>
      </c>
    </row>
    <row r="36" spans="1:12" x14ac:dyDescent="0.2">
      <c r="A36" s="11" t="s">
        <v>104</v>
      </c>
      <c r="B36" s="12" t="s">
        <v>105</v>
      </c>
      <c r="C36" s="13">
        <v>8020</v>
      </c>
      <c r="D36" s="13">
        <v>24571</v>
      </c>
      <c r="E36" s="13">
        <v>184374</v>
      </c>
      <c r="F36" s="13">
        <v>208945</v>
      </c>
      <c r="G36" s="13">
        <v>38</v>
      </c>
      <c r="H36" s="13">
        <v>208983</v>
      </c>
      <c r="I36" s="14">
        <f t="shared" si="0"/>
        <v>24571</v>
      </c>
      <c r="J36" s="94">
        <f t="shared" si="1"/>
        <v>3.063715710723192</v>
      </c>
      <c r="K36" s="4">
        <v>0</v>
      </c>
      <c r="L36" s="4">
        <v>0</v>
      </c>
    </row>
    <row r="37" spans="1:12" x14ac:dyDescent="0.2">
      <c r="A37" s="11" t="s">
        <v>106</v>
      </c>
      <c r="B37" s="12" t="s">
        <v>107</v>
      </c>
      <c r="C37" s="13">
        <v>4230</v>
      </c>
      <c r="D37" s="13">
        <v>38300</v>
      </c>
      <c r="E37" s="13">
        <v>184374</v>
      </c>
      <c r="F37" s="13">
        <v>222674</v>
      </c>
      <c r="G37" s="13">
        <v>42</v>
      </c>
      <c r="H37" s="13">
        <v>222716</v>
      </c>
      <c r="I37" s="14">
        <f t="shared" si="0"/>
        <v>38304</v>
      </c>
      <c r="J37" s="94">
        <f t="shared" si="1"/>
        <v>9.0553191489361708</v>
      </c>
      <c r="K37" s="4">
        <v>0</v>
      </c>
      <c r="L37" s="4">
        <v>4</v>
      </c>
    </row>
    <row r="38" spans="1:12" x14ac:dyDescent="0.2">
      <c r="A38" s="11" t="s">
        <v>108</v>
      </c>
      <c r="B38" s="12" t="s">
        <v>107</v>
      </c>
      <c r="C38" s="13">
        <v>6154</v>
      </c>
      <c r="D38" s="13">
        <v>38459</v>
      </c>
      <c r="E38" s="13">
        <v>184374</v>
      </c>
      <c r="F38" s="13">
        <v>222833</v>
      </c>
      <c r="G38" s="13">
        <v>40</v>
      </c>
      <c r="H38" s="13">
        <v>222873</v>
      </c>
      <c r="I38" s="14">
        <f t="shared" si="0"/>
        <v>38461</v>
      </c>
      <c r="J38" s="94">
        <f t="shared" si="1"/>
        <v>6.2497562560935975</v>
      </c>
      <c r="K38" s="4">
        <v>0</v>
      </c>
      <c r="L38" s="4">
        <v>2</v>
      </c>
    </row>
    <row r="39" spans="1:12" x14ac:dyDescent="0.2">
      <c r="A39" s="11" t="s">
        <v>109</v>
      </c>
      <c r="B39" s="12" t="s">
        <v>110</v>
      </c>
      <c r="C39" s="13">
        <v>9476</v>
      </c>
      <c r="D39" s="13">
        <v>56594</v>
      </c>
      <c r="E39" s="13">
        <v>184374</v>
      </c>
      <c r="F39" s="13">
        <v>240968</v>
      </c>
      <c r="G39" s="13">
        <v>46</v>
      </c>
      <c r="H39" s="13">
        <v>241014</v>
      </c>
      <c r="I39" s="14">
        <f t="shared" si="0"/>
        <v>56602</v>
      </c>
      <c r="J39" s="94">
        <f t="shared" si="1"/>
        <v>5.9731954411143944</v>
      </c>
      <c r="K39" s="4">
        <v>0</v>
      </c>
      <c r="L39" s="4">
        <v>8</v>
      </c>
    </row>
    <row r="40" spans="1:12" x14ac:dyDescent="0.2">
      <c r="A40" s="11" t="s">
        <v>111</v>
      </c>
      <c r="B40" s="12" t="s">
        <v>110</v>
      </c>
      <c r="C40" s="13">
        <v>12642</v>
      </c>
      <c r="D40" s="13">
        <v>73573</v>
      </c>
      <c r="E40" s="13">
        <v>188498</v>
      </c>
      <c r="F40" s="13">
        <v>262071</v>
      </c>
      <c r="G40" s="13">
        <v>48</v>
      </c>
      <c r="H40" s="13">
        <v>262119</v>
      </c>
      <c r="I40" s="14">
        <f t="shared" si="0"/>
        <v>77707</v>
      </c>
      <c r="J40" s="94">
        <f t="shared" si="1"/>
        <v>6.1467331118493913</v>
      </c>
      <c r="K40" s="4">
        <v>4124</v>
      </c>
      <c r="L40" s="4">
        <v>10</v>
      </c>
    </row>
    <row r="41" spans="1:12" x14ac:dyDescent="0.2">
      <c r="A41" s="11" t="s">
        <v>112</v>
      </c>
      <c r="B41" s="12" t="s">
        <v>113</v>
      </c>
      <c r="C41" s="13">
        <v>31931</v>
      </c>
      <c r="D41" s="13">
        <v>87560</v>
      </c>
      <c r="E41" s="13">
        <v>187968</v>
      </c>
      <c r="F41" s="13">
        <v>275528</v>
      </c>
      <c r="G41" s="13">
        <v>41</v>
      </c>
      <c r="H41" s="13">
        <v>275569</v>
      </c>
      <c r="I41" s="14">
        <f t="shared" si="0"/>
        <v>91157</v>
      </c>
      <c r="J41" s="94">
        <f t="shared" si="1"/>
        <v>2.8548119382418338</v>
      </c>
      <c r="K41" s="4">
        <v>3594</v>
      </c>
      <c r="L41" s="4">
        <v>3</v>
      </c>
    </row>
    <row r="42" spans="1:12" x14ac:dyDescent="0.2">
      <c r="A42" s="11" t="s">
        <v>114</v>
      </c>
      <c r="B42" s="12" t="s">
        <v>115</v>
      </c>
      <c r="C42" s="13">
        <v>16359</v>
      </c>
      <c r="D42" s="13">
        <v>57436</v>
      </c>
      <c r="E42" s="13">
        <v>184374</v>
      </c>
      <c r="F42" s="13">
        <v>241810</v>
      </c>
      <c r="G42" s="13">
        <v>39</v>
      </c>
      <c r="H42" s="13">
        <v>241849</v>
      </c>
      <c r="I42" s="14">
        <f t="shared" si="0"/>
        <v>57437</v>
      </c>
      <c r="J42" s="94">
        <f t="shared" si="1"/>
        <v>3.5110336817653889</v>
      </c>
      <c r="K42" s="4">
        <v>0</v>
      </c>
      <c r="L42" s="4">
        <v>1</v>
      </c>
    </row>
    <row r="43" spans="1:12" x14ac:dyDescent="0.2">
      <c r="A43" s="11" t="s">
        <v>116</v>
      </c>
      <c r="B43" s="12" t="s">
        <v>117</v>
      </c>
      <c r="C43" s="13">
        <v>11147</v>
      </c>
      <c r="D43" s="13">
        <v>22934</v>
      </c>
      <c r="E43" s="13">
        <v>184374</v>
      </c>
      <c r="F43" s="13">
        <v>207308</v>
      </c>
      <c r="G43" s="13">
        <v>41</v>
      </c>
      <c r="H43" s="13">
        <v>207349</v>
      </c>
      <c r="I43" s="14">
        <f t="shared" si="0"/>
        <v>22937</v>
      </c>
      <c r="J43" s="94">
        <f t="shared" si="1"/>
        <v>2.0576836817080828</v>
      </c>
      <c r="K43" s="4">
        <v>0</v>
      </c>
      <c r="L43" s="4">
        <v>3</v>
      </c>
    </row>
    <row r="44" spans="1:12" x14ac:dyDescent="0.2">
      <c r="A44" s="11" t="s">
        <v>118</v>
      </c>
      <c r="B44" s="12" t="s">
        <v>119</v>
      </c>
      <c r="C44" s="13">
        <v>9631</v>
      </c>
      <c r="D44" s="13">
        <v>20048</v>
      </c>
      <c r="E44" s="13">
        <v>184374</v>
      </c>
      <c r="F44" s="13">
        <v>204422</v>
      </c>
      <c r="G44" s="13">
        <v>38</v>
      </c>
      <c r="H44" s="13">
        <v>204460</v>
      </c>
      <c r="I44" s="14">
        <f t="shared" si="0"/>
        <v>20048</v>
      </c>
      <c r="J44" s="94">
        <f t="shared" si="1"/>
        <v>2.0816114629841138</v>
      </c>
      <c r="K44" s="4">
        <v>0</v>
      </c>
      <c r="L44" s="4">
        <v>0</v>
      </c>
    </row>
    <row r="45" spans="1:12" x14ac:dyDescent="0.2">
      <c r="A45" s="11" t="s">
        <v>120</v>
      </c>
      <c r="B45" s="12" t="s">
        <v>119</v>
      </c>
      <c r="C45" s="13">
        <v>73192</v>
      </c>
      <c r="D45" s="13">
        <v>152583</v>
      </c>
      <c r="E45" s="13">
        <v>184892</v>
      </c>
      <c r="F45" s="13">
        <v>337475</v>
      </c>
      <c r="G45" s="13">
        <v>48</v>
      </c>
      <c r="H45" s="13">
        <v>337523</v>
      </c>
      <c r="I45" s="14">
        <f t="shared" si="0"/>
        <v>153111</v>
      </c>
      <c r="J45" s="94">
        <f t="shared" si="1"/>
        <v>2.0919089517980107</v>
      </c>
      <c r="K45" s="4">
        <v>518</v>
      </c>
      <c r="L45" s="4">
        <v>10</v>
      </c>
    </row>
    <row r="46" spans="1:12" x14ac:dyDescent="0.2">
      <c r="A46" s="11" t="s">
        <v>121</v>
      </c>
      <c r="B46" s="12" t="s">
        <v>122</v>
      </c>
      <c r="C46" s="13">
        <v>6528</v>
      </c>
      <c r="D46" s="13">
        <v>28770</v>
      </c>
      <c r="E46" s="13">
        <v>184374</v>
      </c>
      <c r="F46" s="13">
        <v>213144</v>
      </c>
      <c r="G46" s="13">
        <v>42</v>
      </c>
      <c r="H46" s="13">
        <v>213186</v>
      </c>
      <c r="I46" s="14">
        <f t="shared" si="0"/>
        <v>28774</v>
      </c>
      <c r="J46" s="94">
        <f t="shared" si="1"/>
        <v>4.4077818627450984</v>
      </c>
      <c r="K46" s="4">
        <v>0</v>
      </c>
      <c r="L46" s="4">
        <v>4</v>
      </c>
    </row>
    <row r="47" spans="1:12" x14ac:dyDescent="0.2">
      <c r="A47" s="11" t="s">
        <v>123</v>
      </c>
      <c r="B47" s="12" t="s">
        <v>124</v>
      </c>
      <c r="C47" s="13">
        <v>31012</v>
      </c>
      <c r="D47" s="13">
        <v>66914</v>
      </c>
      <c r="E47" s="13">
        <v>184374</v>
      </c>
      <c r="F47" s="13">
        <v>251288</v>
      </c>
      <c r="G47" s="13">
        <v>41</v>
      </c>
      <c r="H47" s="13">
        <v>251329</v>
      </c>
      <c r="I47" s="14">
        <f t="shared" si="0"/>
        <v>66917</v>
      </c>
      <c r="J47" s="94">
        <f t="shared" si="1"/>
        <v>2.1577776344640784</v>
      </c>
      <c r="K47" s="4">
        <v>0</v>
      </c>
      <c r="L47" s="4">
        <v>3</v>
      </c>
    </row>
    <row r="48" spans="1:12" x14ac:dyDescent="0.2">
      <c r="A48" s="11" t="s">
        <v>125</v>
      </c>
      <c r="B48" s="12" t="s">
        <v>126</v>
      </c>
      <c r="C48" s="13">
        <v>23359</v>
      </c>
      <c r="D48" s="13">
        <v>103260</v>
      </c>
      <c r="E48" s="13">
        <v>186467</v>
      </c>
      <c r="F48" s="13">
        <v>289727</v>
      </c>
      <c r="G48" s="13">
        <v>42</v>
      </c>
      <c r="H48" s="13">
        <v>289769</v>
      </c>
      <c r="I48" s="14">
        <f t="shared" si="0"/>
        <v>105357</v>
      </c>
      <c r="J48" s="94">
        <f t="shared" si="1"/>
        <v>4.5103386275097392</v>
      </c>
      <c r="K48" s="4">
        <v>2093</v>
      </c>
      <c r="L48" s="4">
        <v>4</v>
      </c>
    </row>
    <row r="49" spans="1:12" x14ac:dyDescent="0.2">
      <c r="A49" s="11" t="s">
        <v>127</v>
      </c>
      <c r="B49" s="12" t="s">
        <v>128</v>
      </c>
      <c r="C49" s="13">
        <v>43240</v>
      </c>
      <c r="D49" s="13">
        <v>105307</v>
      </c>
      <c r="E49" s="13">
        <v>184374</v>
      </c>
      <c r="F49" s="13">
        <v>289681</v>
      </c>
      <c r="G49" s="13">
        <v>41</v>
      </c>
      <c r="H49" s="13">
        <v>289722</v>
      </c>
      <c r="I49" s="14">
        <f t="shared" si="0"/>
        <v>105310</v>
      </c>
      <c r="J49" s="94">
        <f t="shared" si="1"/>
        <v>2.4354764107308049</v>
      </c>
      <c r="K49" s="4">
        <v>0</v>
      </c>
      <c r="L49" s="4">
        <v>3</v>
      </c>
    </row>
    <row r="50" spans="1:12" x14ac:dyDescent="0.2">
      <c r="A50" s="15"/>
      <c r="B50" s="16"/>
      <c r="C50" s="17"/>
      <c r="D50" s="18"/>
      <c r="E50" s="17"/>
      <c r="F50" s="17"/>
      <c r="G50" s="17"/>
      <c r="H50" s="17"/>
      <c r="I50" s="17"/>
      <c r="J50" s="19"/>
      <c r="K50" s="6"/>
      <c r="L50" s="6"/>
    </row>
    <row r="51" spans="1:12" x14ac:dyDescent="0.2">
      <c r="A51" s="7" t="s">
        <v>129</v>
      </c>
      <c r="B51" s="7"/>
      <c r="C51" s="9">
        <v>1097379</v>
      </c>
      <c r="D51" s="9">
        <f>SUM(D2:D49)</f>
        <v>3583114</v>
      </c>
      <c r="E51" s="9">
        <v>204220</v>
      </c>
      <c r="F51" s="9">
        <f>D51+E51</f>
        <v>3787334</v>
      </c>
      <c r="G51" s="9">
        <v>256</v>
      </c>
      <c r="H51" s="9">
        <f>D51+E51+G51</f>
        <v>3787590</v>
      </c>
      <c r="I51" s="9">
        <f t="shared" ref="I51" si="2">SUM(I2:I49)</f>
        <v>3603174</v>
      </c>
      <c r="J51" s="49">
        <f>I51/C51</f>
        <v>3.2834362603986409</v>
      </c>
    </row>
    <row r="52" spans="1:12" x14ac:dyDescent="0.2">
      <c r="A52" s="7" t="s">
        <v>130</v>
      </c>
      <c r="B52" s="7"/>
      <c r="C52" s="9">
        <f>AVERAGE(C2:C49)</f>
        <v>22862.0625</v>
      </c>
      <c r="D52" s="9">
        <f>AVERAGE(D2:D49)</f>
        <v>74648.208333333328</v>
      </c>
      <c r="E52" s="9">
        <f t="shared" ref="E52:I52" si="3">AVERAGE(E2:E49)</f>
        <v>184787.45833333334</v>
      </c>
      <c r="F52" s="9">
        <f>AVERAGE(F2:F49)</f>
        <v>259435.66666666666</v>
      </c>
      <c r="G52" s="9">
        <f t="shared" si="3"/>
        <v>42.541666666666664</v>
      </c>
      <c r="H52" s="9">
        <f t="shared" si="3"/>
        <v>259478.20833333334</v>
      </c>
      <c r="I52" s="9">
        <f t="shared" si="3"/>
        <v>75066.125</v>
      </c>
      <c r="J52" s="49">
        <f>AVERAGE(J2:J49)</f>
        <v>4.5820630002477616</v>
      </c>
    </row>
    <row r="53" spans="1:12" x14ac:dyDescent="0.2">
      <c r="A53" s="7" t="s">
        <v>131</v>
      </c>
      <c r="B53" s="7"/>
      <c r="C53" s="9">
        <f>MEDIAN(C2:C49)</f>
        <v>14422</v>
      </c>
      <c r="D53" s="9">
        <f>MEDIAN(D2:D49)</f>
        <v>59708</v>
      </c>
      <c r="E53" s="9">
        <f t="shared" ref="E53:I53" si="4">MEDIAN(E2:E49)</f>
        <v>184374</v>
      </c>
      <c r="F53" s="9">
        <f>MEDIAN(F2:F49)</f>
        <v>244082</v>
      </c>
      <c r="G53" s="9">
        <f t="shared" si="4"/>
        <v>41</v>
      </c>
      <c r="H53" s="9">
        <f t="shared" si="4"/>
        <v>244123</v>
      </c>
      <c r="I53" s="9">
        <f t="shared" si="4"/>
        <v>59711</v>
      </c>
      <c r="J53" s="49">
        <f>MEDIAN(J2:J49)</f>
        <v>4.4434809752964144</v>
      </c>
    </row>
    <row r="55" spans="1:12" ht="12.75" customHeight="1" x14ac:dyDescent="0.2">
      <c r="A55" s="111" t="s">
        <v>132</v>
      </c>
      <c r="B55" s="112"/>
      <c r="C55" s="112"/>
      <c r="D55" s="112"/>
      <c r="E55" s="112"/>
      <c r="F55" s="112"/>
      <c r="G55" s="112"/>
      <c r="H55" s="112"/>
      <c r="I55" s="112"/>
      <c r="J55" s="113"/>
    </row>
    <row r="56" spans="1:12" ht="12.75" customHeight="1" x14ac:dyDescent="0.2">
      <c r="A56" s="114" t="s">
        <v>133</v>
      </c>
      <c r="B56" s="115"/>
      <c r="C56" s="115"/>
      <c r="D56" s="115"/>
      <c r="E56" s="115"/>
      <c r="F56" s="115"/>
      <c r="G56" s="115"/>
      <c r="H56" s="115"/>
      <c r="I56" s="115"/>
      <c r="J56" s="116"/>
    </row>
    <row r="57" spans="1:12" ht="12.75" customHeight="1" x14ac:dyDescent="0.2">
      <c r="A57" s="117" t="s">
        <v>134</v>
      </c>
      <c r="B57" s="118"/>
      <c r="C57" s="118"/>
      <c r="D57" s="118"/>
      <c r="E57" s="118"/>
      <c r="F57" s="118"/>
      <c r="G57" s="118"/>
      <c r="H57" s="118"/>
      <c r="I57" s="118"/>
      <c r="J57" s="119"/>
    </row>
  </sheetData>
  <autoFilter ref="A1:L49" xr:uid="{609C3973-5301-4335-B8AD-C3EB55555A76}">
    <sortState xmlns:xlrd2="http://schemas.microsoft.com/office/spreadsheetml/2017/richdata2" ref="A2:L49">
      <sortCondition ref="B1:B49"/>
    </sortState>
  </autoFilter>
  <sortState xmlns:xlrd2="http://schemas.microsoft.com/office/spreadsheetml/2017/richdata2" ref="A2:J50">
    <sortCondition ref="B2:B50"/>
  </sortState>
  <mergeCells count="3">
    <mergeCell ref="A55:J55"/>
    <mergeCell ref="A56:J56"/>
    <mergeCell ref="A57:J57"/>
  </mergeCells>
  <conditionalFormatting sqref="A2:J49">
    <cfRule type="expression" dxfId="12" priority="1">
      <formula>MOD(ROW(),2)=0</formula>
    </cfRule>
  </conditionalFormatting>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001A3-D465-42BE-AC5E-23DB50F9292E}">
  <sheetPr>
    <tabColor theme="7" tint="0.39997558519241921"/>
  </sheetPr>
  <dimension ref="A1:L53"/>
  <sheetViews>
    <sheetView showGridLines="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42.42578125" style="2" bestFit="1" customWidth="1"/>
    <col min="2" max="2" width="15.28515625" style="2" customWidth="1"/>
    <col min="3" max="3" width="15.28515625" style="5" customWidth="1"/>
    <col min="4" max="4" width="11.42578125" style="5" bestFit="1" customWidth="1"/>
    <col min="5" max="5" width="11.42578125" style="5" customWidth="1"/>
    <col min="6" max="6" width="11.42578125" style="5" bestFit="1" customWidth="1"/>
    <col min="7" max="7" width="12.42578125" style="5" customWidth="1"/>
    <col min="8" max="9" width="14.5703125" style="5" customWidth="1"/>
    <col min="10" max="10" width="11.42578125" style="5" bestFit="1" customWidth="1"/>
    <col min="11" max="11" width="14.140625" style="5" customWidth="1"/>
    <col min="12" max="12" width="17.42578125" style="5" customWidth="1"/>
    <col min="13" max="16384" width="9.140625" style="2"/>
  </cols>
  <sheetData>
    <row r="1" spans="1:12" s="1" customFormat="1" ht="75" customHeight="1" x14ac:dyDescent="0.2">
      <c r="A1" s="69" t="s">
        <v>30</v>
      </c>
      <c r="B1" s="70" t="s">
        <v>31</v>
      </c>
      <c r="C1" s="69" t="s">
        <v>298</v>
      </c>
      <c r="D1" s="69" t="s">
        <v>135</v>
      </c>
      <c r="E1" s="71" t="s">
        <v>136</v>
      </c>
      <c r="F1" s="69" t="s">
        <v>137</v>
      </c>
      <c r="G1" s="69" t="s">
        <v>138</v>
      </c>
      <c r="H1" s="71" t="s">
        <v>139</v>
      </c>
      <c r="I1" s="71" t="s">
        <v>140</v>
      </c>
      <c r="J1" s="69" t="s">
        <v>33</v>
      </c>
      <c r="K1" s="71" t="s">
        <v>141</v>
      </c>
      <c r="L1" s="69" t="s">
        <v>37</v>
      </c>
    </row>
    <row r="2" spans="1:12" x14ac:dyDescent="0.2">
      <c r="A2" s="11" t="s">
        <v>42</v>
      </c>
      <c r="B2" s="12" t="s">
        <v>43</v>
      </c>
      <c r="C2" s="13">
        <v>17153</v>
      </c>
      <c r="D2" s="13">
        <v>94581</v>
      </c>
      <c r="E2" s="73">
        <f>D2/C2</f>
        <v>5.5139625721448144</v>
      </c>
      <c r="F2" s="13">
        <v>1085</v>
      </c>
      <c r="G2" s="13">
        <v>95666</v>
      </c>
      <c r="H2" s="73">
        <f>G2/C2</f>
        <v>5.5772168133854132</v>
      </c>
      <c r="I2" s="23">
        <f t="shared" ref="I2:I49" si="0">G2/J2</f>
        <v>0.91293062315106399</v>
      </c>
      <c r="J2" s="13">
        <v>104790</v>
      </c>
      <c r="K2" s="23">
        <f t="shared" ref="K2:K49" si="1">G2/L2</f>
        <v>0.33067409593993902</v>
      </c>
      <c r="L2" s="21">
        <v>289306</v>
      </c>
    </row>
    <row r="3" spans="1:12" x14ac:dyDescent="0.2">
      <c r="A3" s="11" t="s">
        <v>44</v>
      </c>
      <c r="B3" s="12" t="s">
        <v>45</v>
      </c>
      <c r="C3" s="13">
        <v>22493</v>
      </c>
      <c r="D3" s="13">
        <v>56343</v>
      </c>
      <c r="E3" s="73">
        <f t="shared" ref="E3:E49" si="2">D3/C3</f>
        <v>2.5049126394878405</v>
      </c>
      <c r="F3" s="13">
        <v>2077</v>
      </c>
      <c r="G3" s="13">
        <v>58420</v>
      </c>
      <c r="H3" s="73">
        <f t="shared" ref="H3:H49" si="3">G3/C3</f>
        <v>2.597252478548882</v>
      </c>
      <c r="I3" s="23">
        <f t="shared" si="0"/>
        <v>0.88954532996315128</v>
      </c>
      <c r="J3" s="13">
        <v>65674</v>
      </c>
      <c r="K3" s="23">
        <f t="shared" si="1"/>
        <v>0.23359497143039934</v>
      </c>
      <c r="L3" s="21">
        <v>250091</v>
      </c>
    </row>
    <row r="4" spans="1:12" x14ac:dyDescent="0.2">
      <c r="A4" s="11" t="s">
        <v>46</v>
      </c>
      <c r="B4" s="12" t="s">
        <v>47</v>
      </c>
      <c r="C4" s="13">
        <v>12330</v>
      </c>
      <c r="D4" s="13">
        <v>58435</v>
      </c>
      <c r="E4" s="73">
        <f t="shared" si="2"/>
        <v>4.7392538523925385</v>
      </c>
      <c r="F4" s="13">
        <v>1004</v>
      </c>
      <c r="G4" s="13">
        <v>59439</v>
      </c>
      <c r="H4" s="73">
        <f t="shared" si="3"/>
        <v>4.8206812652068125</v>
      </c>
      <c r="I4" s="23">
        <f t="shared" si="0"/>
        <v>0.91281712635911294</v>
      </c>
      <c r="J4" s="13">
        <v>65116</v>
      </c>
      <c r="K4" s="23">
        <f t="shared" si="1"/>
        <v>0.23820382318759267</v>
      </c>
      <c r="L4" s="21">
        <v>249530</v>
      </c>
    </row>
    <row r="5" spans="1:12" x14ac:dyDescent="0.2">
      <c r="A5" s="11" t="s">
        <v>48</v>
      </c>
      <c r="B5" s="12" t="s">
        <v>47</v>
      </c>
      <c r="C5" s="13">
        <v>3828</v>
      </c>
      <c r="D5" s="13">
        <v>12671</v>
      </c>
      <c r="E5" s="73">
        <f t="shared" si="2"/>
        <v>3.3100835945663531</v>
      </c>
      <c r="F5" s="13">
        <v>14</v>
      </c>
      <c r="G5" s="13">
        <v>12685</v>
      </c>
      <c r="H5" s="73">
        <f t="shared" si="3"/>
        <v>3.313740856844305</v>
      </c>
      <c r="I5" s="23">
        <f t="shared" si="0"/>
        <v>0.9023331910655854</v>
      </c>
      <c r="J5" s="13">
        <v>14058</v>
      </c>
      <c r="K5" s="23">
        <f t="shared" si="1"/>
        <v>6.3913941653650427E-2</v>
      </c>
      <c r="L5" s="21">
        <v>198470</v>
      </c>
    </row>
    <row r="6" spans="1:12" x14ac:dyDescent="0.2">
      <c r="A6" s="11" t="s">
        <v>49</v>
      </c>
      <c r="B6" s="12" t="s">
        <v>50</v>
      </c>
      <c r="C6" s="13">
        <v>22583</v>
      </c>
      <c r="D6" s="13">
        <v>23400</v>
      </c>
      <c r="E6" s="73">
        <f t="shared" si="2"/>
        <v>1.0361776557587565</v>
      </c>
      <c r="F6" s="13">
        <v>108</v>
      </c>
      <c r="G6" s="13">
        <v>23508</v>
      </c>
      <c r="H6" s="73">
        <f t="shared" si="3"/>
        <v>1.0409600141699509</v>
      </c>
      <c r="I6" s="23">
        <f t="shared" si="0"/>
        <v>0.89996554496382219</v>
      </c>
      <c r="J6" s="13">
        <v>26121</v>
      </c>
      <c r="K6" s="23">
        <f t="shared" si="1"/>
        <v>0.11165945481230971</v>
      </c>
      <c r="L6" s="21">
        <v>210533</v>
      </c>
    </row>
    <row r="7" spans="1:12" x14ac:dyDescent="0.2">
      <c r="A7" s="11" t="s">
        <v>51</v>
      </c>
      <c r="B7" s="12" t="s">
        <v>52</v>
      </c>
      <c r="C7" s="13">
        <v>7997</v>
      </c>
      <c r="D7" s="13">
        <v>20207</v>
      </c>
      <c r="E7" s="73">
        <f t="shared" si="2"/>
        <v>2.5268225584594224</v>
      </c>
      <c r="F7" s="13">
        <v>1980</v>
      </c>
      <c r="G7" s="13">
        <v>22187</v>
      </c>
      <c r="H7" s="73">
        <f t="shared" si="3"/>
        <v>2.7744154057771664</v>
      </c>
      <c r="I7" s="23">
        <f t="shared" si="0"/>
        <v>0.74733899218539479</v>
      </c>
      <c r="J7" s="13">
        <v>29688</v>
      </c>
      <c r="K7" s="23">
        <f t="shared" si="1"/>
        <v>0.10362769321307969</v>
      </c>
      <c r="L7" s="21">
        <v>214103</v>
      </c>
    </row>
    <row r="8" spans="1:12" x14ac:dyDescent="0.2">
      <c r="A8" s="11" t="s">
        <v>53</v>
      </c>
      <c r="B8" s="12" t="s">
        <v>54</v>
      </c>
      <c r="C8" s="13">
        <v>35688</v>
      </c>
      <c r="D8" s="13">
        <v>80110</v>
      </c>
      <c r="E8" s="73">
        <f t="shared" si="2"/>
        <v>2.2447321228424122</v>
      </c>
      <c r="F8" s="13">
        <v>783</v>
      </c>
      <c r="G8" s="13">
        <v>80893</v>
      </c>
      <c r="H8" s="73">
        <f t="shared" si="3"/>
        <v>2.2666722707913025</v>
      </c>
      <c r="I8" s="23">
        <f t="shared" si="0"/>
        <v>0.84072626743436774</v>
      </c>
      <c r="J8" s="13">
        <v>96218</v>
      </c>
      <c r="K8" s="23">
        <f t="shared" si="1"/>
        <v>0.28824267215883581</v>
      </c>
      <c r="L8" s="21">
        <v>280642</v>
      </c>
    </row>
    <row r="9" spans="1:12" x14ac:dyDescent="0.2">
      <c r="A9" s="11" t="s">
        <v>55</v>
      </c>
      <c r="B9" s="12" t="s">
        <v>56</v>
      </c>
      <c r="C9" s="13">
        <v>82934</v>
      </c>
      <c r="D9" s="13">
        <v>186586</v>
      </c>
      <c r="E9" s="73">
        <f t="shared" si="2"/>
        <v>2.2498131043962668</v>
      </c>
      <c r="F9" s="13">
        <v>27280</v>
      </c>
      <c r="G9" s="13">
        <v>213866</v>
      </c>
      <c r="H9" s="73">
        <f t="shared" si="3"/>
        <v>2.5787493669665036</v>
      </c>
      <c r="I9" s="23">
        <f t="shared" si="0"/>
        <v>0.84474920113283114</v>
      </c>
      <c r="J9" s="13">
        <v>253171</v>
      </c>
      <c r="K9" s="23">
        <f t="shared" si="1"/>
        <v>0.48873826521751051</v>
      </c>
      <c r="L9" s="21">
        <v>437588</v>
      </c>
    </row>
    <row r="10" spans="1:12" x14ac:dyDescent="0.2">
      <c r="A10" s="11" t="s">
        <v>57</v>
      </c>
      <c r="B10" s="12" t="s">
        <v>58</v>
      </c>
      <c r="C10" s="13">
        <v>36405</v>
      </c>
      <c r="D10" s="13">
        <v>80312</v>
      </c>
      <c r="E10" s="73">
        <f t="shared" si="2"/>
        <v>2.2060705946985304</v>
      </c>
      <c r="F10" s="13">
        <v>5363</v>
      </c>
      <c r="G10" s="13">
        <v>85675</v>
      </c>
      <c r="H10" s="73">
        <f t="shared" si="3"/>
        <v>2.3533855239664883</v>
      </c>
      <c r="I10" s="23">
        <f t="shared" si="0"/>
        <v>0.81931547590586118</v>
      </c>
      <c r="J10" s="13">
        <v>104569</v>
      </c>
      <c r="K10" s="23">
        <f t="shared" si="1"/>
        <v>0.29646764895185235</v>
      </c>
      <c r="L10" s="21">
        <v>288986</v>
      </c>
    </row>
    <row r="11" spans="1:12" x14ac:dyDescent="0.2">
      <c r="A11" s="11" t="s">
        <v>59</v>
      </c>
      <c r="B11" s="12" t="s">
        <v>60</v>
      </c>
      <c r="C11" s="13">
        <v>14312</v>
      </c>
      <c r="D11" s="13">
        <v>60889</v>
      </c>
      <c r="E11" s="73">
        <f t="shared" si="2"/>
        <v>4.2544019005030744</v>
      </c>
      <c r="F11" s="13">
        <v>1287</v>
      </c>
      <c r="G11" s="13">
        <v>62176</v>
      </c>
      <c r="H11" s="73">
        <f t="shared" si="3"/>
        <v>4.344326439351593</v>
      </c>
      <c r="I11" s="23">
        <f t="shared" si="0"/>
        <v>0.89810775675285281</v>
      </c>
      <c r="J11" s="13">
        <v>69230</v>
      </c>
      <c r="K11" s="23">
        <f t="shared" si="1"/>
        <v>0.2449889870011151</v>
      </c>
      <c r="L11" s="21">
        <v>253791</v>
      </c>
    </row>
    <row r="12" spans="1:12" x14ac:dyDescent="0.2">
      <c r="A12" s="11" t="s">
        <v>61</v>
      </c>
      <c r="B12" s="12" t="s">
        <v>62</v>
      </c>
      <c r="C12" s="13">
        <v>47139</v>
      </c>
      <c r="D12" s="13">
        <v>88890</v>
      </c>
      <c r="E12" s="73">
        <f t="shared" si="2"/>
        <v>1.8856997390695602</v>
      </c>
      <c r="F12" s="13">
        <v>1021</v>
      </c>
      <c r="G12" s="13">
        <v>89911</v>
      </c>
      <c r="H12" s="73">
        <f t="shared" si="3"/>
        <v>1.9073590869555994</v>
      </c>
      <c r="I12" s="23">
        <f t="shared" si="0"/>
        <v>0.86632814306636863</v>
      </c>
      <c r="J12" s="13">
        <v>103784</v>
      </c>
      <c r="K12" s="23">
        <f t="shared" si="1"/>
        <v>0.31156891622628435</v>
      </c>
      <c r="L12" s="21">
        <v>288575</v>
      </c>
    </row>
    <row r="13" spans="1:12" x14ac:dyDescent="0.2">
      <c r="A13" s="11" t="s">
        <v>63</v>
      </c>
      <c r="B13" s="12" t="s">
        <v>64</v>
      </c>
      <c r="C13" s="13">
        <v>6460</v>
      </c>
      <c r="D13" s="13">
        <v>19211</v>
      </c>
      <c r="E13" s="73">
        <f t="shared" si="2"/>
        <v>2.9738390092879259</v>
      </c>
      <c r="F13" s="13">
        <v>181</v>
      </c>
      <c r="G13" s="13">
        <v>19392</v>
      </c>
      <c r="H13" s="73">
        <f t="shared" si="3"/>
        <v>3.001857585139319</v>
      </c>
      <c r="I13" s="23">
        <f t="shared" si="0"/>
        <v>0.84430512016718917</v>
      </c>
      <c r="J13" s="13">
        <v>22968</v>
      </c>
      <c r="K13" s="23">
        <f t="shared" si="1"/>
        <v>9.3509499469572765E-2</v>
      </c>
      <c r="L13" s="21">
        <v>207380</v>
      </c>
    </row>
    <row r="14" spans="1:12" x14ac:dyDescent="0.2">
      <c r="A14" s="11" t="s">
        <v>65</v>
      </c>
      <c r="B14" s="12" t="s">
        <v>66</v>
      </c>
      <c r="C14" s="13">
        <v>4469</v>
      </c>
      <c r="D14" s="13">
        <v>28864</v>
      </c>
      <c r="E14" s="73">
        <f t="shared" si="2"/>
        <v>6.4587155963302756</v>
      </c>
      <c r="F14" s="13">
        <v>296</v>
      </c>
      <c r="G14" s="13">
        <v>29160</v>
      </c>
      <c r="H14" s="73">
        <f t="shared" si="3"/>
        <v>6.5249496531662565</v>
      </c>
      <c r="I14" s="23">
        <f t="shared" si="0"/>
        <v>0.84841431480942686</v>
      </c>
      <c r="J14" s="13">
        <v>34370</v>
      </c>
      <c r="K14" s="23">
        <f t="shared" si="1"/>
        <v>0.1332833596913823</v>
      </c>
      <c r="L14" s="21">
        <v>218782</v>
      </c>
    </row>
    <row r="15" spans="1:12" x14ac:dyDescent="0.2">
      <c r="A15" s="11" t="s">
        <v>67</v>
      </c>
      <c r="B15" s="12" t="s">
        <v>68</v>
      </c>
      <c r="C15" s="13">
        <v>4489</v>
      </c>
      <c r="D15" s="13">
        <v>19726</v>
      </c>
      <c r="E15" s="73">
        <f t="shared" si="2"/>
        <v>4.3942971708621075</v>
      </c>
      <c r="F15" s="13">
        <v>231</v>
      </c>
      <c r="G15" s="13">
        <v>19957</v>
      </c>
      <c r="H15" s="73">
        <f t="shared" si="3"/>
        <v>4.4457562931610601</v>
      </c>
      <c r="I15" s="23">
        <f t="shared" si="0"/>
        <v>0.86136648107384872</v>
      </c>
      <c r="J15" s="13">
        <v>23169</v>
      </c>
      <c r="K15" s="23">
        <f t="shared" si="1"/>
        <v>9.6140783597728111E-2</v>
      </c>
      <c r="L15" s="21">
        <v>207581</v>
      </c>
    </row>
    <row r="16" spans="1:12" x14ac:dyDescent="0.2">
      <c r="A16" s="11" t="s">
        <v>69</v>
      </c>
      <c r="B16" s="12" t="s">
        <v>68</v>
      </c>
      <c r="C16" s="13">
        <v>5485</v>
      </c>
      <c r="D16" s="13">
        <v>37585</v>
      </c>
      <c r="E16" s="73">
        <f t="shared" si="2"/>
        <v>6.8523245214220605</v>
      </c>
      <c r="F16" s="13">
        <v>338</v>
      </c>
      <c r="G16" s="13">
        <v>37923</v>
      </c>
      <c r="H16" s="73">
        <f t="shared" si="3"/>
        <v>6.913947128532361</v>
      </c>
      <c r="I16" s="23">
        <f t="shared" si="0"/>
        <v>0.89238987198795183</v>
      </c>
      <c r="J16" s="13">
        <v>42496</v>
      </c>
      <c r="K16" s="23">
        <f t="shared" si="1"/>
        <v>0.1671279361861531</v>
      </c>
      <c r="L16" s="21">
        <v>226910</v>
      </c>
    </row>
    <row r="17" spans="1:12" x14ac:dyDescent="0.2">
      <c r="A17" s="11" t="s">
        <v>70</v>
      </c>
      <c r="B17" s="12" t="s">
        <v>71</v>
      </c>
      <c r="C17" s="13">
        <v>3778</v>
      </c>
      <c r="D17" s="13">
        <v>16924</v>
      </c>
      <c r="E17" s="73">
        <f t="shared" si="2"/>
        <v>4.4796188459502382</v>
      </c>
      <c r="F17" s="13">
        <v>178</v>
      </c>
      <c r="G17" s="13">
        <v>17102</v>
      </c>
      <c r="H17" s="73">
        <f t="shared" si="3"/>
        <v>4.5267337215457912</v>
      </c>
      <c r="I17" s="23">
        <f t="shared" si="0"/>
        <v>0.8728182096560172</v>
      </c>
      <c r="J17" s="13">
        <v>19594</v>
      </c>
      <c r="K17" s="23">
        <f t="shared" si="1"/>
        <v>8.3830867719576874E-2</v>
      </c>
      <c r="L17" s="21">
        <v>204006</v>
      </c>
    </row>
    <row r="18" spans="1:12" x14ac:dyDescent="0.2">
      <c r="A18" s="11" t="s">
        <v>72</v>
      </c>
      <c r="B18" s="12" t="s">
        <v>71</v>
      </c>
      <c r="C18" s="13">
        <v>4620</v>
      </c>
      <c r="D18" s="13">
        <v>20232</v>
      </c>
      <c r="E18" s="73">
        <f t="shared" si="2"/>
        <v>4.3792207792207796</v>
      </c>
      <c r="F18" s="13">
        <v>254</v>
      </c>
      <c r="G18" s="13">
        <v>20486</v>
      </c>
      <c r="H18" s="73">
        <f t="shared" si="3"/>
        <v>4.434199134199134</v>
      </c>
      <c r="I18" s="23">
        <f t="shared" si="0"/>
        <v>0.88880211722851321</v>
      </c>
      <c r="J18" s="13">
        <v>23049</v>
      </c>
      <c r="K18" s="23">
        <f t="shared" si="1"/>
        <v>9.8746270383349155E-2</v>
      </c>
      <c r="L18" s="21">
        <v>207461</v>
      </c>
    </row>
    <row r="19" spans="1:12" x14ac:dyDescent="0.2">
      <c r="A19" s="11" t="s">
        <v>73</v>
      </c>
      <c r="B19" s="12" t="s">
        <v>74</v>
      </c>
      <c r="C19" s="13">
        <v>5559</v>
      </c>
      <c r="D19" s="13">
        <v>30060</v>
      </c>
      <c r="E19" s="73">
        <f t="shared" si="2"/>
        <v>5.4074473826227738</v>
      </c>
      <c r="F19" s="13">
        <v>949</v>
      </c>
      <c r="G19" s="13">
        <v>31009</v>
      </c>
      <c r="H19" s="73">
        <f t="shared" si="3"/>
        <v>5.5781615398452962</v>
      </c>
      <c r="I19" s="23">
        <f t="shared" si="0"/>
        <v>0.8148469320720011</v>
      </c>
      <c r="J19" s="13">
        <v>38055</v>
      </c>
      <c r="K19" s="23">
        <f t="shared" si="1"/>
        <v>0.13710665127980651</v>
      </c>
      <c r="L19" s="21">
        <v>226167</v>
      </c>
    </row>
    <row r="20" spans="1:12" x14ac:dyDescent="0.2">
      <c r="A20" s="11" t="s">
        <v>75</v>
      </c>
      <c r="B20" s="12" t="s">
        <v>76</v>
      </c>
      <c r="C20" s="13">
        <v>29568</v>
      </c>
      <c r="D20" s="13">
        <v>45215</v>
      </c>
      <c r="E20" s="73">
        <f t="shared" si="2"/>
        <v>1.5291869588744589</v>
      </c>
      <c r="F20" s="13">
        <v>119</v>
      </c>
      <c r="G20" s="13">
        <v>45334</v>
      </c>
      <c r="H20" s="73">
        <f t="shared" si="3"/>
        <v>1.53321158008658</v>
      </c>
      <c r="I20" s="23">
        <f t="shared" si="0"/>
        <v>0.9329903272278246</v>
      </c>
      <c r="J20" s="13">
        <v>48590</v>
      </c>
      <c r="K20" s="23">
        <f t="shared" si="1"/>
        <v>0.19456485352057065</v>
      </c>
      <c r="L20" s="21">
        <v>233002</v>
      </c>
    </row>
    <row r="21" spans="1:12" x14ac:dyDescent="0.2">
      <c r="A21" s="11" t="s">
        <v>77</v>
      </c>
      <c r="B21" s="12" t="s">
        <v>78</v>
      </c>
      <c r="C21" s="13">
        <v>22529</v>
      </c>
      <c r="D21" s="13">
        <v>119414</v>
      </c>
      <c r="E21" s="73">
        <f t="shared" si="2"/>
        <v>5.300457188512584</v>
      </c>
      <c r="F21" s="13">
        <v>1451</v>
      </c>
      <c r="G21" s="13">
        <v>120865</v>
      </c>
      <c r="H21" s="73">
        <f t="shared" si="3"/>
        <v>5.3648630653823961</v>
      </c>
      <c r="I21" s="23">
        <f t="shared" si="0"/>
        <v>0.8680897213982518</v>
      </c>
      <c r="J21" s="13">
        <v>139231</v>
      </c>
      <c r="K21" s="23">
        <f t="shared" si="1"/>
        <v>0.36983375610830793</v>
      </c>
      <c r="L21" s="21">
        <v>326809</v>
      </c>
    </row>
    <row r="22" spans="1:12" x14ac:dyDescent="0.2">
      <c r="A22" s="11" t="s">
        <v>79</v>
      </c>
      <c r="B22" s="12" t="s">
        <v>80</v>
      </c>
      <c r="C22" s="13">
        <v>3616</v>
      </c>
      <c r="D22" s="13">
        <v>23911</v>
      </c>
      <c r="E22" s="73">
        <f t="shared" si="2"/>
        <v>6.6125553097345131</v>
      </c>
      <c r="F22" s="13">
        <v>659</v>
      </c>
      <c r="G22" s="13">
        <v>24570</v>
      </c>
      <c r="H22" s="73">
        <f t="shared" si="3"/>
        <v>6.7948008849557526</v>
      </c>
      <c r="I22" s="23">
        <f t="shared" si="0"/>
        <v>0.91064082131870572</v>
      </c>
      <c r="J22" s="13">
        <v>26981</v>
      </c>
      <c r="K22" s="23">
        <f t="shared" si="1"/>
        <v>0.11622901420576841</v>
      </c>
      <c r="L22" s="21">
        <v>211393</v>
      </c>
    </row>
    <row r="23" spans="1:12" x14ac:dyDescent="0.2">
      <c r="A23" s="11" t="s">
        <v>81</v>
      </c>
      <c r="B23" s="12" t="s">
        <v>82</v>
      </c>
      <c r="C23" s="13">
        <v>17075</v>
      </c>
      <c r="D23" s="13">
        <v>67119</v>
      </c>
      <c r="E23" s="73">
        <f t="shared" si="2"/>
        <v>3.930834553440703</v>
      </c>
      <c r="F23" s="13">
        <v>1616</v>
      </c>
      <c r="G23" s="13">
        <v>68735</v>
      </c>
      <c r="H23" s="73">
        <f t="shared" si="3"/>
        <v>4.0254758418740852</v>
      </c>
      <c r="I23" s="23">
        <f t="shared" si="0"/>
        <v>0.90061582809224316</v>
      </c>
      <c r="J23" s="13">
        <v>76320</v>
      </c>
      <c r="K23" s="23">
        <f t="shared" si="1"/>
        <v>0.26345948929450275</v>
      </c>
      <c r="L23" s="21">
        <v>260894</v>
      </c>
    </row>
    <row r="24" spans="1:12" x14ac:dyDescent="0.2">
      <c r="A24" s="11" t="s">
        <v>83</v>
      </c>
      <c r="B24" s="12" t="s">
        <v>84</v>
      </c>
      <c r="C24" s="13">
        <v>14532</v>
      </c>
      <c r="D24" s="13">
        <v>55217</v>
      </c>
      <c r="E24" s="73">
        <f t="shared" si="2"/>
        <v>3.7996834571979079</v>
      </c>
      <c r="F24" s="13">
        <v>807</v>
      </c>
      <c r="G24" s="13">
        <v>56024</v>
      </c>
      <c r="H24" s="73">
        <f t="shared" si="3"/>
        <v>3.8552160748692539</v>
      </c>
      <c r="I24" s="23">
        <f t="shared" si="0"/>
        <v>0.81870524623703056</v>
      </c>
      <c r="J24" s="13">
        <v>68430</v>
      </c>
      <c r="K24" s="23">
        <f t="shared" si="1"/>
        <v>0.22157097714446172</v>
      </c>
      <c r="L24" s="21">
        <v>252849</v>
      </c>
    </row>
    <row r="25" spans="1:12" x14ac:dyDescent="0.2">
      <c r="A25" s="11" t="s">
        <v>85</v>
      </c>
      <c r="B25" s="12" t="s">
        <v>86</v>
      </c>
      <c r="C25" s="13">
        <v>1410</v>
      </c>
      <c r="D25" s="13">
        <v>22126</v>
      </c>
      <c r="E25" s="73">
        <f t="shared" si="2"/>
        <v>15.692198581560284</v>
      </c>
      <c r="F25" s="13">
        <v>292</v>
      </c>
      <c r="G25" s="13">
        <v>22418</v>
      </c>
      <c r="H25" s="73">
        <f t="shared" si="3"/>
        <v>15.899290780141843</v>
      </c>
      <c r="I25" s="23">
        <f t="shared" si="0"/>
        <v>0.78687258687258688</v>
      </c>
      <c r="J25" s="13">
        <v>28490</v>
      </c>
      <c r="K25" s="23">
        <f t="shared" si="1"/>
        <v>0.10521523645033511</v>
      </c>
      <c r="L25" s="21">
        <v>213068</v>
      </c>
    </row>
    <row r="26" spans="1:12" x14ac:dyDescent="0.2">
      <c r="A26" s="11" t="s">
        <v>87</v>
      </c>
      <c r="B26" s="12" t="s">
        <v>88</v>
      </c>
      <c r="C26" s="13">
        <v>25163</v>
      </c>
      <c r="D26" s="13">
        <v>107919</v>
      </c>
      <c r="E26" s="73">
        <f t="shared" si="2"/>
        <v>4.2887970432778282</v>
      </c>
      <c r="F26" s="13">
        <v>4229</v>
      </c>
      <c r="G26" s="13">
        <v>112148</v>
      </c>
      <c r="H26" s="73">
        <f t="shared" si="3"/>
        <v>4.4568612645551005</v>
      </c>
      <c r="I26" s="23">
        <f t="shared" si="0"/>
        <v>0.86665687812492753</v>
      </c>
      <c r="J26" s="13">
        <v>129403</v>
      </c>
      <c r="K26" s="23">
        <f t="shared" si="1"/>
        <v>0.35649506492680832</v>
      </c>
      <c r="L26" s="21">
        <v>314585</v>
      </c>
    </row>
    <row r="27" spans="1:12" x14ac:dyDescent="0.2">
      <c r="A27" s="11" t="s">
        <v>89</v>
      </c>
      <c r="B27" s="12" t="s">
        <v>90</v>
      </c>
      <c r="C27" s="13">
        <v>5991</v>
      </c>
      <c r="D27" s="13">
        <v>10710</v>
      </c>
      <c r="E27" s="73">
        <f t="shared" si="2"/>
        <v>1.787681522283425</v>
      </c>
      <c r="F27" s="13">
        <v>173</v>
      </c>
      <c r="G27" s="13">
        <v>10883</v>
      </c>
      <c r="H27" s="73">
        <f t="shared" si="3"/>
        <v>1.8165581705892171</v>
      </c>
      <c r="I27" s="23">
        <f t="shared" si="0"/>
        <v>0.81435199042202933</v>
      </c>
      <c r="J27" s="13">
        <v>13364</v>
      </c>
      <c r="K27" s="23">
        <f t="shared" si="1"/>
        <v>5.502689911819432E-2</v>
      </c>
      <c r="L27" s="21">
        <v>197776</v>
      </c>
    </row>
    <row r="28" spans="1:12" x14ac:dyDescent="0.2">
      <c r="A28" s="11" t="s">
        <v>91</v>
      </c>
      <c r="B28" s="12" t="s">
        <v>90</v>
      </c>
      <c r="C28" s="13">
        <v>19821</v>
      </c>
      <c r="D28" s="13">
        <v>87555</v>
      </c>
      <c r="E28" s="73">
        <f t="shared" si="2"/>
        <v>4.4172846980475251</v>
      </c>
      <c r="F28" s="13">
        <v>6266</v>
      </c>
      <c r="G28" s="13">
        <v>93821</v>
      </c>
      <c r="H28" s="73">
        <f t="shared" si="3"/>
        <v>4.7334140557994049</v>
      </c>
      <c r="I28" s="23">
        <f t="shared" si="0"/>
        <v>0.8561169460438548</v>
      </c>
      <c r="J28" s="13">
        <v>109589</v>
      </c>
      <c r="K28" s="23">
        <f t="shared" si="1"/>
        <v>0.31879158143675546</v>
      </c>
      <c r="L28" s="21">
        <v>294302</v>
      </c>
    </row>
    <row r="29" spans="1:12" x14ac:dyDescent="0.2">
      <c r="A29" s="11" t="s">
        <v>92</v>
      </c>
      <c r="B29" s="12" t="s">
        <v>90</v>
      </c>
      <c r="C29" s="13">
        <v>1920</v>
      </c>
      <c r="D29" s="13">
        <v>8353</v>
      </c>
      <c r="E29" s="73">
        <f t="shared" si="2"/>
        <v>4.3505208333333334</v>
      </c>
      <c r="F29" s="13">
        <v>1</v>
      </c>
      <c r="G29" s="13">
        <v>8354</v>
      </c>
      <c r="H29" s="73">
        <f t="shared" si="3"/>
        <v>4.3510416666666663</v>
      </c>
      <c r="I29" s="23">
        <f t="shared" si="0"/>
        <v>0.89261673255689711</v>
      </c>
      <c r="J29" s="13">
        <v>9359</v>
      </c>
      <c r="K29" s="23">
        <f t="shared" si="1"/>
        <v>4.3112746489412761E-2</v>
      </c>
      <c r="L29" s="21">
        <v>193771</v>
      </c>
    </row>
    <row r="30" spans="1:12" x14ac:dyDescent="0.2">
      <c r="A30" s="11" t="s">
        <v>93</v>
      </c>
      <c r="B30" s="12" t="s">
        <v>94</v>
      </c>
      <c r="C30" s="13">
        <v>34114</v>
      </c>
      <c r="D30" s="13">
        <v>90668</v>
      </c>
      <c r="E30" s="73">
        <f t="shared" si="2"/>
        <v>2.6577944538898985</v>
      </c>
      <c r="F30" s="13">
        <v>14681</v>
      </c>
      <c r="G30" s="13">
        <v>105349</v>
      </c>
      <c r="H30" s="73">
        <f t="shared" si="3"/>
        <v>3.0881456293603797</v>
      </c>
      <c r="I30" s="23">
        <f t="shared" si="0"/>
        <v>0.87611230311195387</v>
      </c>
      <c r="J30" s="13">
        <v>120246</v>
      </c>
      <c r="K30" s="23">
        <f t="shared" si="1"/>
        <v>0.34498126899297915</v>
      </c>
      <c r="L30" s="21">
        <v>305376</v>
      </c>
    </row>
    <row r="31" spans="1:12" x14ac:dyDescent="0.2">
      <c r="A31" s="11" t="s">
        <v>95</v>
      </c>
      <c r="B31" s="12" t="s">
        <v>96</v>
      </c>
      <c r="C31" s="13">
        <v>12588</v>
      </c>
      <c r="D31" s="13">
        <v>50075</v>
      </c>
      <c r="E31" s="73">
        <f t="shared" si="2"/>
        <v>3.9779949157928187</v>
      </c>
      <c r="F31" s="13">
        <v>853</v>
      </c>
      <c r="G31" s="13">
        <v>50928</v>
      </c>
      <c r="H31" s="73">
        <f t="shared" si="3"/>
        <v>4.0457578646329839</v>
      </c>
      <c r="I31" s="23">
        <f t="shared" si="0"/>
        <v>0.89523273801153147</v>
      </c>
      <c r="J31" s="13">
        <v>56888</v>
      </c>
      <c r="K31" s="23">
        <f t="shared" si="1"/>
        <v>0.21105502648133873</v>
      </c>
      <c r="L31" s="21">
        <v>241302</v>
      </c>
    </row>
    <row r="32" spans="1:12" x14ac:dyDescent="0.2">
      <c r="A32" s="11" t="s">
        <v>97</v>
      </c>
      <c r="B32" s="12" t="s">
        <v>98</v>
      </c>
      <c r="C32" s="13">
        <v>75604</v>
      </c>
      <c r="D32" s="13">
        <v>84651</v>
      </c>
      <c r="E32" s="73">
        <f t="shared" si="2"/>
        <v>1.119662980794667</v>
      </c>
      <c r="F32" s="13">
        <v>360</v>
      </c>
      <c r="G32" s="13">
        <v>85011</v>
      </c>
      <c r="H32" s="73">
        <f t="shared" si="3"/>
        <v>1.124424633617269</v>
      </c>
      <c r="I32" s="23">
        <f t="shared" si="0"/>
        <v>0.91238972245476202</v>
      </c>
      <c r="J32" s="13">
        <v>93174</v>
      </c>
      <c r="K32" s="23">
        <f t="shared" si="1"/>
        <v>0.30624441626559845</v>
      </c>
      <c r="L32" s="21">
        <v>277592</v>
      </c>
    </row>
    <row r="33" spans="1:12" x14ac:dyDescent="0.2">
      <c r="A33" s="11" t="s">
        <v>99</v>
      </c>
      <c r="B33" s="12" t="s">
        <v>100</v>
      </c>
      <c r="C33" s="13">
        <v>17871</v>
      </c>
      <c r="D33" s="13">
        <v>56193</v>
      </c>
      <c r="E33" s="73">
        <f t="shared" si="2"/>
        <v>3.144367970454927</v>
      </c>
      <c r="F33" s="13">
        <v>538</v>
      </c>
      <c r="G33" s="13">
        <v>56731</v>
      </c>
      <c r="H33" s="73">
        <f t="shared" si="3"/>
        <v>3.174472609255218</v>
      </c>
      <c r="I33" s="23">
        <f t="shared" si="0"/>
        <v>0.91531139077121648</v>
      </c>
      <c r="J33" s="13">
        <v>61980</v>
      </c>
      <c r="K33" s="23">
        <f t="shared" si="1"/>
        <v>0.23024225132611192</v>
      </c>
      <c r="L33" s="21">
        <v>246397</v>
      </c>
    </row>
    <row r="34" spans="1:12" x14ac:dyDescent="0.2">
      <c r="A34" s="11" t="s">
        <v>101</v>
      </c>
      <c r="B34" s="12" t="s">
        <v>102</v>
      </c>
      <c r="C34" s="13">
        <v>131744</v>
      </c>
      <c r="D34" s="13">
        <v>234841</v>
      </c>
      <c r="E34" s="73">
        <f t="shared" si="2"/>
        <v>1.7825555623026477</v>
      </c>
      <c r="F34" s="13">
        <v>4151</v>
      </c>
      <c r="G34" s="13">
        <v>238992</v>
      </c>
      <c r="H34" s="73">
        <f t="shared" si="3"/>
        <v>1.8140636385717757</v>
      </c>
      <c r="I34" s="23">
        <f t="shared" si="0"/>
        <v>0.88647213083134579</v>
      </c>
      <c r="J34" s="13">
        <v>269599</v>
      </c>
      <c r="K34" s="23">
        <f t="shared" si="1"/>
        <v>0.52639902381649861</v>
      </c>
      <c r="L34" s="21">
        <v>454013</v>
      </c>
    </row>
    <row r="35" spans="1:12" x14ac:dyDescent="0.2">
      <c r="A35" s="11" t="s">
        <v>103</v>
      </c>
      <c r="B35" s="12" t="s">
        <v>102</v>
      </c>
      <c r="C35" s="13">
        <v>59190</v>
      </c>
      <c r="D35" s="13">
        <v>299604</v>
      </c>
      <c r="E35" s="73">
        <f t="shared" si="2"/>
        <v>5.061733400912316</v>
      </c>
      <c r="F35" s="13">
        <v>1749</v>
      </c>
      <c r="G35" s="13">
        <v>301353</v>
      </c>
      <c r="H35" s="73">
        <f t="shared" si="3"/>
        <v>5.0912823112012164</v>
      </c>
      <c r="I35" s="23">
        <f t="shared" si="0"/>
        <v>0.94455884980300342</v>
      </c>
      <c r="J35" s="13">
        <v>319041</v>
      </c>
      <c r="K35" s="23">
        <f t="shared" si="1"/>
        <v>0.59856155976022019</v>
      </c>
      <c r="L35" s="21">
        <v>503462</v>
      </c>
    </row>
    <row r="36" spans="1:12" x14ac:dyDescent="0.2">
      <c r="A36" s="11" t="s">
        <v>104</v>
      </c>
      <c r="B36" s="12" t="s">
        <v>105</v>
      </c>
      <c r="C36" s="13">
        <v>8020</v>
      </c>
      <c r="D36" s="13">
        <v>20693</v>
      </c>
      <c r="E36" s="73">
        <f t="shared" si="2"/>
        <v>2.5801745635910223</v>
      </c>
      <c r="F36" s="13">
        <v>1254</v>
      </c>
      <c r="G36" s="13">
        <v>21947</v>
      </c>
      <c r="H36" s="73">
        <f t="shared" si="3"/>
        <v>2.7365336658354114</v>
      </c>
      <c r="I36" s="23">
        <f t="shared" si="0"/>
        <v>0.89320743966464533</v>
      </c>
      <c r="J36" s="13">
        <v>24571</v>
      </c>
      <c r="K36" s="23">
        <f t="shared" si="1"/>
        <v>0.10501811152103281</v>
      </c>
      <c r="L36" s="21">
        <v>208983</v>
      </c>
    </row>
    <row r="37" spans="1:12" x14ac:dyDescent="0.2">
      <c r="A37" s="11" t="s">
        <v>106</v>
      </c>
      <c r="B37" s="12" t="s">
        <v>107</v>
      </c>
      <c r="C37" s="13">
        <v>4230</v>
      </c>
      <c r="D37" s="13">
        <v>32245</v>
      </c>
      <c r="E37" s="73">
        <f t="shared" si="2"/>
        <v>7.622931442080378</v>
      </c>
      <c r="F37" s="13">
        <v>411</v>
      </c>
      <c r="G37" s="13">
        <v>32656</v>
      </c>
      <c r="H37" s="73">
        <f t="shared" si="3"/>
        <v>7.7200945626477537</v>
      </c>
      <c r="I37" s="23">
        <f t="shared" si="0"/>
        <v>0.85263707571801561</v>
      </c>
      <c r="J37" s="13">
        <v>38300</v>
      </c>
      <c r="K37" s="23">
        <f t="shared" si="1"/>
        <v>0.1466261965911744</v>
      </c>
      <c r="L37" s="21">
        <v>222716</v>
      </c>
    </row>
    <row r="38" spans="1:12" x14ac:dyDescent="0.2">
      <c r="A38" s="11" t="s">
        <v>108</v>
      </c>
      <c r="B38" s="12" t="s">
        <v>107</v>
      </c>
      <c r="C38" s="13">
        <v>6154</v>
      </c>
      <c r="D38" s="13">
        <v>33341</v>
      </c>
      <c r="E38" s="73">
        <f t="shared" si="2"/>
        <v>5.4177770555736107</v>
      </c>
      <c r="F38" s="13">
        <v>825</v>
      </c>
      <c r="G38" s="13">
        <v>34166</v>
      </c>
      <c r="H38" s="73">
        <f t="shared" si="3"/>
        <v>5.5518362040948972</v>
      </c>
      <c r="I38" s="23">
        <f t="shared" si="0"/>
        <v>0.88837463272575989</v>
      </c>
      <c r="J38" s="13">
        <v>38459</v>
      </c>
      <c r="K38" s="23">
        <f t="shared" si="1"/>
        <v>0.15329806661192696</v>
      </c>
      <c r="L38" s="21">
        <v>222873</v>
      </c>
    </row>
    <row r="39" spans="1:12" x14ac:dyDescent="0.2">
      <c r="A39" s="11" t="s">
        <v>109</v>
      </c>
      <c r="B39" s="12" t="s">
        <v>110</v>
      </c>
      <c r="C39" s="13">
        <v>9476</v>
      </c>
      <c r="D39" s="13">
        <v>44689</v>
      </c>
      <c r="E39" s="73">
        <f t="shared" si="2"/>
        <v>4.7160194174757279</v>
      </c>
      <c r="F39" s="13">
        <v>4421</v>
      </c>
      <c r="G39" s="13">
        <v>49110</v>
      </c>
      <c r="H39" s="73">
        <f t="shared" si="3"/>
        <v>5.1825664837484169</v>
      </c>
      <c r="I39" s="23">
        <f t="shared" si="0"/>
        <v>0.86775983319786554</v>
      </c>
      <c r="J39" s="13">
        <v>56594</v>
      </c>
      <c r="K39" s="23">
        <f t="shared" si="1"/>
        <v>0.20376409669147849</v>
      </c>
      <c r="L39" s="21">
        <v>241014</v>
      </c>
    </row>
    <row r="40" spans="1:12" x14ac:dyDescent="0.2">
      <c r="A40" s="11" t="s">
        <v>111</v>
      </c>
      <c r="B40" s="12" t="s">
        <v>110</v>
      </c>
      <c r="C40" s="13">
        <v>12642</v>
      </c>
      <c r="D40" s="13">
        <v>60997</v>
      </c>
      <c r="E40" s="73">
        <f t="shared" si="2"/>
        <v>4.8249485840847965</v>
      </c>
      <c r="F40" s="13">
        <v>3531</v>
      </c>
      <c r="G40" s="13">
        <v>64528</v>
      </c>
      <c r="H40" s="73">
        <f t="shared" si="3"/>
        <v>5.1042556557506726</v>
      </c>
      <c r="I40" s="23">
        <f t="shared" si="0"/>
        <v>0.87706087831133706</v>
      </c>
      <c r="J40" s="13">
        <v>73573</v>
      </c>
      <c r="K40" s="23">
        <f t="shared" si="1"/>
        <v>0.24617826254487465</v>
      </c>
      <c r="L40" s="21">
        <v>262119</v>
      </c>
    </row>
    <row r="41" spans="1:12" x14ac:dyDescent="0.2">
      <c r="A41" s="11" t="s">
        <v>112</v>
      </c>
      <c r="B41" s="12" t="s">
        <v>113</v>
      </c>
      <c r="C41" s="13">
        <v>31931</v>
      </c>
      <c r="D41" s="13">
        <v>76583</v>
      </c>
      <c r="E41" s="73">
        <f t="shared" si="2"/>
        <v>2.398390279039178</v>
      </c>
      <c r="F41" s="13">
        <v>1381</v>
      </c>
      <c r="G41" s="13">
        <v>77964</v>
      </c>
      <c r="H41" s="73">
        <f t="shared" si="3"/>
        <v>2.4416397857881056</v>
      </c>
      <c r="I41" s="23">
        <f t="shared" si="0"/>
        <v>0.89040657834627679</v>
      </c>
      <c r="J41" s="13">
        <v>87560</v>
      </c>
      <c r="K41" s="23">
        <f t="shared" si="1"/>
        <v>0.2829200672063984</v>
      </c>
      <c r="L41" s="21">
        <v>275569</v>
      </c>
    </row>
    <row r="42" spans="1:12" x14ac:dyDescent="0.2">
      <c r="A42" s="11" t="s">
        <v>114</v>
      </c>
      <c r="B42" s="12" t="s">
        <v>115</v>
      </c>
      <c r="C42" s="13">
        <v>16359</v>
      </c>
      <c r="D42" s="13">
        <v>47226</v>
      </c>
      <c r="E42" s="73">
        <f t="shared" si="2"/>
        <v>2.8868512745277828</v>
      </c>
      <c r="F42" s="13">
        <v>1095</v>
      </c>
      <c r="G42" s="13">
        <v>48321</v>
      </c>
      <c r="H42" s="73">
        <f t="shared" si="3"/>
        <v>2.9537869062901154</v>
      </c>
      <c r="I42" s="23">
        <f t="shared" si="0"/>
        <v>0.84130162267567377</v>
      </c>
      <c r="J42" s="13">
        <v>57436</v>
      </c>
      <c r="K42" s="23">
        <f t="shared" si="1"/>
        <v>0.19979822120413979</v>
      </c>
      <c r="L42" s="21">
        <v>241849</v>
      </c>
    </row>
    <row r="43" spans="1:12" x14ac:dyDescent="0.2">
      <c r="A43" s="11" t="s">
        <v>116</v>
      </c>
      <c r="B43" s="12" t="s">
        <v>117</v>
      </c>
      <c r="C43" s="13">
        <v>11147</v>
      </c>
      <c r="D43" s="13">
        <v>17702</v>
      </c>
      <c r="E43" s="73">
        <f t="shared" si="2"/>
        <v>1.5880505965730689</v>
      </c>
      <c r="F43" s="13">
        <v>568</v>
      </c>
      <c r="G43" s="13">
        <v>18270</v>
      </c>
      <c r="H43" s="73">
        <f t="shared" si="3"/>
        <v>1.6390060105858077</v>
      </c>
      <c r="I43" s="23">
        <f t="shared" si="0"/>
        <v>0.7966338187843377</v>
      </c>
      <c r="J43" s="13">
        <v>22934</v>
      </c>
      <c r="K43" s="23">
        <f t="shared" si="1"/>
        <v>8.8112313056730437E-2</v>
      </c>
      <c r="L43" s="21">
        <v>207349</v>
      </c>
    </row>
    <row r="44" spans="1:12" x14ac:dyDescent="0.2">
      <c r="A44" s="11" t="s">
        <v>118</v>
      </c>
      <c r="B44" s="12" t="s">
        <v>119</v>
      </c>
      <c r="C44" s="13">
        <v>9631</v>
      </c>
      <c r="D44" s="13">
        <v>17293</v>
      </c>
      <c r="E44" s="73">
        <f t="shared" si="2"/>
        <v>1.795556017028346</v>
      </c>
      <c r="F44" s="13">
        <v>247</v>
      </c>
      <c r="G44" s="13">
        <v>17540</v>
      </c>
      <c r="H44" s="73">
        <f t="shared" si="3"/>
        <v>1.8212023673554147</v>
      </c>
      <c r="I44" s="23">
        <f t="shared" si="0"/>
        <v>0.87490023942537909</v>
      </c>
      <c r="J44" s="13">
        <v>20048</v>
      </c>
      <c r="K44" s="23">
        <f t="shared" si="1"/>
        <v>8.578695099285924E-2</v>
      </c>
      <c r="L44" s="21">
        <v>204460</v>
      </c>
    </row>
    <row r="45" spans="1:12" x14ac:dyDescent="0.2">
      <c r="A45" s="11" t="s">
        <v>120</v>
      </c>
      <c r="B45" s="12" t="s">
        <v>119</v>
      </c>
      <c r="C45" s="13">
        <v>73192</v>
      </c>
      <c r="D45" s="13">
        <v>128290</v>
      </c>
      <c r="E45" s="73">
        <f t="shared" si="2"/>
        <v>1.752787189856815</v>
      </c>
      <c r="F45" s="13">
        <v>4815</v>
      </c>
      <c r="G45" s="13">
        <v>133105</v>
      </c>
      <c r="H45" s="73">
        <f t="shared" si="3"/>
        <v>1.8185730680948737</v>
      </c>
      <c r="I45" s="23">
        <f t="shared" si="0"/>
        <v>0.8723448877004647</v>
      </c>
      <c r="J45" s="13">
        <v>152583</v>
      </c>
      <c r="K45" s="23">
        <f t="shared" si="1"/>
        <v>0.39435831039662483</v>
      </c>
      <c r="L45" s="21">
        <v>337523</v>
      </c>
    </row>
    <row r="46" spans="1:12" x14ac:dyDescent="0.2">
      <c r="A46" s="11" t="s">
        <v>121</v>
      </c>
      <c r="B46" s="12" t="s">
        <v>122</v>
      </c>
      <c r="C46" s="13">
        <v>6528</v>
      </c>
      <c r="D46" s="13">
        <v>23128</v>
      </c>
      <c r="E46" s="73">
        <f t="shared" si="2"/>
        <v>3.5428921568627452</v>
      </c>
      <c r="F46" s="13">
        <v>412</v>
      </c>
      <c r="G46" s="13">
        <v>23540</v>
      </c>
      <c r="H46" s="73">
        <f t="shared" si="3"/>
        <v>3.6060049019607843</v>
      </c>
      <c r="I46" s="23">
        <f t="shared" si="0"/>
        <v>0.81821341675356274</v>
      </c>
      <c r="J46" s="13">
        <v>28770</v>
      </c>
      <c r="K46" s="23">
        <f t="shared" si="1"/>
        <v>0.11042000881859033</v>
      </c>
      <c r="L46" s="21">
        <v>213186</v>
      </c>
    </row>
    <row r="47" spans="1:12" x14ac:dyDescent="0.2">
      <c r="A47" s="11" t="s">
        <v>123</v>
      </c>
      <c r="B47" s="12" t="s">
        <v>124</v>
      </c>
      <c r="C47" s="13">
        <v>31012</v>
      </c>
      <c r="D47" s="13">
        <v>58618</v>
      </c>
      <c r="E47" s="73">
        <f t="shared" si="2"/>
        <v>1.8901715464981297</v>
      </c>
      <c r="F47" s="13">
        <v>714</v>
      </c>
      <c r="G47" s="13">
        <v>59332</v>
      </c>
      <c r="H47" s="73">
        <f t="shared" si="3"/>
        <v>1.913194892299755</v>
      </c>
      <c r="I47" s="23">
        <f t="shared" si="0"/>
        <v>0.88669037869504141</v>
      </c>
      <c r="J47" s="13">
        <v>66914</v>
      </c>
      <c r="K47" s="23">
        <f t="shared" si="1"/>
        <v>0.23607303574199556</v>
      </c>
      <c r="L47" s="21">
        <v>251329</v>
      </c>
    </row>
    <row r="48" spans="1:12" x14ac:dyDescent="0.2">
      <c r="A48" s="11" t="s">
        <v>125</v>
      </c>
      <c r="B48" s="12" t="s">
        <v>126</v>
      </c>
      <c r="C48" s="13">
        <v>23359</v>
      </c>
      <c r="D48" s="13">
        <v>85762</v>
      </c>
      <c r="E48" s="73">
        <f t="shared" si="2"/>
        <v>3.6714756624855518</v>
      </c>
      <c r="F48" s="13">
        <v>2309</v>
      </c>
      <c r="G48" s="13">
        <v>88071</v>
      </c>
      <c r="H48" s="73">
        <f t="shared" si="3"/>
        <v>3.7703240720921274</v>
      </c>
      <c r="I48" s="23">
        <f t="shared" si="0"/>
        <v>0.85290528762347473</v>
      </c>
      <c r="J48" s="13">
        <v>103260</v>
      </c>
      <c r="K48" s="23">
        <f t="shared" si="1"/>
        <v>0.30393520355869674</v>
      </c>
      <c r="L48" s="21">
        <v>289769</v>
      </c>
    </row>
    <row r="49" spans="1:12" x14ac:dyDescent="0.2">
      <c r="A49" s="11" t="s">
        <v>127</v>
      </c>
      <c r="B49" s="12" t="s">
        <v>128</v>
      </c>
      <c r="C49" s="13">
        <v>43240</v>
      </c>
      <c r="D49" s="13">
        <v>93536</v>
      </c>
      <c r="E49" s="73">
        <f t="shared" si="2"/>
        <v>2.1631822386679</v>
      </c>
      <c r="F49" s="13">
        <v>2760</v>
      </c>
      <c r="G49" s="13">
        <v>96296</v>
      </c>
      <c r="H49" s="73">
        <f t="shared" si="3"/>
        <v>2.2270120259019426</v>
      </c>
      <c r="I49" s="23">
        <f t="shared" si="0"/>
        <v>0.9144311394304272</v>
      </c>
      <c r="J49" s="13">
        <v>105307</v>
      </c>
      <c r="K49" s="23">
        <f t="shared" si="1"/>
        <v>0.33237379280827828</v>
      </c>
      <c r="L49" s="21">
        <v>289722</v>
      </c>
    </row>
    <row r="50" spans="1:12" x14ac:dyDescent="0.2">
      <c r="A50" s="15"/>
      <c r="B50" s="16"/>
      <c r="C50" s="17"/>
      <c r="D50" s="17"/>
      <c r="E50" s="17"/>
      <c r="F50" s="17"/>
      <c r="G50" s="17"/>
      <c r="H50" s="17"/>
      <c r="I50" s="17"/>
      <c r="J50" s="18"/>
      <c r="K50" s="18"/>
      <c r="L50" s="19"/>
    </row>
    <row r="51" spans="1:12" x14ac:dyDescent="0.2">
      <c r="A51" s="7" t="s">
        <v>129</v>
      </c>
      <c r="B51" s="7"/>
      <c r="C51" s="9">
        <f>SUM(C2:C49)</f>
        <v>1097379</v>
      </c>
      <c r="D51" s="9">
        <f>SUM(D2:D49)</f>
        <v>3038700</v>
      </c>
      <c r="E51" s="48">
        <f>D51/C51</f>
        <v>2.7690524422282548</v>
      </c>
      <c r="F51" s="9">
        <f t="shared" ref="F51:J51" si="4">SUM(F2:F49)</f>
        <v>107117</v>
      </c>
      <c r="G51" s="9">
        <f t="shared" si="4"/>
        <v>3145817</v>
      </c>
      <c r="H51" s="48">
        <f>G51/C51</f>
        <v>2.8666641151325112</v>
      </c>
      <c r="I51" s="20">
        <f>G51/J51</f>
        <v>0.87795615768853574</v>
      </c>
      <c r="J51" s="9">
        <f t="shared" si="4"/>
        <v>3583114</v>
      </c>
      <c r="K51" s="20">
        <f>G51/L51</f>
        <v>0.83055900981890862</v>
      </c>
      <c r="L51" s="9">
        <v>3787590</v>
      </c>
    </row>
    <row r="52" spans="1:12" x14ac:dyDescent="0.2">
      <c r="A52" s="7" t="s">
        <v>130</v>
      </c>
      <c r="B52" s="7"/>
      <c r="C52" s="9">
        <f>AVERAGE(C2:C49)</f>
        <v>22862.0625</v>
      </c>
      <c r="D52" s="9">
        <f>AVERAGE(D2:D49)</f>
        <v>63306.25</v>
      </c>
      <c r="E52" s="48">
        <f>AVERAGE(E2:E49)</f>
        <v>3.8275398144743877</v>
      </c>
      <c r="F52" s="9">
        <f t="shared" ref="F52:L52" si="5">AVERAGE(F2:F49)</f>
        <v>2231.6041666666665</v>
      </c>
      <c r="G52" s="9">
        <f t="shared" si="5"/>
        <v>65537.854166666672</v>
      </c>
      <c r="H52" s="48">
        <f>AVERAGE(H2:H49)</f>
        <v>3.9303182344074674</v>
      </c>
      <c r="I52" s="20">
        <f t="shared" si="5"/>
        <v>0.87003546127720377</v>
      </c>
      <c r="J52" s="9">
        <f t="shared" si="5"/>
        <v>74648.208333333328</v>
      </c>
      <c r="K52" s="20">
        <f t="shared" si="5"/>
        <v>0.22233065919172501</v>
      </c>
      <c r="L52" s="9">
        <f t="shared" si="5"/>
        <v>259478.20833333334</v>
      </c>
    </row>
    <row r="53" spans="1:12" x14ac:dyDescent="0.2">
      <c r="A53" s="7" t="s">
        <v>131</v>
      </c>
      <c r="B53" s="7"/>
      <c r="C53" s="9">
        <f>MEDIAN(C2:C49)</f>
        <v>14422</v>
      </c>
      <c r="D53" s="9">
        <f>MEDIAN(D2:D49)</f>
        <v>52646</v>
      </c>
      <c r="E53" s="48">
        <f>MEDIAN(E2:E49)</f>
        <v>3.6071839096741485</v>
      </c>
      <c r="F53" s="9">
        <f t="shared" ref="F53:L53" si="6">MEDIAN(F2:F49)</f>
        <v>901</v>
      </c>
      <c r="G53" s="9">
        <f t="shared" si="6"/>
        <v>53476</v>
      </c>
      <c r="H53" s="48">
        <f>MEDIAN(H2:H49)</f>
        <v>3.6881644870264561</v>
      </c>
      <c r="I53" s="20">
        <f t="shared" si="6"/>
        <v>0.87550627126866654</v>
      </c>
      <c r="J53" s="9">
        <f t="shared" si="6"/>
        <v>59708</v>
      </c>
      <c r="K53" s="20">
        <f t="shared" si="6"/>
        <v>0.21631300181290022</v>
      </c>
      <c r="L53" s="9">
        <f t="shared" si="6"/>
        <v>244123</v>
      </c>
    </row>
  </sheetData>
  <autoFilter ref="A1:L49" xr:uid="{F88001A3-D465-42BE-AC5E-23DB50F9292E}"/>
  <sortState xmlns:xlrd2="http://schemas.microsoft.com/office/spreadsheetml/2017/richdata2" ref="A1:L49">
    <sortCondition ref="B2:B49"/>
  </sortState>
  <conditionalFormatting sqref="A2:L49">
    <cfRule type="expression" dxfId="11" priority="1">
      <formula>MOD(ROW(),2)=0</formula>
    </cfRule>
  </conditionalFormatting>
  <pageMargins left="0.7" right="0.7" top="0.75" bottom="0.75" header="0.3" footer="0.3"/>
  <pageSetup orientation="portrait" horizontalDpi="0" verticalDpi="0" r:id="rId1"/>
  <ignoredErrors>
    <ignoredError sqref="K51 E5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A630B-9863-499A-82DD-F5DDA0DE0365}">
  <sheetPr>
    <tabColor theme="7" tint="0.39997558519241921"/>
  </sheetPr>
  <dimension ref="A1:L62"/>
  <sheetViews>
    <sheetView showGridLines="0" workbookViewId="0">
      <pane xSplit="1" ySplit="1" topLeftCell="C2" activePane="bottomRight" state="frozen"/>
      <selection pane="topRight" activeCell="B1" sqref="B1"/>
      <selection pane="bottomLeft" activeCell="A2" sqref="A2"/>
      <selection pane="bottomRight"/>
    </sheetView>
  </sheetViews>
  <sheetFormatPr defaultRowHeight="12.75" x14ac:dyDescent="0.2"/>
  <cols>
    <col min="1" max="1" width="42.42578125" style="2" bestFit="1" customWidth="1"/>
    <col min="2" max="2" width="15.28515625" style="2" customWidth="1"/>
    <col min="3" max="3" width="15.28515625" style="5" customWidth="1"/>
    <col min="4" max="4" width="11.42578125" style="5" bestFit="1" customWidth="1"/>
    <col min="5" max="5" width="11.42578125" style="5" customWidth="1"/>
    <col min="6" max="6" width="11.42578125" style="5" bestFit="1" customWidth="1"/>
    <col min="7" max="7" width="12.42578125" style="5" customWidth="1"/>
    <col min="8" max="9" width="14.5703125" style="5" customWidth="1"/>
    <col min="10" max="10" width="11.42578125" style="5" bestFit="1" customWidth="1"/>
    <col min="11" max="11" width="14.140625" style="5" customWidth="1"/>
    <col min="12" max="12" width="17.42578125" style="80" customWidth="1"/>
    <col min="13" max="16384" width="9.140625" style="2"/>
  </cols>
  <sheetData>
    <row r="1" spans="1:12" s="1" customFormat="1" ht="75" customHeight="1" x14ac:dyDescent="0.2">
      <c r="A1" s="69" t="s">
        <v>30</v>
      </c>
      <c r="B1" s="70" t="s">
        <v>31</v>
      </c>
      <c r="C1" s="69" t="s">
        <v>298</v>
      </c>
      <c r="D1" s="69" t="s">
        <v>135</v>
      </c>
      <c r="E1" s="71" t="s">
        <v>136</v>
      </c>
      <c r="F1" s="69" t="s">
        <v>137</v>
      </c>
      <c r="G1" s="69" t="s">
        <v>138</v>
      </c>
      <c r="H1" s="71" t="s">
        <v>139</v>
      </c>
      <c r="I1" s="71" t="s">
        <v>140</v>
      </c>
      <c r="J1" s="69" t="s">
        <v>33</v>
      </c>
      <c r="K1" s="78" t="s">
        <v>141</v>
      </c>
      <c r="L1" s="81" t="s">
        <v>37</v>
      </c>
    </row>
    <row r="2" spans="1:12" s="72" customFormat="1" ht="15" x14ac:dyDescent="0.2">
      <c r="A2" s="74" t="s">
        <v>290</v>
      </c>
      <c r="B2" s="75"/>
      <c r="C2" s="76"/>
      <c r="D2" s="76"/>
      <c r="E2" s="77"/>
      <c r="F2" s="76"/>
      <c r="G2" s="76"/>
      <c r="H2" s="77"/>
      <c r="I2" s="77"/>
      <c r="J2" s="76"/>
      <c r="K2" s="77"/>
      <c r="L2" s="82"/>
    </row>
    <row r="3" spans="1:12" x14ac:dyDescent="0.2">
      <c r="A3" s="11" t="s">
        <v>101</v>
      </c>
      <c r="B3" s="12" t="s">
        <v>102</v>
      </c>
      <c r="C3" s="13">
        <v>131744</v>
      </c>
      <c r="D3" s="13">
        <v>234841</v>
      </c>
      <c r="E3" s="73">
        <f>D3/C3</f>
        <v>1.7825555623026477</v>
      </c>
      <c r="F3" s="13">
        <v>4151</v>
      </c>
      <c r="G3" s="13">
        <v>238992</v>
      </c>
      <c r="H3" s="73">
        <f>G3/C3</f>
        <v>1.8140636385717757</v>
      </c>
      <c r="I3" s="23">
        <f>G3/J3</f>
        <v>0.88647213083134579</v>
      </c>
      <c r="J3" s="13">
        <v>269599</v>
      </c>
      <c r="K3" s="23">
        <f>G3/L3</f>
        <v>0.52639902381649861</v>
      </c>
      <c r="L3" s="13">
        <v>454013</v>
      </c>
    </row>
    <row r="4" spans="1:12" x14ac:dyDescent="0.2">
      <c r="A4" s="11" t="s">
        <v>55</v>
      </c>
      <c r="B4" s="12" t="s">
        <v>56</v>
      </c>
      <c r="C4" s="13">
        <v>82934</v>
      </c>
      <c r="D4" s="13">
        <v>186586</v>
      </c>
      <c r="E4" s="73">
        <f t="shared" ref="E4:E7" si="0">D4/C4</f>
        <v>2.2498131043962668</v>
      </c>
      <c r="F4" s="13">
        <v>27280</v>
      </c>
      <c r="G4" s="13">
        <v>213866</v>
      </c>
      <c r="H4" s="73">
        <f t="shared" ref="H4:H7" si="1">G4/C4</f>
        <v>2.5787493669665036</v>
      </c>
      <c r="I4" s="23">
        <f>G4/J4</f>
        <v>0.84474920113283114</v>
      </c>
      <c r="J4" s="13">
        <v>253171</v>
      </c>
      <c r="K4" s="23">
        <f>G4/L4</f>
        <v>0.48873826521751051</v>
      </c>
      <c r="L4" s="13">
        <v>437588</v>
      </c>
    </row>
    <row r="5" spans="1:12" x14ac:dyDescent="0.2">
      <c r="A5" s="11" t="s">
        <v>97</v>
      </c>
      <c r="B5" s="12" t="s">
        <v>98</v>
      </c>
      <c r="C5" s="13">
        <v>75604</v>
      </c>
      <c r="D5" s="13">
        <v>84651</v>
      </c>
      <c r="E5" s="73">
        <f t="shared" si="0"/>
        <v>1.119662980794667</v>
      </c>
      <c r="F5" s="13">
        <v>360</v>
      </c>
      <c r="G5" s="13">
        <v>85011</v>
      </c>
      <c r="H5" s="73">
        <f t="shared" si="1"/>
        <v>1.124424633617269</v>
      </c>
      <c r="I5" s="23">
        <f>G5/J5</f>
        <v>0.91238972245476202</v>
      </c>
      <c r="J5" s="13">
        <v>93174</v>
      </c>
      <c r="K5" s="23">
        <f>G5/L5</f>
        <v>0.30624441626559845</v>
      </c>
      <c r="L5" s="13">
        <v>277592</v>
      </c>
    </row>
    <row r="6" spans="1:12" x14ac:dyDescent="0.2">
      <c r="A6" s="11" t="s">
        <v>120</v>
      </c>
      <c r="B6" s="12" t="s">
        <v>119</v>
      </c>
      <c r="C6" s="13">
        <v>73192</v>
      </c>
      <c r="D6" s="13">
        <v>128290</v>
      </c>
      <c r="E6" s="73">
        <f t="shared" si="0"/>
        <v>1.752787189856815</v>
      </c>
      <c r="F6" s="13">
        <v>4815</v>
      </c>
      <c r="G6" s="13">
        <v>133105</v>
      </c>
      <c r="H6" s="73">
        <f t="shared" si="1"/>
        <v>1.8185730680948737</v>
      </c>
      <c r="I6" s="23">
        <f>G6/J6</f>
        <v>0.8723448877004647</v>
      </c>
      <c r="J6" s="13">
        <v>152583</v>
      </c>
      <c r="K6" s="23">
        <f>G6/L6</f>
        <v>0.39435831039662483</v>
      </c>
      <c r="L6" s="13">
        <v>337523</v>
      </c>
    </row>
    <row r="7" spans="1:12" x14ac:dyDescent="0.2">
      <c r="A7" s="11" t="s">
        <v>103</v>
      </c>
      <c r="B7" s="12" t="s">
        <v>102</v>
      </c>
      <c r="C7" s="13">
        <v>59190</v>
      </c>
      <c r="D7" s="13">
        <v>299604</v>
      </c>
      <c r="E7" s="73">
        <f t="shared" si="0"/>
        <v>5.061733400912316</v>
      </c>
      <c r="F7" s="13">
        <v>1749</v>
      </c>
      <c r="G7" s="13">
        <v>301353</v>
      </c>
      <c r="H7" s="73">
        <f t="shared" si="1"/>
        <v>5.0912823112012164</v>
      </c>
      <c r="I7" s="23">
        <f>G7/J7</f>
        <v>0.94455884980300342</v>
      </c>
      <c r="J7" s="13">
        <v>319041</v>
      </c>
      <c r="K7" s="23">
        <f>G7/L7</f>
        <v>0.59856155976022019</v>
      </c>
      <c r="L7" s="13">
        <v>503462</v>
      </c>
    </row>
    <row r="8" spans="1:12" x14ac:dyDescent="0.2">
      <c r="A8" s="11"/>
      <c r="B8" s="12"/>
      <c r="C8" s="13"/>
      <c r="D8" s="13"/>
      <c r="E8" s="13"/>
      <c r="F8" s="13"/>
      <c r="G8" s="13"/>
      <c r="H8" s="13"/>
      <c r="I8" s="23"/>
      <c r="J8" s="13"/>
      <c r="K8" s="23"/>
      <c r="L8" s="13"/>
    </row>
    <row r="9" spans="1:12" x14ac:dyDescent="0.2">
      <c r="A9" s="83" t="s">
        <v>291</v>
      </c>
      <c r="B9" s="84"/>
      <c r="C9" s="85"/>
      <c r="D9" s="85"/>
      <c r="E9" s="85"/>
      <c r="F9" s="85"/>
      <c r="G9" s="85"/>
      <c r="H9" s="85"/>
      <c r="I9" s="86"/>
      <c r="J9" s="85"/>
      <c r="K9" s="86"/>
      <c r="L9" s="85"/>
    </row>
    <row r="10" spans="1:12" x14ac:dyDescent="0.2">
      <c r="A10" s="11" t="s">
        <v>61</v>
      </c>
      <c r="B10" s="12" t="s">
        <v>62</v>
      </c>
      <c r="C10" s="13">
        <v>47139</v>
      </c>
      <c r="D10" s="13">
        <v>88890</v>
      </c>
      <c r="E10" s="73">
        <f>D10/C10</f>
        <v>1.8856997390695602</v>
      </c>
      <c r="F10" s="13">
        <v>1021</v>
      </c>
      <c r="G10" s="13">
        <v>89911</v>
      </c>
      <c r="H10" s="73">
        <f>G10/C10</f>
        <v>1.9073590869555994</v>
      </c>
      <c r="I10" s="23">
        <f t="shared" ref="I10:I22" si="2">G10/J10</f>
        <v>0.86632814306636863</v>
      </c>
      <c r="J10" s="13">
        <v>103784</v>
      </c>
      <c r="K10" s="23">
        <f t="shared" ref="K10:K22" si="3">G10/L10</f>
        <v>0.31156891622628435</v>
      </c>
      <c r="L10" s="13">
        <v>288575</v>
      </c>
    </row>
    <row r="11" spans="1:12" x14ac:dyDescent="0.2">
      <c r="A11" s="11" t="s">
        <v>127</v>
      </c>
      <c r="B11" s="12" t="s">
        <v>128</v>
      </c>
      <c r="C11" s="13">
        <v>43240</v>
      </c>
      <c r="D11" s="13">
        <v>93536</v>
      </c>
      <c r="E11" s="73">
        <f t="shared" ref="E11:E22" si="4">D11/C11</f>
        <v>2.1631822386679</v>
      </c>
      <c r="F11" s="13">
        <v>2760</v>
      </c>
      <c r="G11" s="13">
        <v>96296</v>
      </c>
      <c r="H11" s="73">
        <f t="shared" ref="H11:H22" si="5">G11/C11</f>
        <v>2.2270120259019426</v>
      </c>
      <c r="I11" s="23">
        <f t="shared" si="2"/>
        <v>0.9144311394304272</v>
      </c>
      <c r="J11" s="13">
        <v>105307</v>
      </c>
      <c r="K11" s="23">
        <f t="shared" si="3"/>
        <v>0.33237379280827828</v>
      </c>
      <c r="L11" s="13">
        <v>289722</v>
      </c>
    </row>
    <row r="12" spans="1:12" x14ac:dyDescent="0.2">
      <c r="A12" s="11" t="s">
        <v>57</v>
      </c>
      <c r="B12" s="12" t="s">
        <v>58</v>
      </c>
      <c r="C12" s="13">
        <v>36405</v>
      </c>
      <c r="D12" s="13">
        <v>80312</v>
      </c>
      <c r="E12" s="73">
        <f t="shared" si="4"/>
        <v>2.2060705946985304</v>
      </c>
      <c r="F12" s="13">
        <v>5363</v>
      </c>
      <c r="G12" s="13">
        <v>85675</v>
      </c>
      <c r="H12" s="73">
        <f t="shared" si="5"/>
        <v>2.3533855239664883</v>
      </c>
      <c r="I12" s="23">
        <f t="shared" si="2"/>
        <v>0.81931547590586118</v>
      </c>
      <c r="J12" s="13">
        <v>104569</v>
      </c>
      <c r="K12" s="23">
        <f t="shared" si="3"/>
        <v>0.29646764895185235</v>
      </c>
      <c r="L12" s="13">
        <v>288986</v>
      </c>
    </row>
    <row r="13" spans="1:12" x14ac:dyDescent="0.2">
      <c r="A13" s="11" t="s">
        <v>53</v>
      </c>
      <c r="B13" s="12" t="s">
        <v>54</v>
      </c>
      <c r="C13" s="13">
        <v>35688</v>
      </c>
      <c r="D13" s="13">
        <v>80110</v>
      </c>
      <c r="E13" s="73">
        <f t="shared" si="4"/>
        <v>2.2447321228424122</v>
      </c>
      <c r="F13" s="13">
        <v>783</v>
      </c>
      <c r="G13" s="13">
        <v>80893</v>
      </c>
      <c r="H13" s="73">
        <f t="shared" si="5"/>
        <v>2.2666722707913025</v>
      </c>
      <c r="I13" s="23">
        <f t="shared" si="2"/>
        <v>0.84072626743436774</v>
      </c>
      <c r="J13" s="13">
        <v>96218</v>
      </c>
      <c r="K13" s="23">
        <f t="shared" si="3"/>
        <v>0.28824267215883581</v>
      </c>
      <c r="L13" s="13">
        <v>280642</v>
      </c>
    </row>
    <row r="14" spans="1:12" x14ac:dyDescent="0.2">
      <c r="A14" s="11" t="s">
        <v>93</v>
      </c>
      <c r="B14" s="12" t="s">
        <v>94</v>
      </c>
      <c r="C14" s="13">
        <v>34114</v>
      </c>
      <c r="D14" s="13">
        <v>90668</v>
      </c>
      <c r="E14" s="73">
        <f t="shared" si="4"/>
        <v>2.6577944538898985</v>
      </c>
      <c r="F14" s="13">
        <v>14681</v>
      </c>
      <c r="G14" s="13">
        <v>105349</v>
      </c>
      <c r="H14" s="73">
        <f t="shared" si="5"/>
        <v>3.0881456293603797</v>
      </c>
      <c r="I14" s="23">
        <f t="shared" si="2"/>
        <v>0.87611230311195387</v>
      </c>
      <c r="J14" s="13">
        <v>120246</v>
      </c>
      <c r="K14" s="23">
        <f t="shared" si="3"/>
        <v>0.34498126899297915</v>
      </c>
      <c r="L14" s="13">
        <v>305376</v>
      </c>
    </row>
    <row r="15" spans="1:12" x14ac:dyDescent="0.2">
      <c r="A15" s="11" t="s">
        <v>112</v>
      </c>
      <c r="B15" s="12" t="s">
        <v>113</v>
      </c>
      <c r="C15" s="13">
        <v>31931</v>
      </c>
      <c r="D15" s="13">
        <v>76583</v>
      </c>
      <c r="E15" s="73">
        <f t="shared" si="4"/>
        <v>2.398390279039178</v>
      </c>
      <c r="F15" s="13">
        <v>1381</v>
      </c>
      <c r="G15" s="13">
        <v>77964</v>
      </c>
      <c r="H15" s="73">
        <f t="shared" si="5"/>
        <v>2.4416397857881056</v>
      </c>
      <c r="I15" s="23">
        <f t="shared" si="2"/>
        <v>0.89040657834627679</v>
      </c>
      <c r="J15" s="13">
        <v>87560</v>
      </c>
      <c r="K15" s="23">
        <f t="shared" si="3"/>
        <v>0.2829200672063984</v>
      </c>
      <c r="L15" s="13">
        <v>275569</v>
      </c>
    </row>
    <row r="16" spans="1:12" x14ac:dyDescent="0.2">
      <c r="A16" s="11" t="s">
        <v>123</v>
      </c>
      <c r="B16" s="12" t="s">
        <v>124</v>
      </c>
      <c r="C16" s="13">
        <v>31012</v>
      </c>
      <c r="D16" s="13">
        <v>58618</v>
      </c>
      <c r="E16" s="73">
        <f t="shared" si="4"/>
        <v>1.8901715464981297</v>
      </c>
      <c r="F16" s="13">
        <v>714</v>
      </c>
      <c r="G16" s="13">
        <v>59332</v>
      </c>
      <c r="H16" s="73">
        <f t="shared" si="5"/>
        <v>1.913194892299755</v>
      </c>
      <c r="I16" s="23">
        <f t="shared" si="2"/>
        <v>0.88669037869504141</v>
      </c>
      <c r="J16" s="13">
        <v>66914</v>
      </c>
      <c r="K16" s="23">
        <f t="shared" si="3"/>
        <v>0.23607303574199556</v>
      </c>
      <c r="L16" s="13">
        <v>251329</v>
      </c>
    </row>
    <row r="17" spans="1:12" x14ac:dyDescent="0.2">
      <c r="A17" s="11" t="s">
        <v>75</v>
      </c>
      <c r="B17" s="12" t="s">
        <v>76</v>
      </c>
      <c r="C17" s="13">
        <v>29568</v>
      </c>
      <c r="D17" s="13">
        <v>45215</v>
      </c>
      <c r="E17" s="73">
        <f t="shared" si="4"/>
        <v>1.5291869588744589</v>
      </c>
      <c r="F17" s="13">
        <v>119</v>
      </c>
      <c r="G17" s="13">
        <v>45334</v>
      </c>
      <c r="H17" s="73">
        <f t="shared" si="5"/>
        <v>1.53321158008658</v>
      </c>
      <c r="I17" s="23">
        <f t="shared" si="2"/>
        <v>0.9329903272278246</v>
      </c>
      <c r="J17" s="13">
        <v>48590</v>
      </c>
      <c r="K17" s="23">
        <f t="shared" si="3"/>
        <v>0.19456485352057065</v>
      </c>
      <c r="L17" s="13">
        <v>233002</v>
      </c>
    </row>
    <row r="18" spans="1:12" x14ac:dyDescent="0.2">
      <c r="A18" s="11" t="s">
        <v>87</v>
      </c>
      <c r="B18" s="12" t="s">
        <v>88</v>
      </c>
      <c r="C18" s="13">
        <v>25163</v>
      </c>
      <c r="D18" s="13">
        <v>107919</v>
      </c>
      <c r="E18" s="73">
        <f t="shared" si="4"/>
        <v>4.2887970432778282</v>
      </c>
      <c r="F18" s="13">
        <v>4229</v>
      </c>
      <c r="G18" s="13">
        <v>112148</v>
      </c>
      <c r="H18" s="73">
        <f t="shared" si="5"/>
        <v>4.4568612645551005</v>
      </c>
      <c r="I18" s="23">
        <f t="shared" si="2"/>
        <v>0.86665687812492753</v>
      </c>
      <c r="J18" s="13">
        <v>129403</v>
      </c>
      <c r="K18" s="23">
        <f t="shared" si="3"/>
        <v>0.35649506492680832</v>
      </c>
      <c r="L18" s="13">
        <v>314585</v>
      </c>
    </row>
    <row r="19" spans="1:12" x14ac:dyDescent="0.2">
      <c r="A19" s="11" t="s">
        <v>125</v>
      </c>
      <c r="B19" s="12" t="s">
        <v>126</v>
      </c>
      <c r="C19" s="13">
        <v>23359</v>
      </c>
      <c r="D19" s="13">
        <v>85762</v>
      </c>
      <c r="E19" s="73">
        <f t="shared" si="4"/>
        <v>3.6714756624855518</v>
      </c>
      <c r="F19" s="13">
        <v>2309</v>
      </c>
      <c r="G19" s="13">
        <v>88071</v>
      </c>
      <c r="H19" s="73">
        <f t="shared" si="5"/>
        <v>3.7703240720921274</v>
      </c>
      <c r="I19" s="23">
        <f t="shared" si="2"/>
        <v>0.85290528762347473</v>
      </c>
      <c r="J19" s="13">
        <v>103260</v>
      </c>
      <c r="K19" s="23">
        <f t="shared" si="3"/>
        <v>0.30393520355869674</v>
      </c>
      <c r="L19" s="13">
        <v>289769</v>
      </c>
    </row>
    <row r="20" spans="1:12" x14ac:dyDescent="0.2">
      <c r="A20" s="11" t="s">
        <v>49</v>
      </c>
      <c r="B20" s="12" t="s">
        <v>50</v>
      </c>
      <c r="C20" s="13">
        <v>22583</v>
      </c>
      <c r="D20" s="13">
        <v>23400</v>
      </c>
      <c r="E20" s="73">
        <f t="shared" si="4"/>
        <v>1.0361776557587565</v>
      </c>
      <c r="F20" s="13">
        <v>108</v>
      </c>
      <c r="G20" s="13">
        <v>23508</v>
      </c>
      <c r="H20" s="73">
        <f t="shared" si="5"/>
        <v>1.0409600141699509</v>
      </c>
      <c r="I20" s="23">
        <f t="shared" si="2"/>
        <v>0.89996554496382219</v>
      </c>
      <c r="J20" s="13">
        <v>26121</v>
      </c>
      <c r="K20" s="23">
        <f t="shared" si="3"/>
        <v>0.11165945481230971</v>
      </c>
      <c r="L20" s="13">
        <v>210533</v>
      </c>
    </row>
    <row r="21" spans="1:12" x14ac:dyDescent="0.2">
      <c r="A21" s="11" t="s">
        <v>77</v>
      </c>
      <c r="B21" s="12" t="s">
        <v>78</v>
      </c>
      <c r="C21" s="13">
        <v>22529</v>
      </c>
      <c r="D21" s="13">
        <v>119414</v>
      </c>
      <c r="E21" s="73">
        <f t="shared" si="4"/>
        <v>5.300457188512584</v>
      </c>
      <c r="F21" s="13">
        <v>1451</v>
      </c>
      <c r="G21" s="13">
        <v>120865</v>
      </c>
      <c r="H21" s="73">
        <f t="shared" si="5"/>
        <v>5.3648630653823961</v>
      </c>
      <c r="I21" s="23">
        <f t="shared" si="2"/>
        <v>0.8680897213982518</v>
      </c>
      <c r="J21" s="13">
        <v>139231</v>
      </c>
      <c r="K21" s="23">
        <f t="shared" si="3"/>
        <v>0.36983375610830793</v>
      </c>
      <c r="L21" s="13">
        <v>326809</v>
      </c>
    </row>
    <row r="22" spans="1:12" x14ac:dyDescent="0.2">
      <c r="A22" s="11" t="s">
        <v>44</v>
      </c>
      <c r="B22" s="12" t="s">
        <v>45</v>
      </c>
      <c r="C22" s="13">
        <v>22493</v>
      </c>
      <c r="D22" s="13">
        <v>56343</v>
      </c>
      <c r="E22" s="73">
        <f t="shared" si="4"/>
        <v>2.5049126394878405</v>
      </c>
      <c r="F22" s="13">
        <v>2077</v>
      </c>
      <c r="G22" s="13">
        <v>58420</v>
      </c>
      <c r="H22" s="73">
        <f t="shared" si="5"/>
        <v>2.597252478548882</v>
      </c>
      <c r="I22" s="23">
        <f t="shared" si="2"/>
        <v>0.88954532996315128</v>
      </c>
      <c r="J22" s="13">
        <v>65674</v>
      </c>
      <c r="K22" s="23">
        <f t="shared" si="3"/>
        <v>0.23359497143039934</v>
      </c>
      <c r="L22" s="13">
        <v>250091</v>
      </c>
    </row>
    <row r="23" spans="1:12" x14ac:dyDescent="0.2">
      <c r="A23" s="11"/>
      <c r="B23" s="12"/>
      <c r="C23" s="13"/>
      <c r="D23" s="13"/>
      <c r="E23" s="13"/>
      <c r="F23" s="13"/>
      <c r="G23" s="13"/>
      <c r="H23" s="13"/>
      <c r="I23" s="23"/>
      <c r="J23" s="13"/>
      <c r="K23" s="23"/>
      <c r="L23" s="13"/>
    </row>
    <row r="24" spans="1:12" x14ac:dyDescent="0.2">
      <c r="A24" s="83" t="s">
        <v>292</v>
      </c>
      <c r="B24" s="84"/>
      <c r="C24" s="85"/>
      <c r="D24" s="85"/>
      <c r="E24" s="85"/>
      <c r="F24" s="85"/>
      <c r="G24" s="85"/>
      <c r="H24" s="85"/>
      <c r="I24" s="86"/>
      <c r="J24" s="85"/>
      <c r="K24" s="86"/>
      <c r="L24" s="85"/>
    </row>
    <row r="25" spans="1:12" x14ac:dyDescent="0.2">
      <c r="A25" s="11" t="s">
        <v>91</v>
      </c>
      <c r="B25" s="12" t="s">
        <v>90</v>
      </c>
      <c r="C25" s="13">
        <v>19821</v>
      </c>
      <c r="D25" s="13">
        <v>87555</v>
      </c>
      <c r="E25" s="73">
        <f>D25/C25</f>
        <v>4.4172846980475251</v>
      </c>
      <c r="F25" s="13">
        <v>6266</v>
      </c>
      <c r="G25" s="13">
        <v>93821</v>
      </c>
      <c r="H25" s="73">
        <f>G25/C25</f>
        <v>4.7334140557994049</v>
      </c>
      <c r="I25" s="23">
        <f t="shared" ref="I25:I35" si="6">G25/J25</f>
        <v>0.8561169460438548</v>
      </c>
      <c r="J25" s="13">
        <v>109589</v>
      </c>
      <c r="K25" s="23">
        <f t="shared" ref="K25:K35" si="7">G25/L25</f>
        <v>0.31879158143675546</v>
      </c>
      <c r="L25" s="13">
        <v>294302</v>
      </c>
    </row>
    <row r="26" spans="1:12" x14ac:dyDescent="0.2">
      <c r="A26" s="11" t="s">
        <v>99</v>
      </c>
      <c r="B26" s="12" t="s">
        <v>100</v>
      </c>
      <c r="C26" s="13">
        <v>17871</v>
      </c>
      <c r="D26" s="13">
        <v>56193</v>
      </c>
      <c r="E26" s="73">
        <f t="shared" ref="E26:E35" si="8">D26/C26</f>
        <v>3.144367970454927</v>
      </c>
      <c r="F26" s="13">
        <v>538</v>
      </c>
      <c r="G26" s="13">
        <v>56731</v>
      </c>
      <c r="H26" s="73">
        <f t="shared" ref="H26:H35" si="9">G26/C26</f>
        <v>3.174472609255218</v>
      </c>
      <c r="I26" s="23">
        <f t="shared" si="6"/>
        <v>0.91531139077121648</v>
      </c>
      <c r="J26" s="13">
        <v>61980</v>
      </c>
      <c r="K26" s="23">
        <f t="shared" si="7"/>
        <v>0.23024225132611192</v>
      </c>
      <c r="L26" s="13">
        <v>246397</v>
      </c>
    </row>
    <row r="27" spans="1:12" x14ac:dyDescent="0.2">
      <c r="A27" s="11" t="s">
        <v>42</v>
      </c>
      <c r="B27" s="12" t="s">
        <v>43</v>
      </c>
      <c r="C27" s="13">
        <v>17153</v>
      </c>
      <c r="D27" s="13">
        <v>94581</v>
      </c>
      <c r="E27" s="73">
        <f t="shared" si="8"/>
        <v>5.5139625721448144</v>
      </c>
      <c r="F27" s="13">
        <v>1085</v>
      </c>
      <c r="G27" s="13">
        <v>95666</v>
      </c>
      <c r="H27" s="73">
        <f t="shared" si="9"/>
        <v>5.5772168133854132</v>
      </c>
      <c r="I27" s="23">
        <f t="shared" si="6"/>
        <v>0.91293062315106399</v>
      </c>
      <c r="J27" s="13">
        <v>104790</v>
      </c>
      <c r="K27" s="23">
        <f t="shared" si="7"/>
        <v>0.33067409593993902</v>
      </c>
      <c r="L27" s="13">
        <v>289306</v>
      </c>
    </row>
    <row r="28" spans="1:12" x14ac:dyDescent="0.2">
      <c r="A28" s="11" t="s">
        <v>81</v>
      </c>
      <c r="B28" s="12" t="s">
        <v>82</v>
      </c>
      <c r="C28" s="13">
        <v>17075</v>
      </c>
      <c r="D28" s="13">
        <v>67119</v>
      </c>
      <c r="E28" s="73">
        <f t="shared" si="8"/>
        <v>3.930834553440703</v>
      </c>
      <c r="F28" s="13">
        <v>1616</v>
      </c>
      <c r="G28" s="13">
        <v>68735</v>
      </c>
      <c r="H28" s="73">
        <f t="shared" si="9"/>
        <v>4.0254758418740852</v>
      </c>
      <c r="I28" s="23">
        <f t="shared" si="6"/>
        <v>0.90061582809224316</v>
      </c>
      <c r="J28" s="13">
        <v>76320</v>
      </c>
      <c r="K28" s="23">
        <f t="shared" si="7"/>
        <v>0.26345948929450275</v>
      </c>
      <c r="L28" s="13">
        <v>260894</v>
      </c>
    </row>
    <row r="29" spans="1:12" x14ac:dyDescent="0.2">
      <c r="A29" s="11" t="s">
        <v>114</v>
      </c>
      <c r="B29" s="12" t="s">
        <v>115</v>
      </c>
      <c r="C29" s="13">
        <v>16359</v>
      </c>
      <c r="D29" s="13">
        <v>47226</v>
      </c>
      <c r="E29" s="73">
        <f t="shared" si="8"/>
        <v>2.8868512745277828</v>
      </c>
      <c r="F29" s="13">
        <v>1095</v>
      </c>
      <c r="G29" s="13">
        <v>48321</v>
      </c>
      <c r="H29" s="73">
        <f t="shared" si="9"/>
        <v>2.9537869062901154</v>
      </c>
      <c r="I29" s="23">
        <f t="shared" si="6"/>
        <v>0.84130162267567377</v>
      </c>
      <c r="J29" s="13">
        <v>57436</v>
      </c>
      <c r="K29" s="23">
        <f t="shared" si="7"/>
        <v>0.19979822120413979</v>
      </c>
      <c r="L29" s="13">
        <v>241849</v>
      </c>
    </row>
    <row r="30" spans="1:12" x14ac:dyDescent="0.2">
      <c r="A30" s="11" t="s">
        <v>83</v>
      </c>
      <c r="B30" s="12" t="s">
        <v>84</v>
      </c>
      <c r="C30" s="13">
        <v>14532</v>
      </c>
      <c r="D30" s="13">
        <v>55217</v>
      </c>
      <c r="E30" s="73">
        <f t="shared" si="8"/>
        <v>3.7996834571979079</v>
      </c>
      <c r="F30" s="13">
        <v>807</v>
      </c>
      <c r="G30" s="13">
        <v>56024</v>
      </c>
      <c r="H30" s="73">
        <f t="shared" si="9"/>
        <v>3.8552160748692539</v>
      </c>
      <c r="I30" s="23">
        <f t="shared" si="6"/>
        <v>0.81870524623703056</v>
      </c>
      <c r="J30" s="13">
        <v>68430</v>
      </c>
      <c r="K30" s="23">
        <f t="shared" si="7"/>
        <v>0.22157097714446172</v>
      </c>
      <c r="L30" s="13">
        <v>252849</v>
      </c>
    </row>
    <row r="31" spans="1:12" x14ac:dyDescent="0.2">
      <c r="A31" s="11" t="s">
        <v>59</v>
      </c>
      <c r="B31" s="12" t="s">
        <v>60</v>
      </c>
      <c r="C31" s="13">
        <v>14312</v>
      </c>
      <c r="D31" s="13">
        <v>60889</v>
      </c>
      <c r="E31" s="73">
        <f t="shared" si="8"/>
        <v>4.2544019005030744</v>
      </c>
      <c r="F31" s="13">
        <v>1287</v>
      </c>
      <c r="G31" s="13">
        <v>62176</v>
      </c>
      <c r="H31" s="73">
        <f t="shared" si="9"/>
        <v>4.344326439351593</v>
      </c>
      <c r="I31" s="23">
        <f t="shared" si="6"/>
        <v>0.89810775675285281</v>
      </c>
      <c r="J31" s="13">
        <v>69230</v>
      </c>
      <c r="K31" s="23">
        <f t="shared" si="7"/>
        <v>0.2449889870011151</v>
      </c>
      <c r="L31" s="13">
        <v>253791</v>
      </c>
    </row>
    <row r="32" spans="1:12" x14ac:dyDescent="0.2">
      <c r="A32" s="11" t="s">
        <v>111</v>
      </c>
      <c r="B32" s="12" t="s">
        <v>110</v>
      </c>
      <c r="C32" s="13">
        <v>12642</v>
      </c>
      <c r="D32" s="13">
        <v>60997</v>
      </c>
      <c r="E32" s="73">
        <f t="shared" si="8"/>
        <v>4.8249485840847965</v>
      </c>
      <c r="F32" s="13">
        <v>3531</v>
      </c>
      <c r="G32" s="13">
        <v>64528</v>
      </c>
      <c r="H32" s="73">
        <f t="shared" si="9"/>
        <v>5.1042556557506726</v>
      </c>
      <c r="I32" s="23">
        <f t="shared" si="6"/>
        <v>0.87706087831133706</v>
      </c>
      <c r="J32" s="13">
        <v>73573</v>
      </c>
      <c r="K32" s="23">
        <f t="shared" si="7"/>
        <v>0.24617826254487465</v>
      </c>
      <c r="L32" s="13">
        <v>262119</v>
      </c>
    </row>
    <row r="33" spans="1:12" x14ac:dyDescent="0.2">
      <c r="A33" s="11" t="s">
        <v>95</v>
      </c>
      <c r="B33" s="12" t="s">
        <v>96</v>
      </c>
      <c r="C33" s="13">
        <v>12588</v>
      </c>
      <c r="D33" s="13">
        <v>50075</v>
      </c>
      <c r="E33" s="73">
        <f t="shared" si="8"/>
        <v>3.9779949157928187</v>
      </c>
      <c r="F33" s="13">
        <v>853</v>
      </c>
      <c r="G33" s="13">
        <v>50928</v>
      </c>
      <c r="H33" s="73">
        <f t="shared" si="9"/>
        <v>4.0457578646329839</v>
      </c>
      <c r="I33" s="23">
        <f t="shared" si="6"/>
        <v>0.89523273801153147</v>
      </c>
      <c r="J33" s="13">
        <v>56888</v>
      </c>
      <c r="K33" s="23">
        <f t="shared" si="7"/>
        <v>0.21105502648133873</v>
      </c>
      <c r="L33" s="13">
        <v>241302</v>
      </c>
    </row>
    <row r="34" spans="1:12" x14ac:dyDescent="0.2">
      <c r="A34" s="11" t="s">
        <v>46</v>
      </c>
      <c r="B34" s="12" t="s">
        <v>47</v>
      </c>
      <c r="C34" s="13">
        <v>12330</v>
      </c>
      <c r="D34" s="13">
        <v>58435</v>
      </c>
      <c r="E34" s="73">
        <f t="shared" si="8"/>
        <v>4.7392538523925385</v>
      </c>
      <c r="F34" s="13">
        <v>1004</v>
      </c>
      <c r="G34" s="13">
        <v>59439</v>
      </c>
      <c r="H34" s="73">
        <f t="shared" si="9"/>
        <v>4.8206812652068125</v>
      </c>
      <c r="I34" s="23">
        <f t="shared" si="6"/>
        <v>0.91281712635911294</v>
      </c>
      <c r="J34" s="13">
        <v>65116</v>
      </c>
      <c r="K34" s="23">
        <f t="shared" si="7"/>
        <v>0.23820382318759267</v>
      </c>
      <c r="L34" s="13">
        <v>249530</v>
      </c>
    </row>
    <row r="35" spans="1:12" x14ac:dyDescent="0.2">
      <c r="A35" s="11" t="s">
        <v>116</v>
      </c>
      <c r="B35" s="12" t="s">
        <v>117</v>
      </c>
      <c r="C35" s="13">
        <v>11147</v>
      </c>
      <c r="D35" s="13">
        <v>17702</v>
      </c>
      <c r="E35" s="73">
        <f t="shared" si="8"/>
        <v>1.5880505965730689</v>
      </c>
      <c r="F35" s="13">
        <v>568</v>
      </c>
      <c r="G35" s="13">
        <v>18270</v>
      </c>
      <c r="H35" s="73">
        <f t="shared" si="9"/>
        <v>1.6390060105858077</v>
      </c>
      <c r="I35" s="23">
        <f t="shared" si="6"/>
        <v>0.7966338187843377</v>
      </c>
      <c r="J35" s="13">
        <v>22934</v>
      </c>
      <c r="K35" s="23">
        <f t="shared" si="7"/>
        <v>8.8112313056730437E-2</v>
      </c>
      <c r="L35" s="13">
        <v>207349</v>
      </c>
    </row>
    <row r="36" spans="1:12" x14ac:dyDescent="0.2">
      <c r="A36" s="11"/>
      <c r="B36" s="12"/>
      <c r="C36" s="13"/>
      <c r="D36" s="13"/>
      <c r="E36" s="13"/>
      <c r="F36" s="13"/>
      <c r="G36" s="13"/>
      <c r="H36" s="13"/>
      <c r="I36" s="23"/>
      <c r="J36" s="13"/>
      <c r="K36" s="23"/>
      <c r="L36" s="13"/>
    </row>
    <row r="37" spans="1:12" x14ac:dyDescent="0.2">
      <c r="A37" s="83" t="s">
        <v>293</v>
      </c>
      <c r="B37" s="84"/>
      <c r="C37" s="85"/>
      <c r="D37" s="85"/>
      <c r="E37" s="85"/>
      <c r="F37" s="85"/>
      <c r="G37" s="85"/>
      <c r="H37" s="85"/>
      <c r="I37" s="86"/>
      <c r="J37" s="85"/>
      <c r="K37" s="86"/>
      <c r="L37" s="85"/>
    </row>
    <row r="38" spans="1:12" x14ac:dyDescent="0.2">
      <c r="A38" s="11" t="s">
        <v>118</v>
      </c>
      <c r="B38" s="12" t="s">
        <v>119</v>
      </c>
      <c r="C38" s="13">
        <v>9631</v>
      </c>
      <c r="D38" s="13">
        <v>17293</v>
      </c>
      <c r="E38" s="73">
        <f>D38/C38</f>
        <v>1.795556017028346</v>
      </c>
      <c r="F38" s="13">
        <v>247</v>
      </c>
      <c r="G38" s="13">
        <v>17540</v>
      </c>
      <c r="H38" s="73">
        <f>G38/C38</f>
        <v>1.8212023673554147</v>
      </c>
      <c r="I38" s="23">
        <f t="shared" ref="I38:I47" si="10">G38/J38</f>
        <v>0.87490023942537909</v>
      </c>
      <c r="J38" s="13">
        <v>20048</v>
      </c>
      <c r="K38" s="23">
        <f t="shared" ref="K38:K47" si="11">G38/L38</f>
        <v>8.578695099285924E-2</v>
      </c>
      <c r="L38" s="13">
        <v>204460</v>
      </c>
    </row>
    <row r="39" spans="1:12" x14ac:dyDescent="0.2">
      <c r="A39" s="11" t="s">
        <v>109</v>
      </c>
      <c r="B39" s="12" t="s">
        <v>110</v>
      </c>
      <c r="C39" s="13">
        <v>9476</v>
      </c>
      <c r="D39" s="13">
        <v>44689</v>
      </c>
      <c r="E39" s="73">
        <f t="shared" ref="E39:E47" si="12">D39/C39</f>
        <v>4.7160194174757279</v>
      </c>
      <c r="F39" s="13">
        <v>4421</v>
      </c>
      <c r="G39" s="13">
        <v>49110</v>
      </c>
      <c r="H39" s="73">
        <f t="shared" ref="H39:H47" si="13">G39/C39</f>
        <v>5.1825664837484169</v>
      </c>
      <c r="I39" s="23">
        <f t="shared" si="10"/>
        <v>0.86775983319786554</v>
      </c>
      <c r="J39" s="13">
        <v>56594</v>
      </c>
      <c r="K39" s="23">
        <f t="shared" si="11"/>
        <v>0.20376409669147849</v>
      </c>
      <c r="L39" s="13">
        <v>241014</v>
      </c>
    </row>
    <row r="40" spans="1:12" x14ac:dyDescent="0.2">
      <c r="A40" s="11" t="s">
        <v>104</v>
      </c>
      <c r="B40" s="12" t="s">
        <v>105</v>
      </c>
      <c r="C40" s="13">
        <v>8020</v>
      </c>
      <c r="D40" s="13">
        <v>20693</v>
      </c>
      <c r="E40" s="73">
        <f t="shared" si="12"/>
        <v>2.5801745635910223</v>
      </c>
      <c r="F40" s="13">
        <v>1254</v>
      </c>
      <c r="G40" s="13">
        <v>21947</v>
      </c>
      <c r="H40" s="73">
        <f t="shared" si="13"/>
        <v>2.7365336658354114</v>
      </c>
      <c r="I40" s="23">
        <f t="shared" si="10"/>
        <v>0.89320743966464533</v>
      </c>
      <c r="J40" s="13">
        <v>24571</v>
      </c>
      <c r="K40" s="23">
        <f t="shared" si="11"/>
        <v>0.10501811152103281</v>
      </c>
      <c r="L40" s="13">
        <v>208983</v>
      </c>
    </row>
    <row r="41" spans="1:12" x14ac:dyDescent="0.2">
      <c r="A41" s="11" t="s">
        <v>51</v>
      </c>
      <c r="B41" s="12" t="s">
        <v>52</v>
      </c>
      <c r="C41" s="13">
        <v>7997</v>
      </c>
      <c r="D41" s="13">
        <v>20207</v>
      </c>
      <c r="E41" s="73">
        <f t="shared" si="12"/>
        <v>2.5268225584594224</v>
      </c>
      <c r="F41" s="13">
        <v>1980</v>
      </c>
      <c r="G41" s="13">
        <v>22187</v>
      </c>
      <c r="H41" s="73">
        <f t="shared" si="13"/>
        <v>2.7744154057771664</v>
      </c>
      <c r="I41" s="23">
        <f t="shared" si="10"/>
        <v>0.74733899218539479</v>
      </c>
      <c r="J41" s="13">
        <v>29688</v>
      </c>
      <c r="K41" s="23">
        <f t="shared" si="11"/>
        <v>0.10362769321307969</v>
      </c>
      <c r="L41" s="13">
        <v>214103</v>
      </c>
    </row>
    <row r="42" spans="1:12" x14ac:dyDescent="0.2">
      <c r="A42" s="11" t="s">
        <v>121</v>
      </c>
      <c r="B42" s="12" t="s">
        <v>122</v>
      </c>
      <c r="C42" s="13">
        <v>6528</v>
      </c>
      <c r="D42" s="13">
        <v>23128</v>
      </c>
      <c r="E42" s="73">
        <f t="shared" si="12"/>
        <v>3.5428921568627452</v>
      </c>
      <c r="F42" s="13">
        <v>412</v>
      </c>
      <c r="G42" s="13">
        <v>23540</v>
      </c>
      <c r="H42" s="73">
        <f t="shared" si="13"/>
        <v>3.6060049019607843</v>
      </c>
      <c r="I42" s="23">
        <f t="shared" si="10"/>
        <v>0.81821341675356274</v>
      </c>
      <c r="J42" s="13">
        <v>28770</v>
      </c>
      <c r="K42" s="23">
        <f t="shared" si="11"/>
        <v>0.11042000881859033</v>
      </c>
      <c r="L42" s="13">
        <v>213186</v>
      </c>
    </row>
    <row r="43" spans="1:12" x14ac:dyDescent="0.2">
      <c r="A43" s="11" t="s">
        <v>63</v>
      </c>
      <c r="B43" s="12" t="s">
        <v>64</v>
      </c>
      <c r="C43" s="13">
        <v>6460</v>
      </c>
      <c r="D43" s="13">
        <v>19211</v>
      </c>
      <c r="E43" s="73">
        <f t="shared" si="12"/>
        <v>2.9738390092879259</v>
      </c>
      <c r="F43" s="13">
        <v>181</v>
      </c>
      <c r="G43" s="13">
        <v>19392</v>
      </c>
      <c r="H43" s="73">
        <f t="shared" si="13"/>
        <v>3.001857585139319</v>
      </c>
      <c r="I43" s="23">
        <f t="shared" si="10"/>
        <v>0.84430512016718917</v>
      </c>
      <c r="J43" s="13">
        <v>22968</v>
      </c>
      <c r="K43" s="23">
        <f t="shared" si="11"/>
        <v>9.3509499469572765E-2</v>
      </c>
      <c r="L43" s="13">
        <v>207380</v>
      </c>
    </row>
    <row r="44" spans="1:12" x14ac:dyDescent="0.2">
      <c r="A44" s="11" t="s">
        <v>108</v>
      </c>
      <c r="B44" s="12" t="s">
        <v>107</v>
      </c>
      <c r="C44" s="13">
        <v>6154</v>
      </c>
      <c r="D44" s="13">
        <v>33341</v>
      </c>
      <c r="E44" s="73">
        <f t="shared" si="12"/>
        <v>5.4177770555736107</v>
      </c>
      <c r="F44" s="13">
        <v>825</v>
      </c>
      <c r="G44" s="13">
        <v>34166</v>
      </c>
      <c r="H44" s="73">
        <f t="shared" si="13"/>
        <v>5.5518362040948972</v>
      </c>
      <c r="I44" s="23">
        <f t="shared" si="10"/>
        <v>0.88837463272575989</v>
      </c>
      <c r="J44" s="13">
        <v>38459</v>
      </c>
      <c r="K44" s="23">
        <f t="shared" si="11"/>
        <v>0.15329806661192696</v>
      </c>
      <c r="L44" s="13">
        <v>222873</v>
      </c>
    </row>
    <row r="45" spans="1:12" x14ac:dyDescent="0.2">
      <c r="A45" s="11" t="s">
        <v>89</v>
      </c>
      <c r="B45" s="12" t="s">
        <v>90</v>
      </c>
      <c r="C45" s="13">
        <v>5991</v>
      </c>
      <c r="D45" s="13">
        <v>10710</v>
      </c>
      <c r="E45" s="73">
        <f t="shared" si="12"/>
        <v>1.787681522283425</v>
      </c>
      <c r="F45" s="13">
        <v>173</v>
      </c>
      <c r="G45" s="13">
        <v>10883</v>
      </c>
      <c r="H45" s="73">
        <f t="shared" si="13"/>
        <v>1.8165581705892171</v>
      </c>
      <c r="I45" s="23">
        <f t="shared" si="10"/>
        <v>0.81435199042202933</v>
      </c>
      <c r="J45" s="13">
        <v>13364</v>
      </c>
      <c r="K45" s="23">
        <f t="shared" si="11"/>
        <v>5.502689911819432E-2</v>
      </c>
      <c r="L45" s="13">
        <v>197776</v>
      </c>
    </row>
    <row r="46" spans="1:12" x14ac:dyDescent="0.2">
      <c r="A46" s="11" t="s">
        <v>73</v>
      </c>
      <c r="B46" s="12" t="s">
        <v>74</v>
      </c>
      <c r="C46" s="13">
        <v>5559</v>
      </c>
      <c r="D46" s="13">
        <v>30060</v>
      </c>
      <c r="E46" s="73">
        <f t="shared" si="12"/>
        <v>5.4074473826227738</v>
      </c>
      <c r="F46" s="13">
        <v>949</v>
      </c>
      <c r="G46" s="13">
        <v>31009</v>
      </c>
      <c r="H46" s="73">
        <f t="shared" si="13"/>
        <v>5.5781615398452962</v>
      </c>
      <c r="I46" s="23">
        <f t="shared" si="10"/>
        <v>0.8148469320720011</v>
      </c>
      <c r="J46" s="13">
        <v>38055</v>
      </c>
      <c r="K46" s="23">
        <f t="shared" si="11"/>
        <v>0.13710665127980651</v>
      </c>
      <c r="L46" s="13">
        <v>226167</v>
      </c>
    </row>
    <row r="47" spans="1:12" x14ac:dyDescent="0.2">
      <c r="A47" s="11" t="s">
        <v>69</v>
      </c>
      <c r="B47" s="12" t="s">
        <v>68</v>
      </c>
      <c r="C47" s="13">
        <v>5485</v>
      </c>
      <c r="D47" s="13">
        <v>37585</v>
      </c>
      <c r="E47" s="73">
        <f t="shared" si="12"/>
        <v>6.8523245214220605</v>
      </c>
      <c r="F47" s="13">
        <v>338</v>
      </c>
      <c r="G47" s="13">
        <v>37923</v>
      </c>
      <c r="H47" s="73">
        <f t="shared" si="13"/>
        <v>6.913947128532361</v>
      </c>
      <c r="I47" s="23">
        <f t="shared" si="10"/>
        <v>0.89238987198795183</v>
      </c>
      <c r="J47" s="13">
        <v>42496</v>
      </c>
      <c r="K47" s="23">
        <f t="shared" si="11"/>
        <v>0.1671279361861531</v>
      </c>
      <c r="L47" s="13">
        <v>226910</v>
      </c>
    </row>
    <row r="48" spans="1:12" x14ac:dyDescent="0.2">
      <c r="A48" s="11"/>
      <c r="B48" s="12"/>
      <c r="C48" s="13"/>
      <c r="D48" s="13"/>
      <c r="E48" s="13"/>
      <c r="F48" s="13"/>
      <c r="G48" s="13"/>
      <c r="H48" s="13"/>
      <c r="I48" s="23"/>
      <c r="J48" s="13"/>
      <c r="K48" s="23"/>
      <c r="L48" s="13"/>
    </row>
    <row r="49" spans="1:12" x14ac:dyDescent="0.2">
      <c r="A49" s="83" t="s">
        <v>294</v>
      </c>
      <c r="B49" s="84"/>
      <c r="C49" s="85"/>
      <c r="D49" s="85"/>
      <c r="E49" s="85"/>
      <c r="F49" s="85"/>
      <c r="G49" s="85"/>
      <c r="H49" s="85"/>
      <c r="I49" s="86"/>
      <c r="J49" s="85"/>
      <c r="K49" s="86"/>
      <c r="L49" s="85"/>
    </row>
    <row r="50" spans="1:12" x14ac:dyDescent="0.2">
      <c r="A50" s="11" t="s">
        <v>72</v>
      </c>
      <c r="B50" s="12" t="s">
        <v>71</v>
      </c>
      <c r="C50" s="13">
        <v>4620</v>
      </c>
      <c r="D50" s="13">
        <v>20232</v>
      </c>
      <c r="E50" s="73">
        <f>D50/C50</f>
        <v>4.3792207792207796</v>
      </c>
      <c r="F50" s="13">
        <v>254</v>
      </c>
      <c r="G50" s="13">
        <v>20486</v>
      </c>
      <c r="H50" s="73">
        <f>G50/C50</f>
        <v>4.434199134199134</v>
      </c>
      <c r="I50" s="23">
        <f t="shared" ref="I50:I58" si="14">G50/J50</f>
        <v>0.88880211722851321</v>
      </c>
      <c r="J50" s="13">
        <v>23049</v>
      </c>
      <c r="K50" s="23">
        <f t="shared" ref="K50:K58" si="15">G50/L50</f>
        <v>9.8746270383349155E-2</v>
      </c>
      <c r="L50" s="13">
        <v>207461</v>
      </c>
    </row>
    <row r="51" spans="1:12" x14ac:dyDescent="0.2">
      <c r="A51" s="11" t="s">
        <v>67</v>
      </c>
      <c r="B51" s="12" t="s">
        <v>68</v>
      </c>
      <c r="C51" s="13">
        <v>4489</v>
      </c>
      <c r="D51" s="13">
        <v>19726</v>
      </c>
      <c r="E51" s="73">
        <f t="shared" ref="E51:E58" si="16">D51/C51</f>
        <v>4.3942971708621075</v>
      </c>
      <c r="F51" s="13">
        <v>231</v>
      </c>
      <c r="G51" s="13">
        <v>19957</v>
      </c>
      <c r="H51" s="73">
        <f t="shared" ref="H51:H58" si="17">G51/C51</f>
        <v>4.4457562931610601</v>
      </c>
      <c r="I51" s="23">
        <f t="shared" si="14"/>
        <v>0.86136648107384872</v>
      </c>
      <c r="J51" s="13">
        <v>23169</v>
      </c>
      <c r="K51" s="23">
        <f t="shared" si="15"/>
        <v>9.6140783597728111E-2</v>
      </c>
      <c r="L51" s="13">
        <v>207581</v>
      </c>
    </row>
    <row r="52" spans="1:12" x14ac:dyDescent="0.2">
      <c r="A52" s="11" t="s">
        <v>65</v>
      </c>
      <c r="B52" s="12" t="s">
        <v>66</v>
      </c>
      <c r="C52" s="13">
        <v>4469</v>
      </c>
      <c r="D52" s="13">
        <v>28864</v>
      </c>
      <c r="E52" s="73">
        <f t="shared" si="16"/>
        <v>6.4587155963302756</v>
      </c>
      <c r="F52" s="13">
        <v>296</v>
      </c>
      <c r="G52" s="13">
        <v>29160</v>
      </c>
      <c r="H52" s="73">
        <f t="shared" si="17"/>
        <v>6.5249496531662565</v>
      </c>
      <c r="I52" s="23">
        <f t="shared" si="14"/>
        <v>0.84841431480942686</v>
      </c>
      <c r="J52" s="13">
        <v>34370</v>
      </c>
      <c r="K52" s="23">
        <f t="shared" si="15"/>
        <v>0.1332833596913823</v>
      </c>
      <c r="L52" s="13">
        <v>218782</v>
      </c>
    </row>
    <row r="53" spans="1:12" x14ac:dyDescent="0.2">
      <c r="A53" s="11" t="s">
        <v>106</v>
      </c>
      <c r="B53" s="12" t="s">
        <v>107</v>
      </c>
      <c r="C53" s="13">
        <v>4230</v>
      </c>
      <c r="D53" s="13">
        <v>32245</v>
      </c>
      <c r="E53" s="73">
        <f t="shared" si="16"/>
        <v>7.622931442080378</v>
      </c>
      <c r="F53" s="13">
        <v>411</v>
      </c>
      <c r="G53" s="13">
        <v>32656</v>
      </c>
      <c r="H53" s="73">
        <f t="shared" si="17"/>
        <v>7.7200945626477537</v>
      </c>
      <c r="I53" s="23">
        <f t="shared" si="14"/>
        <v>0.85263707571801561</v>
      </c>
      <c r="J53" s="13">
        <v>38300</v>
      </c>
      <c r="K53" s="23">
        <f t="shared" si="15"/>
        <v>0.1466261965911744</v>
      </c>
      <c r="L53" s="13">
        <v>222716</v>
      </c>
    </row>
    <row r="54" spans="1:12" x14ac:dyDescent="0.2">
      <c r="A54" s="11" t="s">
        <v>48</v>
      </c>
      <c r="B54" s="12" t="s">
        <v>47</v>
      </c>
      <c r="C54" s="13">
        <v>3828</v>
      </c>
      <c r="D54" s="13">
        <v>12671</v>
      </c>
      <c r="E54" s="73">
        <f t="shared" si="16"/>
        <v>3.3100835945663531</v>
      </c>
      <c r="F54" s="13">
        <v>14</v>
      </c>
      <c r="G54" s="13">
        <v>12685</v>
      </c>
      <c r="H54" s="73">
        <f t="shared" si="17"/>
        <v>3.313740856844305</v>
      </c>
      <c r="I54" s="23">
        <f t="shared" si="14"/>
        <v>0.9023331910655854</v>
      </c>
      <c r="J54" s="13">
        <v>14058</v>
      </c>
      <c r="K54" s="23">
        <f t="shared" si="15"/>
        <v>6.3913941653650427E-2</v>
      </c>
      <c r="L54" s="13">
        <v>198470</v>
      </c>
    </row>
    <row r="55" spans="1:12" x14ac:dyDescent="0.2">
      <c r="A55" s="11" t="s">
        <v>70</v>
      </c>
      <c r="B55" s="12" t="s">
        <v>71</v>
      </c>
      <c r="C55" s="13">
        <v>3778</v>
      </c>
      <c r="D55" s="13">
        <v>16924</v>
      </c>
      <c r="E55" s="73">
        <f t="shared" si="16"/>
        <v>4.4796188459502382</v>
      </c>
      <c r="F55" s="13">
        <v>178</v>
      </c>
      <c r="G55" s="13">
        <v>17102</v>
      </c>
      <c r="H55" s="73">
        <f t="shared" si="17"/>
        <v>4.5267337215457912</v>
      </c>
      <c r="I55" s="23">
        <f t="shared" si="14"/>
        <v>0.8728182096560172</v>
      </c>
      <c r="J55" s="13">
        <v>19594</v>
      </c>
      <c r="K55" s="23">
        <f t="shared" si="15"/>
        <v>8.3830867719576874E-2</v>
      </c>
      <c r="L55" s="13">
        <v>204006</v>
      </c>
    </row>
    <row r="56" spans="1:12" x14ac:dyDescent="0.2">
      <c r="A56" s="11" t="s">
        <v>79</v>
      </c>
      <c r="B56" s="12" t="s">
        <v>80</v>
      </c>
      <c r="C56" s="13">
        <v>3616</v>
      </c>
      <c r="D56" s="13">
        <v>23911</v>
      </c>
      <c r="E56" s="73">
        <f t="shared" si="16"/>
        <v>6.6125553097345131</v>
      </c>
      <c r="F56" s="13">
        <v>659</v>
      </c>
      <c r="G56" s="13">
        <v>24570</v>
      </c>
      <c r="H56" s="73">
        <f t="shared" si="17"/>
        <v>6.7948008849557526</v>
      </c>
      <c r="I56" s="23">
        <f t="shared" si="14"/>
        <v>0.91064082131870572</v>
      </c>
      <c r="J56" s="13">
        <v>26981</v>
      </c>
      <c r="K56" s="23">
        <f t="shared" si="15"/>
        <v>0.11622901420576841</v>
      </c>
      <c r="L56" s="13">
        <v>211393</v>
      </c>
    </row>
    <row r="57" spans="1:12" x14ac:dyDescent="0.2">
      <c r="A57" s="11" t="s">
        <v>92</v>
      </c>
      <c r="B57" s="12" t="s">
        <v>90</v>
      </c>
      <c r="C57" s="13">
        <v>1920</v>
      </c>
      <c r="D57" s="13">
        <v>8353</v>
      </c>
      <c r="E57" s="73">
        <f t="shared" si="16"/>
        <v>4.3505208333333334</v>
      </c>
      <c r="F57" s="13">
        <v>1</v>
      </c>
      <c r="G57" s="13">
        <v>8354</v>
      </c>
      <c r="H57" s="73">
        <f t="shared" si="17"/>
        <v>4.3510416666666663</v>
      </c>
      <c r="I57" s="23">
        <f t="shared" si="14"/>
        <v>0.89261673255689711</v>
      </c>
      <c r="J57" s="13">
        <v>9359</v>
      </c>
      <c r="K57" s="23">
        <f t="shared" si="15"/>
        <v>4.3112746489412761E-2</v>
      </c>
      <c r="L57" s="13">
        <v>193771</v>
      </c>
    </row>
    <row r="58" spans="1:12" x14ac:dyDescent="0.2">
      <c r="A58" s="11" t="s">
        <v>85</v>
      </c>
      <c r="B58" s="12" t="s">
        <v>86</v>
      </c>
      <c r="C58" s="13">
        <v>1410</v>
      </c>
      <c r="D58" s="13">
        <v>22126</v>
      </c>
      <c r="E58" s="73">
        <f t="shared" si="16"/>
        <v>15.692198581560284</v>
      </c>
      <c r="F58" s="13">
        <v>292</v>
      </c>
      <c r="G58" s="13">
        <v>22418</v>
      </c>
      <c r="H58" s="73">
        <f t="shared" si="17"/>
        <v>15.899290780141843</v>
      </c>
      <c r="I58" s="23">
        <f t="shared" si="14"/>
        <v>0.78687258687258688</v>
      </c>
      <c r="J58" s="13">
        <v>28490</v>
      </c>
      <c r="K58" s="23">
        <f t="shared" si="15"/>
        <v>0.10521523645033511</v>
      </c>
      <c r="L58" s="13">
        <v>213068</v>
      </c>
    </row>
    <row r="59" spans="1:12" x14ac:dyDescent="0.2">
      <c r="A59" s="88"/>
      <c r="B59" s="89"/>
      <c r="C59" s="90"/>
      <c r="D59" s="90"/>
      <c r="E59" s="90"/>
      <c r="F59" s="90"/>
      <c r="G59" s="90"/>
      <c r="H59" s="90"/>
      <c r="I59" s="90"/>
      <c r="J59" s="91"/>
      <c r="K59" s="91"/>
      <c r="L59" s="90"/>
    </row>
    <row r="60" spans="1:12" x14ac:dyDescent="0.2">
      <c r="A60" s="7" t="s">
        <v>129</v>
      </c>
      <c r="B60" s="7"/>
      <c r="C60" s="9">
        <v>1097379</v>
      </c>
      <c r="D60" s="9">
        <f>SUM(D3:D58)</f>
        <v>3038700</v>
      </c>
      <c r="E60" s="48">
        <f>D60/C60</f>
        <v>2.7690524422282548</v>
      </c>
      <c r="F60" s="9">
        <f t="shared" ref="F60:J60" si="18">SUM(F3:F58)</f>
        <v>107117</v>
      </c>
      <c r="G60" s="9">
        <f t="shared" si="18"/>
        <v>3145817</v>
      </c>
      <c r="H60" s="48">
        <f>G60/C60</f>
        <v>2.8666641151325112</v>
      </c>
      <c r="I60" s="20">
        <f>G60/J60</f>
        <v>0.87795615768853574</v>
      </c>
      <c r="J60" s="9">
        <f t="shared" si="18"/>
        <v>3583114</v>
      </c>
      <c r="K60" s="79">
        <f>G60/L60</f>
        <v>0.83055900981890862</v>
      </c>
      <c r="L60" s="87">
        <v>3787590</v>
      </c>
    </row>
    <row r="61" spans="1:12" x14ac:dyDescent="0.2">
      <c r="A61" s="7" t="s">
        <v>130</v>
      </c>
      <c r="B61" s="7"/>
      <c r="C61" s="9">
        <v>22862.0625</v>
      </c>
      <c r="D61" s="9">
        <f>AVERAGE(D3:D58)</f>
        <v>63306.25</v>
      </c>
      <c r="E61" s="48">
        <f>AVERAGE(E3:E58)</f>
        <v>3.8275398144743868</v>
      </c>
      <c r="F61" s="9">
        <f t="shared" ref="F61:L61" si="19">AVERAGE(F3:F58)</f>
        <v>2231.6041666666665</v>
      </c>
      <c r="G61" s="9">
        <f t="shared" si="19"/>
        <v>65537.854166666672</v>
      </c>
      <c r="H61" s="48">
        <f t="shared" si="19"/>
        <v>3.9303182344074679</v>
      </c>
      <c r="I61" s="20">
        <f t="shared" si="19"/>
        <v>0.87003546127720399</v>
      </c>
      <c r="J61" s="9">
        <f t="shared" si="19"/>
        <v>74648.208333333328</v>
      </c>
      <c r="K61" s="79">
        <f t="shared" si="19"/>
        <v>0.22233065919172504</v>
      </c>
      <c r="L61" s="87">
        <f t="shared" si="19"/>
        <v>259478.20833333334</v>
      </c>
    </row>
    <row r="62" spans="1:12" x14ac:dyDescent="0.2">
      <c r="A62" s="7" t="s">
        <v>131</v>
      </c>
      <c r="B62" s="7"/>
      <c r="C62" s="9">
        <v>14422</v>
      </c>
      <c r="D62" s="9">
        <f>MEDIAN(D3:D58)</f>
        <v>52646</v>
      </c>
      <c r="E62" s="48">
        <f>MEDIAN(E3:E58)</f>
        <v>3.6071839096741485</v>
      </c>
      <c r="F62" s="9">
        <f t="shared" ref="F62:L62" si="20">MEDIAN(F3:F58)</f>
        <v>901</v>
      </c>
      <c r="G62" s="9">
        <f t="shared" si="20"/>
        <v>53476</v>
      </c>
      <c r="H62" s="48">
        <f t="shared" si="20"/>
        <v>3.6881644870264561</v>
      </c>
      <c r="I62" s="20">
        <f t="shared" si="20"/>
        <v>0.87550627126866654</v>
      </c>
      <c r="J62" s="9">
        <f t="shared" si="20"/>
        <v>59708</v>
      </c>
      <c r="K62" s="79">
        <f t="shared" si="20"/>
        <v>0.21631300181290022</v>
      </c>
      <c r="L62" s="87">
        <f t="shared" si="20"/>
        <v>244123</v>
      </c>
    </row>
  </sheetData>
  <conditionalFormatting sqref="A3:L7">
    <cfRule type="expression" dxfId="10" priority="5">
      <formula>MOD(ROW(),2)=0</formula>
    </cfRule>
  </conditionalFormatting>
  <conditionalFormatting sqref="A10:L22">
    <cfRule type="expression" dxfId="9" priority="4">
      <formula>MOD(ROW(),2)=0</formula>
    </cfRule>
  </conditionalFormatting>
  <conditionalFormatting sqref="A25:L35">
    <cfRule type="expression" dxfId="8" priority="3">
      <formula>MOD(ROW(),2)=0</formula>
    </cfRule>
  </conditionalFormatting>
  <conditionalFormatting sqref="A38:L47">
    <cfRule type="expression" dxfId="7" priority="2">
      <formula>MOD(ROW(),2)=0</formula>
    </cfRule>
  </conditionalFormatting>
  <conditionalFormatting sqref="A50:L58">
    <cfRule type="expression" dxfId="6" priority="1">
      <formula>MOD(ROW(),2)=0</formula>
    </cfRule>
  </conditionalFormatting>
  <pageMargins left="0.7" right="0.7" top="0.75" bottom="0.75" header="0.3" footer="0.3"/>
  <pageSetup orientation="portrait" horizontalDpi="0" verticalDpi="0" r:id="rId1"/>
  <ignoredErrors>
    <ignoredError sqref="E6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01EF1-0229-4630-B795-50B59D3E46C4}">
  <sheetPr>
    <tabColor theme="7" tint="0.39997558519241921"/>
  </sheetPr>
  <dimension ref="A1:G53"/>
  <sheetViews>
    <sheetView showGridLines="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42.42578125" style="2" bestFit="1" customWidth="1"/>
    <col min="2" max="2" width="14.7109375" style="2" hidden="1" customWidth="1"/>
    <col min="3" max="3" width="15.28515625" style="5" customWidth="1"/>
    <col min="4" max="4" width="13.85546875" style="5" customWidth="1"/>
    <col min="5" max="5" width="14.85546875" style="5" customWidth="1"/>
    <col min="6" max="6" width="63.85546875" style="5" customWidth="1"/>
    <col min="7" max="7" width="16.7109375" style="5" customWidth="1"/>
    <col min="8" max="16384" width="9.140625" style="2"/>
  </cols>
  <sheetData>
    <row r="1" spans="1:7" s="1" customFormat="1" ht="75" customHeight="1" x14ac:dyDescent="0.2">
      <c r="A1" s="69" t="s">
        <v>30</v>
      </c>
      <c r="B1" s="70" t="s">
        <v>31</v>
      </c>
      <c r="C1" s="69" t="s">
        <v>142</v>
      </c>
      <c r="D1" s="69" t="s">
        <v>143</v>
      </c>
      <c r="E1" s="69" t="s">
        <v>144</v>
      </c>
      <c r="F1" s="69" t="s">
        <v>145</v>
      </c>
      <c r="G1" s="69" t="s">
        <v>33</v>
      </c>
    </row>
    <row r="2" spans="1:7" x14ac:dyDescent="0.2">
      <c r="A2" s="26" t="s">
        <v>42</v>
      </c>
      <c r="B2" s="25" t="s">
        <v>43</v>
      </c>
      <c r="C2" s="13">
        <v>2540</v>
      </c>
      <c r="D2" s="13">
        <v>6511</v>
      </c>
      <c r="E2" s="13">
        <v>73</v>
      </c>
      <c r="F2" s="24" t="s">
        <v>146</v>
      </c>
      <c r="G2" s="21">
        <v>104790</v>
      </c>
    </row>
    <row r="3" spans="1:7" x14ac:dyDescent="0.2">
      <c r="A3" s="26" t="s">
        <v>44</v>
      </c>
      <c r="B3" s="25" t="s">
        <v>45</v>
      </c>
      <c r="C3" s="13">
        <v>1646</v>
      </c>
      <c r="D3" s="13">
        <v>5556</v>
      </c>
      <c r="E3" s="13">
        <v>52</v>
      </c>
      <c r="F3" s="24" t="s">
        <v>147</v>
      </c>
      <c r="G3" s="21">
        <v>65674</v>
      </c>
    </row>
    <row r="4" spans="1:7" x14ac:dyDescent="0.2">
      <c r="A4" s="26" t="s">
        <v>46</v>
      </c>
      <c r="B4" s="25" t="s">
        <v>47</v>
      </c>
      <c r="C4" s="13">
        <v>1737</v>
      </c>
      <c r="D4" s="13">
        <v>3786</v>
      </c>
      <c r="E4" s="13">
        <v>154</v>
      </c>
      <c r="F4" s="24" t="s">
        <v>148</v>
      </c>
      <c r="G4" s="21">
        <v>65116</v>
      </c>
    </row>
    <row r="5" spans="1:7" x14ac:dyDescent="0.2">
      <c r="A5" s="26" t="s">
        <v>48</v>
      </c>
      <c r="B5" s="25" t="s">
        <v>47</v>
      </c>
      <c r="C5" s="13">
        <v>74</v>
      </c>
      <c r="D5" s="13">
        <v>1299</v>
      </c>
      <c r="E5" s="13">
        <v>0</v>
      </c>
      <c r="F5" s="24" t="s">
        <v>149</v>
      </c>
      <c r="G5" s="21">
        <v>14058</v>
      </c>
    </row>
    <row r="6" spans="1:7" x14ac:dyDescent="0.2">
      <c r="A6" s="26" t="s">
        <v>49</v>
      </c>
      <c r="B6" s="25" t="s">
        <v>50</v>
      </c>
      <c r="C6" s="13">
        <v>438</v>
      </c>
      <c r="D6" s="13">
        <v>2109</v>
      </c>
      <c r="E6" s="13">
        <v>66</v>
      </c>
      <c r="F6" s="24" t="s">
        <v>150</v>
      </c>
      <c r="G6" s="21">
        <v>26121</v>
      </c>
    </row>
    <row r="7" spans="1:7" x14ac:dyDescent="0.2">
      <c r="A7" s="26" t="s">
        <v>51</v>
      </c>
      <c r="B7" s="25" t="s">
        <v>52</v>
      </c>
      <c r="C7" s="13">
        <v>1643</v>
      </c>
      <c r="D7" s="13">
        <v>5857</v>
      </c>
      <c r="E7" s="13">
        <v>1</v>
      </c>
      <c r="F7" s="24" t="s">
        <v>151</v>
      </c>
      <c r="G7" s="21">
        <v>29688</v>
      </c>
    </row>
    <row r="8" spans="1:7" x14ac:dyDescent="0.2">
      <c r="A8" s="26" t="s">
        <v>53</v>
      </c>
      <c r="B8" s="25" t="s">
        <v>54</v>
      </c>
      <c r="C8" s="13">
        <v>5320</v>
      </c>
      <c r="D8" s="13">
        <v>9307</v>
      </c>
      <c r="E8" s="13">
        <v>698</v>
      </c>
      <c r="F8" s="24" t="s">
        <v>152</v>
      </c>
      <c r="G8" s="21">
        <v>96218</v>
      </c>
    </row>
    <row r="9" spans="1:7" ht="25.5" x14ac:dyDescent="0.2">
      <c r="A9" s="26" t="s">
        <v>55</v>
      </c>
      <c r="B9" s="25" t="s">
        <v>56</v>
      </c>
      <c r="C9" s="13">
        <v>15697</v>
      </c>
      <c r="D9" s="13">
        <v>23550</v>
      </c>
      <c r="E9" s="13">
        <v>58</v>
      </c>
      <c r="F9" s="24" t="s">
        <v>153</v>
      </c>
      <c r="G9" s="21">
        <v>253171</v>
      </c>
    </row>
    <row r="10" spans="1:7" x14ac:dyDescent="0.2">
      <c r="A10" s="26" t="s">
        <v>57</v>
      </c>
      <c r="B10" s="25" t="s">
        <v>58</v>
      </c>
      <c r="C10" s="13">
        <v>6043</v>
      </c>
      <c r="D10" s="13">
        <v>12082</v>
      </c>
      <c r="E10" s="13">
        <v>769</v>
      </c>
      <c r="F10" s="24" t="s">
        <v>154</v>
      </c>
      <c r="G10" s="21">
        <v>104569</v>
      </c>
    </row>
    <row r="11" spans="1:7" x14ac:dyDescent="0.2">
      <c r="A11" s="26" t="s">
        <v>59</v>
      </c>
      <c r="B11" s="25" t="s">
        <v>60</v>
      </c>
      <c r="C11" s="13">
        <v>1943</v>
      </c>
      <c r="D11" s="13">
        <v>5099</v>
      </c>
      <c r="E11" s="13">
        <v>12</v>
      </c>
      <c r="F11" s="24" t="s">
        <v>155</v>
      </c>
      <c r="G11" s="21">
        <v>69230</v>
      </c>
    </row>
    <row r="12" spans="1:7" x14ac:dyDescent="0.2">
      <c r="A12" s="26" t="s">
        <v>61</v>
      </c>
      <c r="B12" s="25" t="s">
        <v>62</v>
      </c>
      <c r="C12" s="13">
        <v>2858</v>
      </c>
      <c r="D12" s="13">
        <v>10962</v>
      </c>
      <c r="E12" s="13">
        <v>53</v>
      </c>
      <c r="F12" s="24" t="s">
        <v>156</v>
      </c>
      <c r="G12" s="21">
        <v>103784</v>
      </c>
    </row>
    <row r="13" spans="1:7" ht="25.5" x14ac:dyDescent="0.2">
      <c r="A13" s="26" t="s">
        <v>63</v>
      </c>
      <c r="B13" s="25" t="s">
        <v>64</v>
      </c>
      <c r="C13" s="13">
        <v>760</v>
      </c>
      <c r="D13" s="13">
        <v>2760</v>
      </c>
      <c r="E13" s="13">
        <v>56</v>
      </c>
      <c r="F13" s="24" t="s">
        <v>157</v>
      </c>
      <c r="G13" s="21">
        <v>22968</v>
      </c>
    </row>
    <row r="14" spans="1:7" x14ac:dyDescent="0.2">
      <c r="A14" s="26" t="s">
        <v>65</v>
      </c>
      <c r="B14" s="25" t="s">
        <v>66</v>
      </c>
      <c r="C14" s="13">
        <v>1937</v>
      </c>
      <c r="D14" s="13">
        <v>3248</v>
      </c>
      <c r="E14" s="13">
        <v>25</v>
      </c>
      <c r="F14" s="24" t="s">
        <v>158</v>
      </c>
      <c r="G14" s="21">
        <v>34370</v>
      </c>
    </row>
    <row r="15" spans="1:7" x14ac:dyDescent="0.2">
      <c r="A15" s="26" t="s">
        <v>67</v>
      </c>
      <c r="B15" s="25" t="s">
        <v>68</v>
      </c>
      <c r="C15" s="13">
        <v>570</v>
      </c>
      <c r="D15" s="13">
        <v>2613</v>
      </c>
      <c r="E15" s="13">
        <v>29</v>
      </c>
      <c r="F15" s="24" t="s">
        <v>159</v>
      </c>
      <c r="G15" s="21">
        <v>23169</v>
      </c>
    </row>
    <row r="16" spans="1:7" x14ac:dyDescent="0.2">
      <c r="A16" s="26" t="s">
        <v>69</v>
      </c>
      <c r="B16" s="25" t="s">
        <v>68</v>
      </c>
      <c r="C16" s="13">
        <v>1269</v>
      </c>
      <c r="D16" s="13">
        <v>3222</v>
      </c>
      <c r="E16" s="13">
        <v>82</v>
      </c>
      <c r="F16" s="24" t="s">
        <v>160</v>
      </c>
      <c r="G16" s="21">
        <v>42496</v>
      </c>
    </row>
    <row r="17" spans="1:7" x14ac:dyDescent="0.2">
      <c r="A17" s="26" t="s">
        <v>70</v>
      </c>
      <c r="B17" s="25" t="s">
        <v>71</v>
      </c>
      <c r="C17" s="13">
        <v>541</v>
      </c>
      <c r="D17" s="13">
        <v>1950</v>
      </c>
      <c r="E17" s="13">
        <v>1</v>
      </c>
      <c r="F17" s="24" t="s">
        <v>161</v>
      </c>
      <c r="G17" s="21">
        <v>19594</v>
      </c>
    </row>
    <row r="18" spans="1:7" x14ac:dyDescent="0.2">
      <c r="A18" s="26" t="s">
        <v>72</v>
      </c>
      <c r="B18" s="25" t="s">
        <v>71</v>
      </c>
      <c r="C18" s="13">
        <v>943</v>
      </c>
      <c r="D18" s="13">
        <v>1608</v>
      </c>
      <c r="E18" s="13">
        <v>12</v>
      </c>
      <c r="F18" s="24" t="s">
        <v>162</v>
      </c>
      <c r="G18" s="21">
        <v>23049</v>
      </c>
    </row>
    <row r="19" spans="1:7" ht="25.5" x14ac:dyDescent="0.2">
      <c r="A19" s="26" t="s">
        <v>73</v>
      </c>
      <c r="B19" s="25" t="s">
        <v>74</v>
      </c>
      <c r="C19" s="13">
        <v>1307</v>
      </c>
      <c r="D19" s="13">
        <v>5287</v>
      </c>
      <c r="E19" s="13">
        <v>452</v>
      </c>
      <c r="F19" s="24" t="s">
        <v>163</v>
      </c>
      <c r="G19" s="21">
        <v>38055</v>
      </c>
    </row>
    <row r="20" spans="1:7" x14ac:dyDescent="0.2">
      <c r="A20" s="26" t="s">
        <v>75</v>
      </c>
      <c r="B20" s="25" t="s">
        <v>76</v>
      </c>
      <c r="C20" s="13">
        <v>1188</v>
      </c>
      <c r="D20" s="13">
        <v>2037</v>
      </c>
      <c r="E20" s="13">
        <v>31</v>
      </c>
      <c r="F20" s="24" t="s">
        <v>164</v>
      </c>
      <c r="G20" s="21">
        <v>48590</v>
      </c>
    </row>
    <row r="21" spans="1:7" x14ac:dyDescent="0.2">
      <c r="A21" s="26" t="s">
        <v>77</v>
      </c>
      <c r="B21" s="25" t="s">
        <v>78</v>
      </c>
      <c r="C21" s="13">
        <v>7135</v>
      </c>
      <c r="D21" s="13">
        <v>10663</v>
      </c>
      <c r="E21" s="13">
        <v>568</v>
      </c>
      <c r="F21" s="24" t="s">
        <v>165</v>
      </c>
      <c r="G21" s="21">
        <v>139231</v>
      </c>
    </row>
    <row r="22" spans="1:7" x14ac:dyDescent="0.2">
      <c r="A22" s="26" t="s">
        <v>79</v>
      </c>
      <c r="B22" s="25" t="s">
        <v>80</v>
      </c>
      <c r="C22" s="13">
        <v>741</v>
      </c>
      <c r="D22" s="13">
        <v>1572</v>
      </c>
      <c r="E22" s="13">
        <v>98</v>
      </c>
      <c r="F22" s="24" t="s">
        <v>166</v>
      </c>
      <c r="G22" s="21">
        <v>26981</v>
      </c>
    </row>
    <row r="23" spans="1:7" ht="25.5" x14ac:dyDescent="0.2">
      <c r="A23" s="26" t="s">
        <v>81</v>
      </c>
      <c r="B23" s="25" t="s">
        <v>82</v>
      </c>
      <c r="C23" s="13">
        <v>2861</v>
      </c>
      <c r="D23" s="13">
        <v>4640</v>
      </c>
      <c r="E23" s="13">
        <v>84</v>
      </c>
      <c r="F23" s="24" t="s">
        <v>167</v>
      </c>
      <c r="G23" s="21">
        <v>76320</v>
      </c>
    </row>
    <row r="24" spans="1:7" x14ac:dyDescent="0.2">
      <c r="A24" s="26" t="s">
        <v>83</v>
      </c>
      <c r="B24" s="25" t="s">
        <v>84</v>
      </c>
      <c r="C24" s="13">
        <v>4503</v>
      </c>
      <c r="D24" s="13">
        <v>7854</v>
      </c>
      <c r="E24" s="13">
        <v>49</v>
      </c>
      <c r="F24" s="24" t="s">
        <v>168</v>
      </c>
      <c r="G24" s="21">
        <v>68430</v>
      </c>
    </row>
    <row r="25" spans="1:7" ht="25.5" x14ac:dyDescent="0.2">
      <c r="A25" s="26" t="s">
        <v>85</v>
      </c>
      <c r="B25" s="25" t="s">
        <v>86</v>
      </c>
      <c r="C25" s="13">
        <v>968</v>
      </c>
      <c r="D25" s="13">
        <v>4690</v>
      </c>
      <c r="E25" s="13">
        <v>414</v>
      </c>
      <c r="F25" s="24" t="s">
        <v>169</v>
      </c>
      <c r="G25" s="21">
        <v>28490</v>
      </c>
    </row>
    <row r="26" spans="1:7" ht="38.25" x14ac:dyDescent="0.2">
      <c r="A26" s="26" t="s">
        <v>87</v>
      </c>
      <c r="B26" s="25" t="s">
        <v>88</v>
      </c>
      <c r="C26" s="13">
        <v>7023</v>
      </c>
      <c r="D26" s="13">
        <v>10013</v>
      </c>
      <c r="E26" s="13">
        <v>219</v>
      </c>
      <c r="F26" s="24" t="s">
        <v>170</v>
      </c>
      <c r="G26" s="21">
        <v>129403</v>
      </c>
    </row>
    <row r="27" spans="1:7" x14ac:dyDescent="0.2">
      <c r="A27" s="26" t="s">
        <v>89</v>
      </c>
      <c r="B27" s="25" t="s">
        <v>90</v>
      </c>
      <c r="C27" s="13">
        <v>554</v>
      </c>
      <c r="D27" s="13">
        <v>1884</v>
      </c>
      <c r="E27" s="13">
        <v>43</v>
      </c>
      <c r="F27" s="24" t="s">
        <v>171</v>
      </c>
      <c r="G27" s="21">
        <v>13364</v>
      </c>
    </row>
    <row r="28" spans="1:7" ht="25.5" x14ac:dyDescent="0.2">
      <c r="A28" s="26" t="s">
        <v>91</v>
      </c>
      <c r="B28" s="25" t="s">
        <v>90</v>
      </c>
      <c r="C28" s="13">
        <v>5318</v>
      </c>
      <c r="D28" s="13">
        <v>8849</v>
      </c>
      <c r="E28" s="13">
        <v>1601</v>
      </c>
      <c r="F28" s="24" t="s">
        <v>172</v>
      </c>
      <c r="G28" s="21">
        <v>109589</v>
      </c>
    </row>
    <row r="29" spans="1:7" x14ac:dyDescent="0.2">
      <c r="A29" s="26" t="s">
        <v>92</v>
      </c>
      <c r="B29" s="25" t="s">
        <v>90</v>
      </c>
      <c r="C29" s="13">
        <v>290</v>
      </c>
      <c r="D29" s="13">
        <v>715</v>
      </c>
      <c r="E29" s="13">
        <v>0</v>
      </c>
      <c r="F29" s="24" t="s">
        <v>149</v>
      </c>
      <c r="G29" s="21">
        <v>9359</v>
      </c>
    </row>
    <row r="30" spans="1:7" x14ac:dyDescent="0.2">
      <c r="A30" s="26" t="s">
        <v>93</v>
      </c>
      <c r="B30" s="25" t="s">
        <v>94</v>
      </c>
      <c r="C30" s="13">
        <v>6040</v>
      </c>
      <c r="D30" s="13">
        <v>8665</v>
      </c>
      <c r="E30" s="13">
        <v>192</v>
      </c>
      <c r="F30" s="24" t="s">
        <v>173</v>
      </c>
      <c r="G30" s="21">
        <v>120246</v>
      </c>
    </row>
    <row r="31" spans="1:7" x14ac:dyDescent="0.2">
      <c r="A31" s="26" t="s">
        <v>95</v>
      </c>
      <c r="B31" s="25" t="s">
        <v>96</v>
      </c>
      <c r="C31" s="13">
        <v>1729</v>
      </c>
      <c r="D31" s="13">
        <v>4215</v>
      </c>
      <c r="E31" s="13">
        <v>16</v>
      </c>
      <c r="F31" s="24" t="s">
        <v>174</v>
      </c>
      <c r="G31" s="21">
        <v>56888</v>
      </c>
    </row>
    <row r="32" spans="1:7" x14ac:dyDescent="0.2">
      <c r="A32" s="26" t="s">
        <v>97</v>
      </c>
      <c r="B32" s="25" t="s">
        <v>98</v>
      </c>
      <c r="C32" s="13">
        <v>1242</v>
      </c>
      <c r="D32" s="13">
        <v>6593</v>
      </c>
      <c r="E32" s="13">
        <v>328</v>
      </c>
      <c r="F32" s="24" t="s">
        <v>175</v>
      </c>
      <c r="G32" s="21">
        <v>93174</v>
      </c>
    </row>
    <row r="33" spans="1:7" x14ac:dyDescent="0.2">
      <c r="A33" s="26" t="s">
        <v>99</v>
      </c>
      <c r="B33" s="25" t="s">
        <v>100</v>
      </c>
      <c r="C33" s="13">
        <v>1963</v>
      </c>
      <c r="D33" s="13">
        <v>3260</v>
      </c>
      <c r="E33" s="13">
        <v>26</v>
      </c>
      <c r="F33" s="24" t="s">
        <v>176</v>
      </c>
      <c r="G33" s="21">
        <v>61980</v>
      </c>
    </row>
    <row r="34" spans="1:7" ht="25.5" x14ac:dyDescent="0.2">
      <c r="A34" s="26" t="s">
        <v>101</v>
      </c>
      <c r="B34" s="25" t="s">
        <v>102</v>
      </c>
      <c r="C34" s="13">
        <v>6172</v>
      </c>
      <c r="D34" s="13">
        <v>23615</v>
      </c>
      <c r="E34" s="13">
        <v>820</v>
      </c>
      <c r="F34" s="24" t="s">
        <v>177</v>
      </c>
      <c r="G34" s="21">
        <v>269599</v>
      </c>
    </row>
    <row r="35" spans="1:7" x14ac:dyDescent="0.2">
      <c r="A35" s="26" t="s">
        <v>103</v>
      </c>
      <c r="B35" s="25" t="s">
        <v>102</v>
      </c>
      <c r="C35" s="13">
        <v>8684</v>
      </c>
      <c r="D35" s="13">
        <v>8577</v>
      </c>
      <c r="E35" s="13">
        <v>427</v>
      </c>
      <c r="F35" s="24" t="s">
        <v>178</v>
      </c>
      <c r="G35" s="21">
        <v>319041</v>
      </c>
    </row>
    <row r="36" spans="1:7" x14ac:dyDescent="0.2">
      <c r="A36" s="26" t="s">
        <v>104</v>
      </c>
      <c r="B36" s="25" t="s">
        <v>105</v>
      </c>
      <c r="C36" s="13">
        <v>756</v>
      </c>
      <c r="D36" s="13">
        <v>1826</v>
      </c>
      <c r="E36" s="13">
        <v>42</v>
      </c>
      <c r="F36" s="24" t="s">
        <v>179</v>
      </c>
      <c r="G36" s="21">
        <v>24571</v>
      </c>
    </row>
    <row r="37" spans="1:7" ht="25.5" x14ac:dyDescent="0.2">
      <c r="A37" s="26" t="s">
        <v>106</v>
      </c>
      <c r="B37" s="25" t="s">
        <v>107</v>
      </c>
      <c r="C37" s="13">
        <v>1186</v>
      </c>
      <c r="D37" s="13">
        <v>4208</v>
      </c>
      <c r="E37" s="13">
        <v>250</v>
      </c>
      <c r="F37" s="24" t="s">
        <v>180</v>
      </c>
      <c r="G37" s="21">
        <v>38300</v>
      </c>
    </row>
    <row r="38" spans="1:7" x14ac:dyDescent="0.2">
      <c r="A38" s="26" t="s">
        <v>108</v>
      </c>
      <c r="B38" s="25" t="s">
        <v>107</v>
      </c>
      <c r="C38" s="13">
        <v>1213</v>
      </c>
      <c r="D38" s="13">
        <v>3006</v>
      </c>
      <c r="E38" s="13">
        <v>74</v>
      </c>
      <c r="F38" s="24" t="s">
        <v>181</v>
      </c>
      <c r="G38" s="21">
        <v>38459</v>
      </c>
    </row>
    <row r="39" spans="1:7" x14ac:dyDescent="0.2">
      <c r="A39" s="26" t="s">
        <v>109</v>
      </c>
      <c r="B39" s="25" t="s">
        <v>110</v>
      </c>
      <c r="C39" s="13">
        <v>1846</v>
      </c>
      <c r="D39" s="13">
        <v>5468</v>
      </c>
      <c r="E39" s="13">
        <v>170</v>
      </c>
      <c r="F39" s="24" t="s">
        <v>182</v>
      </c>
      <c r="G39" s="21">
        <v>56594</v>
      </c>
    </row>
    <row r="40" spans="1:7" ht="25.5" x14ac:dyDescent="0.2">
      <c r="A40" s="26" t="s">
        <v>111</v>
      </c>
      <c r="B40" s="25" t="s">
        <v>110</v>
      </c>
      <c r="C40" s="13">
        <v>2187</v>
      </c>
      <c r="D40" s="13">
        <v>6488</v>
      </c>
      <c r="E40" s="13">
        <v>370</v>
      </c>
      <c r="F40" s="24" t="s">
        <v>183</v>
      </c>
      <c r="G40" s="21">
        <v>73573</v>
      </c>
    </row>
    <row r="41" spans="1:7" x14ac:dyDescent="0.2">
      <c r="A41" s="26" t="s">
        <v>112</v>
      </c>
      <c r="B41" s="25" t="s">
        <v>113</v>
      </c>
      <c r="C41" s="13">
        <v>4639</v>
      </c>
      <c r="D41" s="13">
        <v>4722</v>
      </c>
      <c r="E41" s="13">
        <v>235</v>
      </c>
      <c r="F41" s="24" t="s">
        <v>184</v>
      </c>
      <c r="G41" s="21">
        <v>87560</v>
      </c>
    </row>
    <row r="42" spans="1:7" ht="25.5" x14ac:dyDescent="0.2">
      <c r="A42" s="26" t="s">
        <v>114</v>
      </c>
      <c r="B42" s="25" t="s">
        <v>115</v>
      </c>
      <c r="C42" s="13">
        <v>4200</v>
      </c>
      <c r="D42" s="13">
        <v>4799</v>
      </c>
      <c r="E42" s="13">
        <v>116</v>
      </c>
      <c r="F42" s="24" t="s">
        <v>185</v>
      </c>
      <c r="G42" s="21">
        <v>57436</v>
      </c>
    </row>
    <row r="43" spans="1:7" x14ac:dyDescent="0.2">
      <c r="A43" s="26" t="s">
        <v>116</v>
      </c>
      <c r="B43" s="25" t="s">
        <v>117</v>
      </c>
      <c r="C43" s="13">
        <v>1216</v>
      </c>
      <c r="D43" s="13">
        <v>3443</v>
      </c>
      <c r="E43" s="13">
        <v>5</v>
      </c>
      <c r="F43" s="24" t="s">
        <v>186</v>
      </c>
      <c r="G43" s="21">
        <v>22934</v>
      </c>
    </row>
    <row r="44" spans="1:7" x14ac:dyDescent="0.2">
      <c r="A44" s="26" t="s">
        <v>118</v>
      </c>
      <c r="B44" s="25" t="s">
        <v>119</v>
      </c>
      <c r="C44" s="13">
        <v>685</v>
      </c>
      <c r="D44" s="13">
        <v>1823</v>
      </c>
      <c r="E44" s="13">
        <v>0</v>
      </c>
      <c r="F44" s="24"/>
      <c r="G44" s="21">
        <v>20048</v>
      </c>
    </row>
    <row r="45" spans="1:7" ht="25.5" x14ac:dyDescent="0.2">
      <c r="A45" s="26" t="s">
        <v>120</v>
      </c>
      <c r="B45" s="25" t="s">
        <v>119</v>
      </c>
      <c r="C45" s="13">
        <v>5190</v>
      </c>
      <c r="D45" s="13">
        <v>14155</v>
      </c>
      <c r="E45" s="13">
        <v>133</v>
      </c>
      <c r="F45" s="24" t="s">
        <v>187</v>
      </c>
      <c r="G45" s="21">
        <v>152583</v>
      </c>
    </row>
    <row r="46" spans="1:7" x14ac:dyDescent="0.2">
      <c r="A46" s="26" t="s">
        <v>121</v>
      </c>
      <c r="B46" s="25" t="s">
        <v>122</v>
      </c>
      <c r="C46" s="13">
        <v>666</v>
      </c>
      <c r="D46" s="13">
        <v>4549</v>
      </c>
      <c r="E46" s="13">
        <v>15</v>
      </c>
      <c r="F46" s="24" t="s">
        <v>188</v>
      </c>
      <c r="G46" s="21">
        <v>28770</v>
      </c>
    </row>
    <row r="47" spans="1:7" x14ac:dyDescent="0.2">
      <c r="A47" s="26" t="s">
        <v>123</v>
      </c>
      <c r="B47" s="25" t="s">
        <v>124</v>
      </c>
      <c r="C47" s="13">
        <v>1979</v>
      </c>
      <c r="D47" s="13">
        <v>5314</v>
      </c>
      <c r="E47" s="13">
        <v>289</v>
      </c>
      <c r="F47" s="24" t="s">
        <v>189</v>
      </c>
      <c r="G47" s="21">
        <v>66914</v>
      </c>
    </row>
    <row r="48" spans="1:7" x14ac:dyDescent="0.2">
      <c r="A48" s="26" t="s">
        <v>125</v>
      </c>
      <c r="B48" s="25" t="s">
        <v>126</v>
      </c>
      <c r="C48" s="13">
        <v>7219</v>
      </c>
      <c r="D48" s="13">
        <v>7733</v>
      </c>
      <c r="E48" s="13">
        <v>237</v>
      </c>
      <c r="F48" s="24" t="s">
        <v>190</v>
      </c>
      <c r="G48" s="21">
        <v>103260</v>
      </c>
    </row>
    <row r="49" spans="1:7" x14ac:dyDescent="0.2">
      <c r="A49" s="26" t="s">
        <v>127</v>
      </c>
      <c r="B49" s="25" t="s">
        <v>128</v>
      </c>
      <c r="C49" s="13">
        <v>4011</v>
      </c>
      <c r="D49" s="13">
        <v>4959</v>
      </c>
      <c r="E49" s="13">
        <v>41</v>
      </c>
      <c r="F49" s="24" t="s">
        <v>191</v>
      </c>
      <c r="G49" s="21">
        <v>105307</v>
      </c>
    </row>
    <row r="50" spans="1:7" x14ac:dyDescent="0.2">
      <c r="A50" s="15"/>
      <c r="B50" s="16"/>
      <c r="C50" s="18"/>
      <c r="D50" s="18"/>
      <c r="E50" s="17"/>
      <c r="F50" s="17"/>
      <c r="G50" s="22"/>
    </row>
    <row r="51" spans="1:7" x14ac:dyDescent="0.2">
      <c r="A51" s="7" t="s">
        <v>129</v>
      </c>
      <c r="B51" s="7"/>
      <c r="C51" s="9">
        <f>SUM(C2:C49)</f>
        <v>140670</v>
      </c>
      <c r="D51" s="9">
        <f t="shared" ref="D51:G51" si="0">SUM(D2:D49)</f>
        <v>287141</v>
      </c>
      <c r="E51" s="9">
        <f t="shared" si="0"/>
        <v>9486</v>
      </c>
      <c r="F51" s="29"/>
      <c r="G51" s="9">
        <f t="shared" si="0"/>
        <v>3583114</v>
      </c>
    </row>
    <row r="52" spans="1:7" x14ac:dyDescent="0.2">
      <c r="A52" s="7" t="s">
        <v>130</v>
      </c>
      <c r="B52" s="7"/>
      <c r="C52" s="9">
        <f>AVERAGE(C2:C49)</f>
        <v>2930.625</v>
      </c>
      <c r="D52" s="9">
        <f t="shared" ref="D52:G52" si="1">AVERAGE(D2:D49)</f>
        <v>5982.104166666667</v>
      </c>
      <c r="E52" s="9">
        <f t="shared" si="1"/>
        <v>197.625</v>
      </c>
      <c r="F52" s="29"/>
      <c r="G52" s="9">
        <f t="shared" si="1"/>
        <v>74648.208333333328</v>
      </c>
    </row>
    <row r="53" spans="1:7" x14ac:dyDescent="0.2">
      <c r="A53" s="7" t="s">
        <v>131</v>
      </c>
      <c r="B53" s="7"/>
      <c r="C53" s="9">
        <f>MEDIAN(C2:C49)</f>
        <v>1791.5</v>
      </c>
      <c r="D53" s="9">
        <f t="shared" ref="D53:G53" si="2">MEDIAN(D2:D49)</f>
        <v>4760.5</v>
      </c>
      <c r="E53" s="9">
        <f t="shared" si="2"/>
        <v>73.5</v>
      </c>
      <c r="F53" s="29"/>
      <c r="G53" s="9">
        <f t="shared" si="2"/>
        <v>59708</v>
      </c>
    </row>
  </sheetData>
  <autoFilter ref="A1:G49" xr:uid="{CBA01EF1-0229-4630-B795-50B59D3E46C4}">
    <sortState xmlns:xlrd2="http://schemas.microsoft.com/office/spreadsheetml/2017/richdata2" ref="A2:G49">
      <sortCondition ref="B1:B49"/>
    </sortState>
  </autoFilter>
  <sortState xmlns:xlrd2="http://schemas.microsoft.com/office/spreadsheetml/2017/richdata2" ref="A2:G50">
    <sortCondition ref="B2:B50"/>
  </sortState>
  <conditionalFormatting sqref="A2:G49">
    <cfRule type="expression" dxfId="5" priority="1">
      <formula>MOD(ROW(),2)=0</formula>
    </cfRule>
  </conditionalFormatting>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2DD64-CE78-4019-83EE-0E501315B072}">
  <sheetPr>
    <tabColor theme="7" tint="0.39997558519241921"/>
  </sheetPr>
  <dimension ref="A1:I53"/>
  <sheetViews>
    <sheetView showGridLines="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42.42578125" style="2" bestFit="1" customWidth="1"/>
    <col min="2" max="2" width="15.28515625" style="2" customWidth="1"/>
    <col min="3" max="4" width="11.42578125" style="2" bestFit="1" customWidth="1"/>
    <col min="5" max="5" width="12.85546875" style="2" customWidth="1"/>
    <col min="6" max="7" width="14.28515625" style="2" customWidth="1"/>
    <col min="8" max="9" width="13.5703125" style="2" customWidth="1"/>
    <col min="10" max="16384" width="9.140625" style="2"/>
  </cols>
  <sheetData>
    <row r="1" spans="1:9" s="1" customFormat="1" ht="75" customHeight="1" x14ac:dyDescent="0.2">
      <c r="A1" s="69" t="s">
        <v>30</v>
      </c>
      <c r="B1" s="70" t="s">
        <v>31</v>
      </c>
      <c r="C1" s="69" t="s">
        <v>33</v>
      </c>
      <c r="D1" s="69" t="s">
        <v>192</v>
      </c>
      <c r="E1" s="71" t="s">
        <v>193</v>
      </c>
      <c r="F1" s="69" t="s">
        <v>194</v>
      </c>
      <c r="G1" s="71" t="s">
        <v>195</v>
      </c>
      <c r="H1" s="69" t="s">
        <v>196</v>
      </c>
      <c r="I1" s="71" t="s">
        <v>197</v>
      </c>
    </row>
    <row r="2" spans="1:9" x14ac:dyDescent="0.2">
      <c r="A2" s="11" t="s">
        <v>42</v>
      </c>
      <c r="B2" s="12" t="s">
        <v>43</v>
      </c>
      <c r="C2" s="13">
        <v>104790</v>
      </c>
      <c r="D2" s="13">
        <v>73105</v>
      </c>
      <c r="E2" s="23">
        <f t="shared" ref="E2:E49" si="0">D2/C2</f>
        <v>0.6976333619620193</v>
      </c>
      <c r="F2" s="13">
        <v>22368</v>
      </c>
      <c r="G2" s="23">
        <f t="shared" ref="G2:G49" si="1">F2/C2</f>
        <v>0.21345548239335815</v>
      </c>
      <c r="H2" s="13">
        <v>9263</v>
      </c>
      <c r="I2" s="28">
        <f t="shared" ref="I2:I49" si="2">H2/C2</f>
        <v>8.83958392976429E-2</v>
      </c>
    </row>
    <row r="3" spans="1:9" x14ac:dyDescent="0.2">
      <c r="A3" s="11" t="s">
        <v>44</v>
      </c>
      <c r="B3" s="12" t="s">
        <v>45</v>
      </c>
      <c r="C3" s="13">
        <v>65674</v>
      </c>
      <c r="D3" s="13">
        <v>43264</v>
      </c>
      <c r="E3" s="23">
        <f t="shared" si="0"/>
        <v>0.65876907147425157</v>
      </c>
      <c r="F3" s="13">
        <v>19982</v>
      </c>
      <c r="G3" s="23">
        <f t="shared" si="1"/>
        <v>0.30426043792063828</v>
      </c>
      <c r="H3" s="13">
        <v>2428</v>
      </c>
      <c r="I3" s="28">
        <f t="shared" si="2"/>
        <v>3.6970490605110089E-2</v>
      </c>
    </row>
    <row r="4" spans="1:9" x14ac:dyDescent="0.2">
      <c r="A4" s="11" t="s">
        <v>46</v>
      </c>
      <c r="B4" s="12" t="s">
        <v>47</v>
      </c>
      <c r="C4" s="13">
        <v>65116</v>
      </c>
      <c r="D4" s="13">
        <v>39661</v>
      </c>
      <c r="E4" s="23">
        <f t="shared" si="0"/>
        <v>0.60908225320965659</v>
      </c>
      <c r="F4" s="13">
        <v>22059</v>
      </c>
      <c r="G4" s="23">
        <f t="shared" si="1"/>
        <v>0.33876466613428341</v>
      </c>
      <c r="H4" s="13">
        <v>3396</v>
      </c>
      <c r="I4" s="28">
        <f t="shared" si="2"/>
        <v>5.2153080656059954E-2</v>
      </c>
    </row>
    <row r="5" spans="1:9" x14ac:dyDescent="0.2">
      <c r="A5" s="11" t="s">
        <v>48</v>
      </c>
      <c r="B5" s="12" t="s">
        <v>47</v>
      </c>
      <c r="C5" s="13">
        <v>14058</v>
      </c>
      <c r="D5" s="13">
        <v>8199</v>
      </c>
      <c r="E5" s="23">
        <f t="shared" si="0"/>
        <v>0.58322663252240714</v>
      </c>
      <c r="F5" s="13">
        <v>5092</v>
      </c>
      <c r="G5" s="23">
        <f t="shared" si="1"/>
        <v>0.36221368615734811</v>
      </c>
      <c r="H5" s="13">
        <v>729</v>
      </c>
      <c r="I5" s="28">
        <f t="shared" si="2"/>
        <v>5.1856594110115235E-2</v>
      </c>
    </row>
    <row r="6" spans="1:9" x14ac:dyDescent="0.2">
      <c r="A6" s="11" t="s">
        <v>49</v>
      </c>
      <c r="B6" s="12" t="s">
        <v>50</v>
      </c>
      <c r="C6" s="13">
        <v>26121</v>
      </c>
      <c r="D6" s="13">
        <v>16648</v>
      </c>
      <c r="E6" s="23">
        <f t="shared" si="0"/>
        <v>0.63734160254201599</v>
      </c>
      <c r="F6" s="13">
        <v>7841</v>
      </c>
      <c r="G6" s="23">
        <f t="shared" si="1"/>
        <v>0.30017993185559511</v>
      </c>
      <c r="H6" s="13">
        <v>1633</v>
      </c>
      <c r="I6" s="28">
        <f t="shared" si="2"/>
        <v>6.2516748975919759E-2</v>
      </c>
    </row>
    <row r="7" spans="1:9" x14ac:dyDescent="0.2">
      <c r="A7" s="11" t="s">
        <v>51</v>
      </c>
      <c r="B7" s="12" t="s">
        <v>52</v>
      </c>
      <c r="C7" s="13">
        <v>29688</v>
      </c>
      <c r="D7" s="13">
        <v>20423</v>
      </c>
      <c r="E7" s="23">
        <f t="shared" si="0"/>
        <v>0.68792104554028566</v>
      </c>
      <c r="F7" s="13">
        <v>8337</v>
      </c>
      <c r="G7" s="23">
        <f t="shared" si="1"/>
        <v>0.28082053354890862</v>
      </c>
      <c r="H7" s="13">
        <v>928</v>
      </c>
      <c r="I7" s="28">
        <f t="shared" si="2"/>
        <v>3.1258420910805711E-2</v>
      </c>
    </row>
    <row r="8" spans="1:9" x14ac:dyDescent="0.2">
      <c r="A8" s="11" t="s">
        <v>53</v>
      </c>
      <c r="B8" s="12" t="s">
        <v>54</v>
      </c>
      <c r="C8" s="13">
        <v>96218</v>
      </c>
      <c r="D8" s="13">
        <v>58117</v>
      </c>
      <c r="E8" s="23">
        <f t="shared" si="0"/>
        <v>0.60401380199131138</v>
      </c>
      <c r="F8" s="13">
        <v>32638</v>
      </c>
      <c r="G8" s="23">
        <f t="shared" si="1"/>
        <v>0.33920887983537384</v>
      </c>
      <c r="H8" s="13">
        <v>5465</v>
      </c>
      <c r="I8" s="28">
        <f t="shared" si="2"/>
        <v>5.6798104304807834E-2</v>
      </c>
    </row>
    <row r="9" spans="1:9" x14ac:dyDescent="0.2">
      <c r="A9" s="11" t="s">
        <v>55</v>
      </c>
      <c r="B9" s="12" t="s">
        <v>56</v>
      </c>
      <c r="C9" s="13">
        <v>253171</v>
      </c>
      <c r="D9" s="13">
        <v>162627</v>
      </c>
      <c r="E9" s="23">
        <f t="shared" si="0"/>
        <v>0.6423603019303159</v>
      </c>
      <c r="F9" s="13">
        <v>62202</v>
      </c>
      <c r="G9" s="23">
        <f t="shared" si="1"/>
        <v>0.2456916471475801</v>
      </c>
      <c r="H9" s="13">
        <v>9676</v>
      </c>
      <c r="I9" s="28">
        <f t="shared" si="2"/>
        <v>3.8219227320664691E-2</v>
      </c>
    </row>
    <row r="10" spans="1:9" x14ac:dyDescent="0.2">
      <c r="A10" s="11" t="s">
        <v>57</v>
      </c>
      <c r="B10" s="12" t="s">
        <v>58</v>
      </c>
      <c r="C10" s="13">
        <v>104569</v>
      </c>
      <c r="D10" s="13">
        <v>60352</v>
      </c>
      <c r="E10" s="23">
        <f t="shared" si="0"/>
        <v>0.577150015779055</v>
      </c>
      <c r="F10" s="13">
        <v>36203</v>
      </c>
      <c r="G10" s="23">
        <f t="shared" si="1"/>
        <v>0.34621159234572385</v>
      </c>
      <c r="H10" s="13">
        <v>8014</v>
      </c>
      <c r="I10" s="28">
        <f t="shared" si="2"/>
        <v>7.6638391875221146E-2</v>
      </c>
    </row>
    <row r="11" spans="1:9" x14ac:dyDescent="0.2">
      <c r="A11" s="11" t="s">
        <v>59</v>
      </c>
      <c r="B11" s="12" t="s">
        <v>60</v>
      </c>
      <c r="C11" s="13">
        <v>69230</v>
      </c>
      <c r="D11" s="13">
        <v>41935</v>
      </c>
      <c r="E11" s="23">
        <f t="shared" si="0"/>
        <v>0.60573450816120178</v>
      </c>
      <c r="F11" s="13">
        <v>25308</v>
      </c>
      <c r="G11" s="23">
        <f t="shared" si="1"/>
        <v>0.36556406182290913</v>
      </c>
      <c r="H11" s="13">
        <v>2063</v>
      </c>
      <c r="I11" s="28">
        <f t="shared" si="2"/>
        <v>2.9799219991333236E-2</v>
      </c>
    </row>
    <row r="12" spans="1:9" x14ac:dyDescent="0.2">
      <c r="A12" s="11" t="s">
        <v>61</v>
      </c>
      <c r="B12" s="12" t="s">
        <v>62</v>
      </c>
      <c r="C12" s="13">
        <v>103784</v>
      </c>
      <c r="D12" s="13">
        <v>71047</v>
      </c>
      <c r="E12" s="23">
        <f t="shared" si="0"/>
        <v>0.68456602173745473</v>
      </c>
      <c r="F12" s="13">
        <v>28028</v>
      </c>
      <c r="G12" s="23">
        <f t="shared" si="1"/>
        <v>0.2700608957064673</v>
      </c>
      <c r="H12" s="13">
        <v>4709</v>
      </c>
      <c r="I12" s="28">
        <f t="shared" si="2"/>
        <v>4.5373082556078005E-2</v>
      </c>
    </row>
    <row r="13" spans="1:9" x14ac:dyDescent="0.2">
      <c r="A13" s="11" t="s">
        <v>63</v>
      </c>
      <c r="B13" s="12" t="s">
        <v>64</v>
      </c>
      <c r="C13" s="13">
        <v>22968</v>
      </c>
      <c r="D13" s="13">
        <v>13170</v>
      </c>
      <c r="E13" s="23">
        <f t="shared" si="0"/>
        <v>0.57340647857889238</v>
      </c>
      <c r="F13" s="13">
        <v>8483</v>
      </c>
      <c r="G13" s="23">
        <f t="shared" si="1"/>
        <v>0.36933995123650298</v>
      </c>
      <c r="H13" s="13">
        <v>1315</v>
      </c>
      <c r="I13" s="28">
        <f t="shared" si="2"/>
        <v>5.7253570184604669E-2</v>
      </c>
    </row>
    <row r="14" spans="1:9" x14ac:dyDescent="0.2">
      <c r="A14" s="11" t="s">
        <v>65</v>
      </c>
      <c r="B14" s="12" t="s">
        <v>66</v>
      </c>
      <c r="C14" s="13">
        <v>34370</v>
      </c>
      <c r="D14" s="13">
        <v>19654</v>
      </c>
      <c r="E14" s="23">
        <f t="shared" si="0"/>
        <v>0.57183590340413148</v>
      </c>
      <c r="F14" s="13">
        <v>12867</v>
      </c>
      <c r="G14" s="23">
        <f t="shared" si="1"/>
        <v>0.37436718068082631</v>
      </c>
      <c r="H14" s="13">
        <v>1849</v>
      </c>
      <c r="I14" s="28">
        <f t="shared" si="2"/>
        <v>5.3796915915042189E-2</v>
      </c>
    </row>
    <row r="15" spans="1:9" x14ac:dyDescent="0.2">
      <c r="A15" s="11" t="s">
        <v>67</v>
      </c>
      <c r="B15" s="12" t="s">
        <v>68</v>
      </c>
      <c r="C15" s="13">
        <v>23169</v>
      </c>
      <c r="D15" s="13">
        <v>14137</v>
      </c>
      <c r="E15" s="23">
        <f t="shared" si="0"/>
        <v>0.61016875998100906</v>
      </c>
      <c r="F15" s="13">
        <v>7829</v>
      </c>
      <c r="G15" s="23">
        <f t="shared" si="1"/>
        <v>0.33790841210237815</v>
      </c>
      <c r="H15" s="13">
        <v>1203</v>
      </c>
      <c r="I15" s="28">
        <f t="shared" si="2"/>
        <v>5.1922827916612714E-2</v>
      </c>
    </row>
    <row r="16" spans="1:9" x14ac:dyDescent="0.2">
      <c r="A16" s="11" t="s">
        <v>69</v>
      </c>
      <c r="B16" s="12" t="s">
        <v>68</v>
      </c>
      <c r="C16" s="13">
        <v>42496</v>
      </c>
      <c r="D16" s="13">
        <v>22385</v>
      </c>
      <c r="E16" s="23">
        <f t="shared" si="0"/>
        <v>0.52675545933734935</v>
      </c>
      <c r="F16" s="13">
        <v>17030</v>
      </c>
      <c r="G16" s="23">
        <f t="shared" si="1"/>
        <v>0.40074359939759036</v>
      </c>
      <c r="H16" s="13">
        <v>3081</v>
      </c>
      <c r="I16" s="28">
        <f t="shared" si="2"/>
        <v>7.2500941265060237E-2</v>
      </c>
    </row>
    <row r="17" spans="1:9" x14ac:dyDescent="0.2">
      <c r="A17" s="11" t="s">
        <v>70</v>
      </c>
      <c r="B17" s="12" t="s">
        <v>71</v>
      </c>
      <c r="C17" s="13">
        <v>19594</v>
      </c>
      <c r="D17" s="13">
        <v>11427</v>
      </c>
      <c r="E17" s="23">
        <f t="shared" si="0"/>
        <v>0.58318873124425841</v>
      </c>
      <c r="F17" s="13">
        <v>7570</v>
      </c>
      <c r="G17" s="23">
        <f t="shared" si="1"/>
        <v>0.38634275798713891</v>
      </c>
      <c r="H17" s="13">
        <v>597</v>
      </c>
      <c r="I17" s="28">
        <f t="shared" si="2"/>
        <v>3.0468510768602634E-2</v>
      </c>
    </row>
    <row r="18" spans="1:9" x14ac:dyDescent="0.2">
      <c r="A18" s="11" t="s">
        <v>72</v>
      </c>
      <c r="B18" s="12" t="s">
        <v>71</v>
      </c>
      <c r="C18" s="13">
        <v>23049</v>
      </c>
      <c r="D18" s="13">
        <v>15004</v>
      </c>
      <c r="E18" s="23">
        <f t="shared" si="0"/>
        <v>0.6509609961386611</v>
      </c>
      <c r="F18" s="13">
        <v>6953</v>
      </c>
      <c r="G18" s="23">
        <f t="shared" si="1"/>
        <v>0.30166167729619509</v>
      </c>
      <c r="H18" s="13">
        <v>1080</v>
      </c>
      <c r="I18" s="28">
        <f t="shared" si="2"/>
        <v>4.6856696602889499E-2</v>
      </c>
    </row>
    <row r="19" spans="1:9" x14ac:dyDescent="0.2">
      <c r="A19" s="11" t="s">
        <v>73</v>
      </c>
      <c r="B19" s="12" t="s">
        <v>74</v>
      </c>
      <c r="C19" s="13">
        <v>38055</v>
      </c>
      <c r="D19" s="13">
        <v>22984</v>
      </c>
      <c r="E19" s="23">
        <f t="shared" si="0"/>
        <v>0.60396794113782681</v>
      </c>
      <c r="F19" s="13">
        <v>12763</v>
      </c>
      <c r="G19" s="23">
        <f t="shared" si="1"/>
        <v>0.33538299829194584</v>
      </c>
      <c r="H19" s="13">
        <v>1889</v>
      </c>
      <c r="I19" s="28">
        <f t="shared" si="2"/>
        <v>4.9638680856654842E-2</v>
      </c>
    </row>
    <row r="20" spans="1:9" x14ac:dyDescent="0.2">
      <c r="A20" s="11" t="s">
        <v>75</v>
      </c>
      <c r="B20" s="12" t="s">
        <v>76</v>
      </c>
      <c r="C20" s="13">
        <v>48590</v>
      </c>
      <c r="D20" s="13">
        <v>23678</v>
      </c>
      <c r="E20" s="23">
        <f t="shared" si="0"/>
        <v>0.48730191397406875</v>
      </c>
      <c r="F20" s="13">
        <v>21389</v>
      </c>
      <c r="G20" s="23">
        <f t="shared" si="1"/>
        <v>0.44019345544350691</v>
      </c>
      <c r="H20" s="13">
        <v>3523</v>
      </c>
      <c r="I20" s="28">
        <f t="shared" si="2"/>
        <v>7.2504630582424373E-2</v>
      </c>
    </row>
    <row r="21" spans="1:9" x14ac:dyDescent="0.2">
      <c r="A21" s="11" t="s">
        <v>77</v>
      </c>
      <c r="B21" s="12" t="s">
        <v>78</v>
      </c>
      <c r="C21" s="13">
        <v>139231</v>
      </c>
      <c r="D21" s="13">
        <v>87805</v>
      </c>
      <c r="E21" s="23">
        <f t="shared" si="0"/>
        <v>0.63064260114485993</v>
      </c>
      <c r="F21" s="13">
        <v>41349</v>
      </c>
      <c r="G21" s="23">
        <f t="shared" si="1"/>
        <v>0.29698127572164246</v>
      </c>
      <c r="H21" s="13">
        <v>10078</v>
      </c>
      <c r="I21" s="28">
        <f t="shared" si="2"/>
        <v>7.2383305442035181E-2</v>
      </c>
    </row>
    <row r="22" spans="1:9" x14ac:dyDescent="0.2">
      <c r="A22" s="11" t="s">
        <v>79</v>
      </c>
      <c r="B22" s="12" t="s">
        <v>80</v>
      </c>
      <c r="C22" s="13">
        <v>26981</v>
      </c>
      <c r="D22" s="13">
        <v>18426</v>
      </c>
      <c r="E22" s="23">
        <f t="shared" si="0"/>
        <v>0.68292502131129318</v>
      </c>
      <c r="F22" s="13">
        <v>7317</v>
      </c>
      <c r="G22" s="23">
        <f t="shared" si="1"/>
        <v>0.27119083799710908</v>
      </c>
      <c r="H22" s="13">
        <v>1170</v>
      </c>
      <c r="I22" s="28">
        <f t="shared" si="2"/>
        <v>4.3363848634224086E-2</v>
      </c>
    </row>
    <row r="23" spans="1:9" x14ac:dyDescent="0.2">
      <c r="A23" s="11" t="s">
        <v>81</v>
      </c>
      <c r="B23" s="12" t="s">
        <v>82</v>
      </c>
      <c r="C23" s="13">
        <v>76320</v>
      </c>
      <c r="D23" s="13">
        <v>53257</v>
      </c>
      <c r="E23" s="23">
        <f t="shared" si="0"/>
        <v>0.6978118448637316</v>
      </c>
      <c r="F23" s="13">
        <v>19728</v>
      </c>
      <c r="G23" s="23">
        <f t="shared" si="1"/>
        <v>0.25849056603773585</v>
      </c>
      <c r="H23" s="13">
        <v>3335</v>
      </c>
      <c r="I23" s="28">
        <f t="shared" si="2"/>
        <v>4.3697589098532497E-2</v>
      </c>
    </row>
    <row r="24" spans="1:9" x14ac:dyDescent="0.2">
      <c r="A24" s="11" t="s">
        <v>83</v>
      </c>
      <c r="B24" s="12" t="s">
        <v>84</v>
      </c>
      <c r="C24" s="13">
        <v>68430</v>
      </c>
      <c r="D24" s="13">
        <v>42929</v>
      </c>
      <c r="E24" s="23">
        <f t="shared" si="0"/>
        <v>0.6273418091480345</v>
      </c>
      <c r="F24" s="13">
        <v>23504</v>
      </c>
      <c r="G24" s="23">
        <f t="shared" si="1"/>
        <v>0.34347508402747334</v>
      </c>
      <c r="H24" s="13">
        <v>1997</v>
      </c>
      <c r="I24" s="28">
        <f t="shared" si="2"/>
        <v>2.9183106824492183E-2</v>
      </c>
    </row>
    <row r="25" spans="1:9" x14ac:dyDescent="0.2">
      <c r="A25" s="11" t="s">
        <v>85</v>
      </c>
      <c r="B25" s="12" t="s">
        <v>86</v>
      </c>
      <c r="C25" s="13">
        <v>28490</v>
      </c>
      <c r="D25" s="13">
        <v>19950</v>
      </c>
      <c r="E25" s="23">
        <f t="shared" si="0"/>
        <v>0.70024570024570021</v>
      </c>
      <c r="F25" s="13">
        <v>7276</v>
      </c>
      <c r="G25" s="23">
        <f t="shared" si="1"/>
        <v>0.25538785538785541</v>
      </c>
      <c r="H25" s="13">
        <v>1265</v>
      </c>
      <c r="I25" s="28">
        <f t="shared" si="2"/>
        <v>4.4401544401544403E-2</v>
      </c>
    </row>
    <row r="26" spans="1:9" x14ac:dyDescent="0.2">
      <c r="A26" s="11" t="s">
        <v>87</v>
      </c>
      <c r="B26" s="12" t="s">
        <v>88</v>
      </c>
      <c r="C26" s="13">
        <v>129403</v>
      </c>
      <c r="D26" s="13">
        <v>85981</v>
      </c>
      <c r="E26" s="23">
        <f t="shared" si="0"/>
        <v>0.66444363731907297</v>
      </c>
      <c r="F26" s="13">
        <v>38532</v>
      </c>
      <c r="G26" s="23">
        <f t="shared" si="1"/>
        <v>0.29776743970387087</v>
      </c>
      <c r="H26" s="13">
        <v>4777</v>
      </c>
      <c r="I26" s="28">
        <f t="shared" si="2"/>
        <v>3.6915682016645676E-2</v>
      </c>
    </row>
    <row r="27" spans="1:9" x14ac:dyDescent="0.2">
      <c r="A27" s="11" t="s">
        <v>89</v>
      </c>
      <c r="B27" s="12" t="s">
        <v>90</v>
      </c>
      <c r="C27" s="13">
        <v>13364</v>
      </c>
      <c r="D27" s="13">
        <v>7758</v>
      </c>
      <c r="E27" s="23">
        <f t="shared" si="0"/>
        <v>0.58051481592337628</v>
      </c>
      <c r="F27" s="13">
        <v>4929</v>
      </c>
      <c r="G27" s="23">
        <f t="shared" si="1"/>
        <v>0.36882669859323558</v>
      </c>
      <c r="H27" s="13">
        <v>677</v>
      </c>
      <c r="I27" s="28">
        <f t="shared" si="2"/>
        <v>5.0658485483388208E-2</v>
      </c>
    </row>
    <row r="28" spans="1:9" x14ac:dyDescent="0.2">
      <c r="A28" s="11" t="s">
        <v>91</v>
      </c>
      <c r="B28" s="12" t="s">
        <v>90</v>
      </c>
      <c r="C28" s="13">
        <v>109589</v>
      </c>
      <c r="D28" s="13">
        <v>73442</v>
      </c>
      <c r="E28" s="23">
        <f t="shared" si="0"/>
        <v>0.67015850130943799</v>
      </c>
      <c r="F28" s="13">
        <v>30796</v>
      </c>
      <c r="G28" s="23">
        <f t="shared" si="1"/>
        <v>0.28101360538010201</v>
      </c>
      <c r="H28" s="13">
        <v>3861</v>
      </c>
      <c r="I28" s="28">
        <f t="shared" si="2"/>
        <v>3.5231638211864327E-2</v>
      </c>
    </row>
    <row r="29" spans="1:9" x14ac:dyDescent="0.2">
      <c r="A29" s="11" t="s">
        <v>92</v>
      </c>
      <c r="B29" s="12" t="s">
        <v>90</v>
      </c>
      <c r="C29" s="13">
        <v>9359</v>
      </c>
      <c r="D29" s="13">
        <v>5261</v>
      </c>
      <c r="E29" s="23">
        <f t="shared" si="0"/>
        <v>0.56213270648573566</v>
      </c>
      <c r="F29" s="13">
        <v>3695</v>
      </c>
      <c r="G29" s="23">
        <f t="shared" si="1"/>
        <v>0.39480713751469176</v>
      </c>
      <c r="H29" s="13">
        <v>403</v>
      </c>
      <c r="I29" s="28">
        <f t="shared" si="2"/>
        <v>4.3060155999572601E-2</v>
      </c>
    </row>
    <row r="30" spans="1:9" x14ac:dyDescent="0.2">
      <c r="A30" s="11" t="s">
        <v>93</v>
      </c>
      <c r="B30" s="12" t="s">
        <v>94</v>
      </c>
      <c r="C30" s="13">
        <v>120246</v>
      </c>
      <c r="D30" s="13">
        <v>86069</v>
      </c>
      <c r="E30" s="23">
        <f t="shared" si="0"/>
        <v>0.71577432929161888</v>
      </c>
      <c r="F30" s="13">
        <v>29806</v>
      </c>
      <c r="G30" s="23">
        <f t="shared" si="1"/>
        <v>0.2478751891954826</v>
      </c>
      <c r="H30" s="13">
        <v>4371</v>
      </c>
      <c r="I30" s="28">
        <f t="shared" si="2"/>
        <v>3.6350481512898561E-2</v>
      </c>
    </row>
    <row r="31" spans="1:9" x14ac:dyDescent="0.2">
      <c r="A31" s="11" t="s">
        <v>95</v>
      </c>
      <c r="B31" s="12" t="s">
        <v>96</v>
      </c>
      <c r="C31" s="13">
        <v>56888</v>
      </c>
      <c r="D31" s="13">
        <v>38706</v>
      </c>
      <c r="E31" s="23">
        <f t="shared" si="0"/>
        <v>0.68038953733652086</v>
      </c>
      <c r="F31" s="13">
        <v>15064</v>
      </c>
      <c r="G31" s="23">
        <f t="shared" si="1"/>
        <v>0.26480101251582056</v>
      </c>
      <c r="H31" s="13">
        <v>3118</v>
      </c>
      <c r="I31" s="28">
        <f t="shared" si="2"/>
        <v>5.4809450147658555E-2</v>
      </c>
    </row>
    <row r="32" spans="1:9" x14ac:dyDescent="0.2">
      <c r="A32" s="11" t="s">
        <v>97</v>
      </c>
      <c r="B32" s="12" t="s">
        <v>98</v>
      </c>
      <c r="C32" s="13">
        <v>93174</v>
      </c>
      <c r="D32" s="13">
        <v>55934</v>
      </c>
      <c r="E32" s="23">
        <f t="shared" si="0"/>
        <v>0.6003176851911477</v>
      </c>
      <c r="F32" s="13">
        <v>28797</v>
      </c>
      <c r="G32" s="23">
        <f t="shared" si="1"/>
        <v>0.30906690707708157</v>
      </c>
      <c r="H32" s="13">
        <v>8443</v>
      </c>
      <c r="I32" s="28">
        <f t="shared" si="2"/>
        <v>9.0615407731770667E-2</v>
      </c>
    </row>
    <row r="33" spans="1:9" x14ac:dyDescent="0.2">
      <c r="A33" s="11" t="s">
        <v>99</v>
      </c>
      <c r="B33" s="12" t="s">
        <v>100</v>
      </c>
      <c r="C33" s="13">
        <v>61980</v>
      </c>
      <c r="D33" s="13">
        <v>34059</v>
      </c>
      <c r="E33" s="23">
        <f t="shared" si="0"/>
        <v>0.54951597289448206</v>
      </c>
      <c r="F33" s="13">
        <v>23152</v>
      </c>
      <c r="G33" s="23">
        <f t="shared" si="1"/>
        <v>0.37353985156502095</v>
      </c>
      <c r="H33" s="13">
        <v>4798</v>
      </c>
      <c r="I33" s="28">
        <f t="shared" si="2"/>
        <v>7.7412068409164245E-2</v>
      </c>
    </row>
    <row r="34" spans="1:9" x14ac:dyDescent="0.2">
      <c r="A34" s="11" t="s">
        <v>101</v>
      </c>
      <c r="B34" s="12" t="s">
        <v>102</v>
      </c>
      <c r="C34" s="13">
        <v>269599</v>
      </c>
      <c r="D34" s="13">
        <v>138906</v>
      </c>
      <c r="E34" s="23">
        <f t="shared" si="0"/>
        <v>0.51523188142389253</v>
      </c>
      <c r="F34" s="13">
        <v>112174</v>
      </c>
      <c r="G34" s="23">
        <f t="shared" si="1"/>
        <v>0.41607721096888339</v>
      </c>
      <c r="H34" s="13">
        <v>18539</v>
      </c>
      <c r="I34" s="28">
        <f t="shared" si="2"/>
        <v>6.8765091858649333E-2</v>
      </c>
    </row>
    <row r="35" spans="1:9" x14ac:dyDescent="0.2">
      <c r="A35" s="11" t="s">
        <v>103</v>
      </c>
      <c r="B35" s="12" t="s">
        <v>102</v>
      </c>
      <c r="C35" s="13">
        <v>319041</v>
      </c>
      <c r="D35" s="13">
        <v>276404</v>
      </c>
      <c r="E35" s="23">
        <f t="shared" si="0"/>
        <v>0.86635886923624239</v>
      </c>
      <c r="F35" s="13">
        <v>38043</v>
      </c>
      <c r="G35" s="23">
        <f t="shared" si="1"/>
        <v>0.11924172755225818</v>
      </c>
      <c r="H35" s="13">
        <v>4594</v>
      </c>
      <c r="I35" s="28">
        <f t="shared" si="2"/>
        <v>1.4399403211499462E-2</v>
      </c>
    </row>
    <row r="36" spans="1:9" x14ac:dyDescent="0.2">
      <c r="A36" s="11" t="s">
        <v>104</v>
      </c>
      <c r="B36" s="12" t="s">
        <v>105</v>
      </c>
      <c r="C36" s="13">
        <v>24571</v>
      </c>
      <c r="D36" s="13">
        <v>14414</v>
      </c>
      <c r="E36" s="23">
        <f t="shared" si="0"/>
        <v>0.58662651092751616</v>
      </c>
      <c r="F36" s="13">
        <v>9299</v>
      </c>
      <c r="G36" s="23">
        <f t="shared" si="1"/>
        <v>0.37845427536526799</v>
      </c>
      <c r="H36" s="13">
        <v>858</v>
      </c>
      <c r="I36" s="28">
        <f t="shared" si="2"/>
        <v>3.4919213707215825E-2</v>
      </c>
    </row>
    <row r="37" spans="1:9" x14ac:dyDescent="0.2">
      <c r="A37" s="11" t="s">
        <v>106</v>
      </c>
      <c r="B37" s="12" t="s">
        <v>107</v>
      </c>
      <c r="C37" s="13">
        <v>38300</v>
      </c>
      <c r="D37" s="13">
        <v>24094</v>
      </c>
      <c r="E37" s="23">
        <f t="shared" si="0"/>
        <v>0.62908616187989552</v>
      </c>
      <c r="F37" s="13">
        <v>11533</v>
      </c>
      <c r="G37" s="23">
        <f t="shared" si="1"/>
        <v>0.30112271540469976</v>
      </c>
      <c r="H37" s="13">
        <v>2423</v>
      </c>
      <c r="I37" s="28">
        <f t="shared" si="2"/>
        <v>6.3263707571801567E-2</v>
      </c>
    </row>
    <row r="38" spans="1:9" x14ac:dyDescent="0.2">
      <c r="A38" s="11" t="s">
        <v>108</v>
      </c>
      <c r="B38" s="12" t="s">
        <v>107</v>
      </c>
      <c r="C38" s="13">
        <v>38459</v>
      </c>
      <c r="D38" s="13">
        <v>21295</v>
      </c>
      <c r="E38" s="23">
        <f t="shared" si="0"/>
        <v>0.55370654463194569</v>
      </c>
      <c r="F38" s="13">
        <v>14311</v>
      </c>
      <c r="G38" s="23">
        <f t="shared" si="1"/>
        <v>0.37211055929691361</v>
      </c>
      <c r="H38" s="13">
        <v>2853</v>
      </c>
      <c r="I38" s="28">
        <f t="shared" si="2"/>
        <v>7.4182896071140689E-2</v>
      </c>
    </row>
    <row r="39" spans="1:9" x14ac:dyDescent="0.2">
      <c r="A39" s="11" t="s">
        <v>109</v>
      </c>
      <c r="B39" s="12" t="s">
        <v>110</v>
      </c>
      <c r="C39" s="13">
        <v>56594</v>
      </c>
      <c r="D39" s="13">
        <v>36822</v>
      </c>
      <c r="E39" s="23">
        <f t="shared" si="0"/>
        <v>0.6506343428632011</v>
      </c>
      <c r="F39" s="13">
        <v>17749</v>
      </c>
      <c r="G39" s="23">
        <f t="shared" si="1"/>
        <v>0.31361981835530267</v>
      </c>
      <c r="H39" s="13">
        <v>2023</v>
      </c>
      <c r="I39" s="28">
        <f t="shared" si="2"/>
        <v>3.5745838781496272E-2</v>
      </c>
    </row>
    <row r="40" spans="1:9" x14ac:dyDescent="0.2">
      <c r="A40" s="11" t="s">
        <v>111</v>
      </c>
      <c r="B40" s="12" t="s">
        <v>110</v>
      </c>
      <c r="C40" s="13">
        <v>73573</v>
      </c>
      <c r="D40" s="13">
        <v>44424</v>
      </c>
      <c r="E40" s="23">
        <f t="shared" si="0"/>
        <v>0.60380846234352281</v>
      </c>
      <c r="F40" s="13">
        <v>20143</v>
      </c>
      <c r="G40" s="23">
        <f t="shared" si="1"/>
        <v>0.27378250173297269</v>
      </c>
      <c r="H40" s="13">
        <v>9006</v>
      </c>
      <c r="I40" s="28">
        <f t="shared" si="2"/>
        <v>0.12240903592350455</v>
      </c>
    </row>
    <row r="41" spans="1:9" x14ac:dyDescent="0.2">
      <c r="A41" s="11" t="s">
        <v>112</v>
      </c>
      <c r="B41" s="12" t="s">
        <v>113</v>
      </c>
      <c r="C41" s="13">
        <v>87560</v>
      </c>
      <c r="D41" s="13">
        <v>51603</v>
      </c>
      <c r="E41" s="23">
        <f t="shared" si="0"/>
        <v>0.58934444952032894</v>
      </c>
      <c r="F41" s="13">
        <v>29861</v>
      </c>
      <c r="G41" s="23">
        <f t="shared" si="1"/>
        <v>0.34103471904979443</v>
      </c>
      <c r="H41" s="13">
        <v>5896</v>
      </c>
      <c r="I41" s="28">
        <f t="shared" si="2"/>
        <v>6.733668341708543E-2</v>
      </c>
    </row>
    <row r="42" spans="1:9" x14ac:dyDescent="0.2">
      <c r="A42" s="11" t="s">
        <v>114</v>
      </c>
      <c r="B42" s="12" t="s">
        <v>115</v>
      </c>
      <c r="C42" s="13">
        <v>57436</v>
      </c>
      <c r="D42" s="13">
        <v>32826</v>
      </c>
      <c r="E42" s="23">
        <f t="shared" si="0"/>
        <v>0.57152308656591688</v>
      </c>
      <c r="F42" s="13">
        <v>19670</v>
      </c>
      <c r="G42" s="23">
        <f t="shared" si="1"/>
        <v>0.34246813844975277</v>
      </c>
      <c r="H42" s="13">
        <v>4942</v>
      </c>
      <c r="I42" s="28">
        <f t="shared" si="2"/>
        <v>8.60435963507208E-2</v>
      </c>
    </row>
    <row r="43" spans="1:9" x14ac:dyDescent="0.2">
      <c r="A43" s="11" t="s">
        <v>116</v>
      </c>
      <c r="B43" s="12" t="s">
        <v>117</v>
      </c>
      <c r="C43" s="13">
        <v>22934</v>
      </c>
      <c r="D43" s="13">
        <v>15518</v>
      </c>
      <c r="E43" s="23">
        <f t="shared" si="0"/>
        <v>0.67663730705502745</v>
      </c>
      <c r="F43" s="13">
        <v>6699</v>
      </c>
      <c r="G43" s="23">
        <f t="shared" si="1"/>
        <v>0.29209906688759046</v>
      </c>
      <c r="H43" s="13">
        <v>722</v>
      </c>
      <c r="I43" s="28">
        <f t="shared" si="2"/>
        <v>3.1481642975494897E-2</v>
      </c>
    </row>
    <row r="44" spans="1:9" x14ac:dyDescent="0.2">
      <c r="A44" s="11" t="s">
        <v>118</v>
      </c>
      <c r="B44" s="12" t="s">
        <v>119</v>
      </c>
      <c r="C44" s="13">
        <v>20048</v>
      </c>
      <c r="D44" s="13">
        <v>13627</v>
      </c>
      <c r="E44" s="23">
        <f t="shared" si="0"/>
        <v>0.67971867517956908</v>
      </c>
      <c r="F44" s="13">
        <v>5928</v>
      </c>
      <c r="G44" s="23">
        <f t="shared" si="1"/>
        <v>0.29569034317637671</v>
      </c>
      <c r="H44" s="13">
        <v>493</v>
      </c>
      <c r="I44" s="28">
        <f t="shared" si="2"/>
        <v>2.459098164405427E-2</v>
      </c>
    </row>
    <row r="45" spans="1:9" x14ac:dyDescent="0.2">
      <c r="A45" s="11" t="s">
        <v>120</v>
      </c>
      <c r="B45" s="12" t="s">
        <v>119</v>
      </c>
      <c r="C45" s="13">
        <v>152583</v>
      </c>
      <c r="D45" s="13">
        <v>94448</v>
      </c>
      <c r="E45" s="23">
        <f t="shared" si="0"/>
        <v>0.61899425230857963</v>
      </c>
      <c r="F45" s="13">
        <v>49719</v>
      </c>
      <c r="G45" s="23">
        <f t="shared" si="1"/>
        <v>0.3258488822476947</v>
      </c>
      <c r="H45" s="13">
        <v>8416</v>
      </c>
      <c r="I45" s="28">
        <f t="shared" si="2"/>
        <v>5.5156865443725708E-2</v>
      </c>
    </row>
    <row r="46" spans="1:9" x14ac:dyDescent="0.2">
      <c r="A46" s="11" t="s">
        <v>121</v>
      </c>
      <c r="B46" s="12" t="s">
        <v>122</v>
      </c>
      <c r="C46" s="13">
        <v>28770</v>
      </c>
      <c r="D46" s="13">
        <v>14593</v>
      </c>
      <c r="E46" s="23">
        <f t="shared" si="0"/>
        <v>0.50722975321515462</v>
      </c>
      <c r="F46" s="13">
        <v>12513</v>
      </c>
      <c r="G46" s="23">
        <f t="shared" si="1"/>
        <v>0.4349322210636079</v>
      </c>
      <c r="H46" s="13">
        <v>1652</v>
      </c>
      <c r="I46" s="28">
        <f t="shared" si="2"/>
        <v>5.7420924574209248E-2</v>
      </c>
    </row>
    <row r="47" spans="1:9" x14ac:dyDescent="0.2">
      <c r="A47" s="11" t="s">
        <v>123</v>
      </c>
      <c r="B47" s="12" t="s">
        <v>124</v>
      </c>
      <c r="C47" s="13">
        <v>66914</v>
      </c>
      <c r="D47" s="13">
        <v>45764</v>
      </c>
      <c r="E47" s="23">
        <f t="shared" si="0"/>
        <v>0.68392264697970528</v>
      </c>
      <c r="F47" s="13">
        <v>18890</v>
      </c>
      <c r="G47" s="23">
        <f t="shared" si="1"/>
        <v>0.28230265714200314</v>
      </c>
      <c r="H47" s="13">
        <v>2260</v>
      </c>
      <c r="I47" s="28">
        <f t="shared" si="2"/>
        <v>3.3774695878291537E-2</v>
      </c>
    </row>
    <row r="48" spans="1:9" x14ac:dyDescent="0.2">
      <c r="A48" s="11" t="s">
        <v>125</v>
      </c>
      <c r="B48" s="12" t="s">
        <v>126</v>
      </c>
      <c r="C48" s="13">
        <v>103260</v>
      </c>
      <c r="D48" s="13">
        <v>71552</v>
      </c>
      <c r="E48" s="23">
        <f t="shared" si="0"/>
        <v>0.69293046678287817</v>
      </c>
      <c r="F48" s="13">
        <v>26447</v>
      </c>
      <c r="G48" s="23">
        <f t="shared" si="1"/>
        <v>0.25612047259345344</v>
      </c>
      <c r="H48" s="13">
        <v>5261</v>
      </c>
      <c r="I48" s="28">
        <f t="shared" si="2"/>
        <v>5.0949060623668413E-2</v>
      </c>
    </row>
    <row r="49" spans="1:9" x14ac:dyDescent="0.2">
      <c r="A49" s="11" t="s">
        <v>127</v>
      </c>
      <c r="B49" s="12" t="s">
        <v>128</v>
      </c>
      <c r="C49" s="13">
        <v>105307</v>
      </c>
      <c r="D49" s="13">
        <v>76235</v>
      </c>
      <c r="E49" s="23">
        <f t="shared" si="0"/>
        <v>0.72393098274568646</v>
      </c>
      <c r="F49" s="13">
        <v>21479</v>
      </c>
      <c r="G49" s="23">
        <f t="shared" si="1"/>
        <v>0.2039655483491126</v>
      </c>
      <c r="H49" s="13">
        <v>7593</v>
      </c>
      <c r="I49" s="28">
        <f t="shared" si="2"/>
        <v>7.2103468905200988E-2</v>
      </c>
    </row>
    <row r="50" spans="1:9" x14ac:dyDescent="0.2">
      <c r="A50" s="15"/>
      <c r="B50" s="16"/>
      <c r="C50" s="30"/>
      <c r="D50" s="16"/>
      <c r="E50" s="16"/>
      <c r="F50" s="16"/>
      <c r="G50" s="16"/>
      <c r="H50" s="16"/>
      <c r="I50" s="31"/>
    </row>
    <row r="51" spans="1:9" x14ac:dyDescent="0.2">
      <c r="A51" s="7" t="s">
        <v>129</v>
      </c>
      <c r="B51" s="7"/>
      <c r="C51" s="9">
        <f>SUM(C2:C49)</f>
        <v>3583114</v>
      </c>
      <c r="D51" s="9">
        <f>SUM(D2:D49)</f>
        <v>2319919</v>
      </c>
      <c r="E51" s="20">
        <f>D51/C51</f>
        <v>0.64745888632066972</v>
      </c>
      <c r="F51" s="9">
        <f t="shared" ref="F51:H51" si="3">SUM(F2:F49)</f>
        <v>1053345</v>
      </c>
      <c r="G51" s="20">
        <f>F51/C51</f>
        <v>0.29397473817467151</v>
      </c>
      <c r="H51" s="9">
        <f t="shared" si="3"/>
        <v>188665</v>
      </c>
      <c r="I51" s="20">
        <f>H51/C51</f>
        <v>5.2653920584162267E-2</v>
      </c>
    </row>
    <row r="52" spans="1:9" x14ac:dyDescent="0.2">
      <c r="A52" s="7" t="s">
        <v>130</v>
      </c>
      <c r="B52" s="7"/>
      <c r="C52" s="9">
        <f>AVERAGE(C2:C49)</f>
        <v>74648.208333333328</v>
      </c>
      <c r="D52" s="9">
        <f>AVERAGE(D2:D49)</f>
        <v>48331.645833333336</v>
      </c>
      <c r="E52" s="20">
        <f>AVERAGE(E2:E49)</f>
        <v>0.6272350699327135</v>
      </c>
      <c r="F52" s="9">
        <f t="shared" ref="F52:H52" si="4">AVERAGE(F2:F49)</f>
        <v>21944.6875</v>
      </c>
      <c r="G52" s="20">
        <f>AVERAGE(G2:G49)</f>
        <v>0.31717637845118907</v>
      </c>
      <c r="H52" s="9">
        <f t="shared" si="4"/>
        <v>3930.5208333333335</v>
      </c>
      <c r="I52" s="20">
        <f>AVERAGE(I2:I49)</f>
        <v>5.3240580115566677E-2</v>
      </c>
    </row>
    <row r="53" spans="1:9" x14ac:dyDescent="0.2">
      <c r="A53" s="7" t="s">
        <v>131</v>
      </c>
      <c r="B53" s="7"/>
      <c r="C53" s="9">
        <f>MEDIAN(C2:C49)</f>
        <v>59708</v>
      </c>
      <c r="D53" s="9">
        <f>MEDIAN(D2:D49)</f>
        <v>37764</v>
      </c>
      <c r="E53" s="20">
        <f>MEDIAN(E2:E49)</f>
        <v>0.62316803072830707</v>
      </c>
      <c r="F53" s="9">
        <f t="shared" ref="F53:H53" si="5">MEDIAN(F2:F49)</f>
        <v>19699</v>
      </c>
      <c r="G53" s="20">
        <f>MEDIAN(G2:G49)</f>
        <v>0.31134336271619212</v>
      </c>
      <c r="H53" s="9">
        <f t="shared" si="5"/>
        <v>2967</v>
      </c>
      <c r="I53" s="20">
        <f>MEDIAN(I2:I49)</f>
        <v>5.1402827366891821E-2</v>
      </c>
    </row>
  </sheetData>
  <autoFilter ref="A1:I49" xr:uid="{0D12DD64-CE78-4019-83EE-0E501315B072}"/>
  <sortState xmlns:xlrd2="http://schemas.microsoft.com/office/spreadsheetml/2017/richdata2" ref="A1:I49">
    <sortCondition ref="B2:B49"/>
  </sortState>
  <conditionalFormatting sqref="A2:I49">
    <cfRule type="expression" dxfId="4" priority="1">
      <formula>MOD(ROW(),2)=0</formula>
    </cfRule>
  </conditionalFormatting>
  <pageMargins left="0.7" right="0.7" top="0.75" bottom="0.75" header="0.3" footer="0.3"/>
  <pageSetup orientation="portrait" horizontalDpi="0" verticalDpi="0" r:id="rId1"/>
  <ignoredErrors>
    <ignoredError sqref="E51 G5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4226A-054C-427B-A410-19CB87C4B16B}">
  <sheetPr>
    <tabColor theme="7" tint="0.39997558519241921"/>
  </sheetPr>
  <dimension ref="A1:A2"/>
  <sheetViews>
    <sheetView showGridLines="0" workbookViewId="0">
      <selection activeCell="A3" sqref="A3"/>
    </sheetView>
  </sheetViews>
  <sheetFormatPr defaultRowHeight="12.75" x14ac:dyDescent="0.2"/>
  <cols>
    <col min="1" max="16384" width="9.140625" style="56"/>
  </cols>
  <sheetData>
    <row r="1" spans="1:1" ht="15.75" x14ac:dyDescent="0.25">
      <c r="A1" s="68" t="s">
        <v>198</v>
      </c>
    </row>
    <row r="2" spans="1:1" ht="15.75" x14ac:dyDescent="0.25">
      <c r="A2" s="68" t="s">
        <v>199</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99EC3-F383-4314-8342-BD0970DC10DD}">
  <sheetPr>
    <tabColor theme="7" tint="0.39997558519241921"/>
  </sheetPr>
  <dimension ref="A1:I53"/>
  <sheetViews>
    <sheetView showGridLines="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42.42578125" style="2" bestFit="1" customWidth="1"/>
    <col min="2" max="2" width="15.28515625" style="2" customWidth="1"/>
    <col min="3" max="3" width="15.28515625" style="5" hidden="1" customWidth="1"/>
    <col min="4" max="4" width="17.140625" style="5" customWidth="1"/>
    <col min="5" max="5" width="18" style="5" customWidth="1"/>
    <col min="6" max="6" width="17.42578125" style="5" customWidth="1"/>
    <col min="7" max="8" width="15.5703125" style="5" customWidth="1"/>
    <col min="9" max="9" width="17.42578125" style="5" hidden="1" customWidth="1"/>
    <col min="10" max="16384" width="9.140625" style="2"/>
  </cols>
  <sheetData>
    <row r="1" spans="1:9" s="1" customFormat="1" ht="75" customHeight="1" x14ac:dyDescent="0.2">
      <c r="A1" s="69" t="s">
        <v>30</v>
      </c>
      <c r="B1" s="70" t="s">
        <v>31</v>
      </c>
      <c r="C1" s="69" t="s">
        <v>32</v>
      </c>
      <c r="D1" s="69" t="s">
        <v>200</v>
      </c>
      <c r="E1" s="69" t="s">
        <v>201</v>
      </c>
      <c r="F1" s="69" t="s">
        <v>202</v>
      </c>
      <c r="G1" s="69" t="s">
        <v>203</v>
      </c>
      <c r="H1" s="71" t="s">
        <v>204</v>
      </c>
      <c r="I1" s="10" t="s">
        <v>37</v>
      </c>
    </row>
    <row r="2" spans="1:9" x14ac:dyDescent="0.2">
      <c r="A2" s="11" t="s">
        <v>42</v>
      </c>
      <c r="B2" s="12" t="s">
        <v>43</v>
      </c>
      <c r="C2" s="13">
        <v>17153</v>
      </c>
      <c r="D2" s="13">
        <v>14</v>
      </c>
      <c r="E2" s="13">
        <v>0</v>
      </c>
      <c r="F2" s="13">
        <v>38</v>
      </c>
      <c r="G2" s="13">
        <v>52</v>
      </c>
      <c r="H2" s="34">
        <f t="shared" ref="H2:H49" si="0">G2/I2</f>
        <v>1.7974048239580238E-4</v>
      </c>
      <c r="I2" s="4">
        <v>289306</v>
      </c>
    </row>
    <row r="3" spans="1:9" x14ac:dyDescent="0.2">
      <c r="A3" s="11" t="s">
        <v>44</v>
      </c>
      <c r="B3" s="12" t="s">
        <v>45</v>
      </c>
      <c r="C3" s="13">
        <v>22493</v>
      </c>
      <c r="D3" s="13">
        <v>5</v>
      </c>
      <c r="E3" s="13">
        <v>0</v>
      </c>
      <c r="F3" s="13">
        <v>38</v>
      </c>
      <c r="G3" s="13">
        <v>43</v>
      </c>
      <c r="H3" s="34">
        <f t="shared" si="0"/>
        <v>1.7193741478101972E-4</v>
      </c>
      <c r="I3" s="4">
        <v>250091</v>
      </c>
    </row>
    <row r="4" spans="1:9" x14ac:dyDescent="0.2">
      <c r="A4" s="11" t="s">
        <v>46</v>
      </c>
      <c r="B4" s="12" t="s">
        <v>47</v>
      </c>
      <c r="C4" s="13">
        <v>12330</v>
      </c>
      <c r="D4" s="13">
        <v>2</v>
      </c>
      <c r="E4" s="13">
        <v>0</v>
      </c>
      <c r="F4" s="13">
        <v>38</v>
      </c>
      <c r="G4" s="13">
        <v>40</v>
      </c>
      <c r="H4" s="34">
        <f t="shared" si="0"/>
        <v>1.6030136656914999E-4</v>
      </c>
      <c r="I4" s="4">
        <v>249530</v>
      </c>
    </row>
    <row r="5" spans="1:9" x14ac:dyDescent="0.2">
      <c r="A5" s="11" t="s">
        <v>48</v>
      </c>
      <c r="B5" s="12" t="s">
        <v>47</v>
      </c>
      <c r="C5" s="13">
        <v>3828</v>
      </c>
      <c r="D5" s="13">
        <v>0</v>
      </c>
      <c r="E5" s="13">
        <v>0</v>
      </c>
      <c r="F5" s="13">
        <v>38</v>
      </c>
      <c r="G5" s="13">
        <v>38</v>
      </c>
      <c r="H5" s="34">
        <f t="shared" si="0"/>
        <v>1.9146470499319796E-4</v>
      </c>
      <c r="I5" s="4">
        <v>198470</v>
      </c>
    </row>
    <row r="6" spans="1:9" x14ac:dyDescent="0.2">
      <c r="A6" s="11" t="s">
        <v>49</v>
      </c>
      <c r="B6" s="12" t="s">
        <v>50</v>
      </c>
      <c r="C6" s="13">
        <v>22583</v>
      </c>
      <c r="D6" s="13">
        <v>0</v>
      </c>
      <c r="E6" s="13">
        <v>0</v>
      </c>
      <c r="F6" s="13">
        <v>38</v>
      </c>
      <c r="G6" s="13">
        <v>38</v>
      </c>
      <c r="H6" s="34">
        <f t="shared" si="0"/>
        <v>1.804942693069495E-4</v>
      </c>
      <c r="I6" s="4">
        <v>210533</v>
      </c>
    </row>
    <row r="7" spans="1:9" x14ac:dyDescent="0.2">
      <c r="A7" s="11" t="s">
        <v>51</v>
      </c>
      <c r="B7" s="12" t="s">
        <v>52</v>
      </c>
      <c r="C7" s="13">
        <v>7997</v>
      </c>
      <c r="D7" s="13">
        <v>3</v>
      </c>
      <c r="E7" s="13">
        <v>0</v>
      </c>
      <c r="F7" s="13">
        <v>38</v>
      </c>
      <c r="G7" s="13">
        <v>41</v>
      </c>
      <c r="H7" s="34">
        <f t="shared" si="0"/>
        <v>1.9149661611467378E-4</v>
      </c>
      <c r="I7" s="4">
        <v>214103</v>
      </c>
    </row>
    <row r="8" spans="1:9" x14ac:dyDescent="0.2">
      <c r="A8" s="11" t="s">
        <v>53</v>
      </c>
      <c r="B8" s="12" t="s">
        <v>54</v>
      </c>
      <c r="C8" s="13">
        <v>35688</v>
      </c>
      <c r="D8" s="13">
        <v>12</v>
      </c>
      <c r="E8" s="13">
        <v>0</v>
      </c>
      <c r="F8" s="13">
        <v>38</v>
      </c>
      <c r="G8" s="13">
        <v>50</v>
      </c>
      <c r="H8" s="34">
        <f t="shared" si="0"/>
        <v>1.7816292643296441E-4</v>
      </c>
      <c r="I8" s="4">
        <v>280642</v>
      </c>
    </row>
    <row r="9" spans="1:9" x14ac:dyDescent="0.2">
      <c r="A9" s="11" t="s">
        <v>55</v>
      </c>
      <c r="B9" s="12" t="s">
        <v>56</v>
      </c>
      <c r="C9" s="13">
        <v>82934</v>
      </c>
      <c r="D9" s="13">
        <v>5</v>
      </c>
      <c r="E9" s="13">
        <v>0</v>
      </c>
      <c r="F9" s="13">
        <v>38</v>
      </c>
      <c r="G9" s="13">
        <v>43</v>
      </c>
      <c r="H9" s="34">
        <f t="shared" si="0"/>
        <v>9.8265948792014405E-5</v>
      </c>
      <c r="I9" s="4">
        <v>437588</v>
      </c>
    </row>
    <row r="10" spans="1:9" x14ac:dyDescent="0.2">
      <c r="A10" s="11" t="s">
        <v>57</v>
      </c>
      <c r="B10" s="12" t="s">
        <v>58</v>
      </c>
      <c r="C10" s="13">
        <v>36405</v>
      </c>
      <c r="D10" s="13">
        <v>5</v>
      </c>
      <c r="E10" s="13">
        <v>0</v>
      </c>
      <c r="F10" s="13">
        <v>38</v>
      </c>
      <c r="G10" s="13">
        <v>43</v>
      </c>
      <c r="H10" s="34">
        <f t="shared" si="0"/>
        <v>1.4879613545292853E-4</v>
      </c>
      <c r="I10" s="4">
        <v>288986</v>
      </c>
    </row>
    <row r="11" spans="1:9" x14ac:dyDescent="0.2">
      <c r="A11" s="11" t="s">
        <v>59</v>
      </c>
      <c r="B11" s="12" t="s">
        <v>60</v>
      </c>
      <c r="C11" s="13">
        <v>14312</v>
      </c>
      <c r="D11" s="13">
        <v>4</v>
      </c>
      <c r="E11" s="13">
        <v>0</v>
      </c>
      <c r="F11" s="13">
        <v>38</v>
      </c>
      <c r="G11" s="13">
        <v>42</v>
      </c>
      <c r="H11" s="34">
        <f t="shared" si="0"/>
        <v>1.6549050202725865E-4</v>
      </c>
      <c r="I11" s="4">
        <v>253791</v>
      </c>
    </row>
    <row r="12" spans="1:9" x14ac:dyDescent="0.2">
      <c r="A12" s="11" t="s">
        <v>61</v>
      </c>
      <c r="B12" s="12" t="s">
        <v>62</v>
      </c>
      <c r="C12" s="13">
        <v>47139</v>
      </c>
      <c r="D12" s="13">
        <v>9</v>
      </c>
      <c r="E12" s="13">
        <v>1</v>
      </c>
      <c r="F12" s="13">
        <v>38</v>
      </c>
      <c r="G12" s="13">
        <v>48</v>
      </c>
      <c r="H12" s="34">
        <f t="shared" si="0"/>
        <v>1.6633457506714025E-4</v>
      </c>
      <c r="I12" s="4">
        <v>288575</v>
      </c>
    </row>
    <row r="13" spans="1:9" x14ac:dyDescent="0.2">
      <c r="A13" s="11" t="s">
        <v>63</v>
      </c>
      <c r="B13" s="12" t="s">
        <v>64</v>
      </c>
      <c r="C13" s="13">
        <v>6460</v>
      </c>
      <c r="D13" s="13">
        <v>0</v>
      </c>
      <c r="E13" s="13">
        <v>0</v>
      </c>
      <c r="F13" s="13">
        <v>38</v>
      </c>
      <c r="G13" s="13">
        <v>38</v>
      </c>
      <c r="H13" s="34">
        <f t="shared" si="0"/>
        <v>1.8323849937313145E-4</v>
      </c>
      <c r="I13" s="4">
        <v>207380</v>
      </c>
    </row>
    <row r="14" spans="1:9" x14ac:dyDescent="0.2">
      <c r="A14" s="11" t="s">
        <v>65</v>
      </c>
      <c r="B14" s="12" t="s">
        <v>66</v>
      </c>
      <c r="C14" s="13">
        <v>4469</v>
      </c>
      <c r="D14" s="13">
        <v>0</v>
      </c>
      <c r="E14" s="13">
        <v>0</v>
      </c>
      <c r="F14" s="13">
        <v>38</v>
      </c>
      <c r="G14" s="13">
        <v>38</v>
      </c>
      <c r="H14" s="34">
        <f t="shared" si="0"/>
        <v>1.7368887751277527E-4</v>
      </c>
      <c r="I14" s="4">
        <v>218782</v>
      </c>
    </row>
    <row r="15" spans="1:9" x14ac:dyDescent="0.2">
      <c r="A15" s="11" t="s">
        <v>67</v>
      </c>
      <c r="B15" s="12" t="s">
        <v>68</v>
      </c>
      <c r="C15" s="13">
        <v>4489</v>
      </c>
      <c r="D15" s="13">
        <v>0</v>
      </c>
      <c r="E15" s="13">
        <v>0</v>
      </c>
      <c r="F15" s="13">
        <v>38</v>
      </c>
      <c r="G15" s="13">
        <v>38</v>
      </c>
      <c r="H15" s="34">
        <f t="shared" si="0"/>
        <v>1.8306107013647685E-4</v>
      </c>
      <c r="I15" s="4">
        <v>207581</v>
      </c>
    </row>
    <row r="16" spans="1:9" x14ac:dyDescent="0.2">
      <c r="A16" s="11" t="s">
        <v>69</v>
      </c>
      <c r="B16" s="12" t="s">
        <v>68</v>
      </c>
      <c r="C16" s="13">
        <v>5485</v>
      </c>
      <c r="D16" s="13">
        <v>2</v>
      </c>
      <c r="E16" s="13">
        <v>0</v>
      </c>
      <c r="F16" s="13">
        <v>38</v>
      </c>
      <c r="G16" s="13">
        <v>40</v>
      </c>
      <c r="H16" s="34">
        <f t="shared" si="0"/>
        <v>1.7628134502666254E-4</v>
      </c>
      <c r="I16" s="4">
        <v>226910</v>
      </c>
    </row>
    <row r="17" spans="1:9" x14ac:dyDescent="0.2">
      <c r="A17" s="11" t="s">
        <v>70</v>
      </c>
      <c r="B17" s="12" t="s">
        <v>71</v>
      </c>
      <c r="C17" s="13">
        <v>3778</v>
      </c>
      <c r="D17" s="13">
        <v>0</v>
      </c>
      <c r="E17" s="13">
        <v>0</v>
      </c>
      <c r="F17" s="13">
        <v>38</v>
      </c>
      <c r="G17" s="13">
        <v>38</v>
      </c>
      <c r="H17" s="34">
        <f t="shared" si="0"/>
        <v>1.8626903130300088E-4</v>
      </c>
      <c r="I17" s="4">
        <v>204006</v>
      </c>
    </row>
    <row r="18" spans="1:9" x14ac:dyDescent="0.2">
      <c r="A18" s="11" t="s">
        <v>72</v>
      </c>
      <c r="B18" s="12" t="s">
        <v>71</v>
      </c>
      <c r="C18" s="13">
        <v>4620</v>
      </c>
      <c r="D18" s="13">
        <v>0</v>
      </c>
      <c r="E18" s="13">
        <v>0</v>
      </c>
      <c r="F18" s="13">
        <v>38</v>
      </c>
      <c r="G18" s="13">
        <v>38</v>
      </c>
      <c r="H18" s="34">
        <f t="shared" si="0"/>
        <v>1.8316695668101475E-4</v>
      </c>
      <c r="I18" s="4">
        <v>207461</v>
      </c>
    </row>
    <row r="19" spans="1:9" x14ac:dyDescent="0.2">
      <c r="A19" s="11" t="s">
        <v>73</v>
      </c>
      <c r="B19" s="12" t="s">
        <v>74</v>
      </c>
      <c r="C19" s="13">
        <v>5559</v>
      </c>
      <c r="D19" s="13">
        <v>6</v>
      </c>
      <c r="E19" s="13">
        <v>1</v>
      </c>
      <c r="F19" s="13">
        <v>38</v>
      </c>
      <c r="G19" s="13">
        <v>45</v>
      </c>
      <c r="H19" s="34">
        <f t="shared" si="0"/>
        <v>1.9896801920704613E-4</v>
      </c>
      <c r="I19" s="4">
        <v>226167</v>
      </c>
    </row>
    <row r="20" spans="1:9" x14ac:dyDescent="0.2">
      <c r="A20" s="11" t="s">
        <v>75</v>
      </c>
      <c r="B20" s="12" t="s">
        <v>76</v>
      </c>
      <c r="C20" s="13">
        <v>29568</v>
      </c>
      <c r="D20" s="13">
        <v>0</v>
      </c>
      <c r="E20" s="13">
        <v>0</v>
      </c>
      <c r="F20" s="13">
        <v>38</v>
      </c>
      <c r="G20" s="13">
        <v>38</v>
      </c>
      <c r="H20" s="34">
        <f t="shared" si="0"/>
        <v>1.6308872885211287E-4</v>
      </c>
      <c r="I20" s="4">
        <v>233002</v>
      </c>
    </row>
    <row r="21" spans="1:9" x14ac:dyDescent="0.2">
      <c r="A21" s="11" t="s">
        <v>77</v>
      </c>
      <c r="B21" s="12" t="s">
        <v>78</v>
      </c>
      <c r="C21" s="13">
        <v>22529</v>
      </c>
      <c r="D21" s="13">
        <v>13</v>
      </c>
      <c r="E21" s="13">
        <v>0</v>
      </c>
      <c r="F21" s="13">
        <v>38</v>
      </c>
      <c r="G21" s="13">
        <v>51</v>
      </c>
      <c r="H21" s="34">
        <f t="shared" si="0"/>
        <v>1.5605445382471108E-4</v>
      </c>
      <c r="I21" s="4">
        <v>326809</v>
      </c>
    </row>
    <row r="22" spans="1:9" x14ac:dyDescent="0.2">
      <c r="A22" s="11" t="s">
        <v>79</v>
      </c>
      <c r="B22" s="12" t="s">
        <v>80</v>
      </c>
      <c r="C22" s="13">
        <v>3616</v>
      </c>
      <c r="D22" s="13">
        <v>0</v>
      </c>
      <c r="E22" s="13">
        <v>0</v>
      </c>
      <c r="F22" s="13">
        <v>38</v>
      </c>
      <c r="G22" s="13">
        <v>38</v>
      </c>
      <c r="H22" s="34">
        <f t="shared" si="0"/>
        <v>1.7975997313061454E-4</v>
      </c>
      <c r="I22" s="4">
        <v>211393</v>
      </c>
    </row>
    <row r="23" spans="1:9" x14ac:dyDescent="0.2">
      <c r="A23" s="11" t="s">
        <v>81</v>
      </c>
      <c r="B23" s="12" t="s">
        <v>82</v>
      </c>
      <c r="C23" s="13">
        <v>17075</v>
      </c>
      <c r="D23" s="13">
        <v>8</v>
      </c>
      <c r="E23" s="13">
        <v>0</v>
      </c>
      <c r="F23" s="13">
        <v>38</v>
      </c>
      <c r="G23" s="13">
        <v>46</v>
      </c>
      <c r="H23" s="34">
        <f t="shared" si="0"/>
        <v>1.7631681832468358E-4</v>
      </c>
      <c r="I23" s="4">
        <v>260894</v>
      </c>
    </row>
    <row r="24" spans="1:9" x14ac:dyDescent="0.2">
      <c r="A24" s="11" t="s">
        <v>83</v>
      </c>
      <c r="B24" s="12" t="s">
        <v>84</v>
      </c>
      <c r="C24" s="13">
        <v>14532</v>
      </c>
      <c r="D24" s="13">
        <v>7</v>
      </c>
      <c r="E24" s="13">
        <v>0</v>
      </c>
      <c r="F24" s="13">
        <v>38</v>
      </c>
      <c r="G24" s="13">
        <v>45</v>
      </c>
      <c r="H24" s="34">
        <f t="shared" si="0"/>
        <v>1.7797183299123192E-4</v>
      </c>
      <c r="I24" s="4">
        <v>252849</v>
      </c>
    </row>
    <row r="25" spans="1:9" x14ac:dyDescent="0.2">
      <c r="A25" s="11" t="s">
        <v>85</v>
      </c>
      <c r="B25" s="12" t="s">
        <v>86</v>
      </c>
      <c r="C25" s="13">
        <v>1410</v>
      </c>
      <c r="D25" s="13">
        <v>3</v>
      </c>
      <c r="E25" s="13">
        <v>0</v>
      </c>
      <c r="F25" s="13">
        <v>38</v>
      </c>
      <c r="G25" s="13">
        <v>41</v>
      </c>
      <c r="H25" s="34">
        <f t="shared" si="0"/>
        <v>1.9242683087089568E-4</v>
      </c>
      <c r="I25" s="4">
        <v>213068</v>
      </c>
    </row>
    <row r="26" spans="1:9" x14ac:dyDescent="0.2">
      <c r="A26" s="11" t="s">
        <v>87</v>
      </c>
      <c r="B26" s="12" t="s">
        <v>88</v>
      </c>
      <c r="C26" s="13">
        <v>25163</v>
      </c>
      <c r="D26" s="13">
        <v>19</v>
      </c>
      <c r="E26" s="13">
        <v>0</v>
      </c>
      <c r="F26" s="13">
        <v>38</v>
      </c>
      <c r="G26" s="13">
        <v>57</v>
      </c>
      <c r="H26" s="34">
        <f t="shared" si="0"/>
        <v>1.8119109302732172E-4</v>
      </c>
      <c r="I26" s="4">
        <v>314585</v>
      </c>
    </row>
    <row r="27" spans="1:9" x14ac:dyDescent="0.2">
      <c r="A27" s="11" t="s">
        <v>89</v>
      </c>
      <c r="B27" s="12" t="s">
        <v>90</v>
      </c>
      <c r="C27" s="13">
        <v>5991</v>
      </c>
      <c r="D27" s="13">
        <v>0</v>
      </c>
      <c r="E27" s="13">
        <v>0</v>
      </c>
      <c r="F27" s="13">
        <v>38</v>
      </c>
      <c r="G27" s="13">
        <v>38</v>
      </c>
      <c r="H27" s="34">
        <f t="shared" si="0"/>
        <v>1.9213655853086319E-4</v>
      </c>
      <c r="I27" s="4">
        <v>197776</v>
      </c>
    </row>
    <row r="28" spans="1:9" x14ac:dyDescent="0.2">
      <c r="A28" s="11" t="s">
        <v>91</v>
      </c>
      <c r="B28" s="12" t="s">
        <v>90</v>
      </c>
      <c r="C28" s="13">
        <v>19821</v>
      </c>
      <c r="D28" s="13">
        <v>15</v>
      </c>
      <c r="E28" s="13">
        <v>1</v>
      </c>
      <c r="F28" s="13">
        <v>38</v>
      </c>
      <c r="G28" s="13">
        <v>54</v>
      </c>
      <c r="H28" s="34">
        <f t="shared" si="0"/>
        <v>1.8348499160726056E-4</v>
      </c>
      <c r="I28" s="4">
        <v>294302</v>
      </c>
    </row>
    <row r="29" spans="1:9" x14ac:dyDescent="0.2">
      <c r="A29" s="11" t="s">
        <v>92</v>
      </c>
      <c r="B29" s="12" t="s">
        <v>90</v>
      </c>
      <c r="C29" s="13">
        <v>1920</v>
      </c>
      <c r="D29" s="13">
        <v>0</v>
      </c>
      <c r="E29" s="13">
        <v>0</v>
      </c>
      <c r="F29" s="13">
        <v>38</v>
      </c>
      <c r="G29" s="13">
        <v>38</v>
      </c>
      <c r="H29" s="34">
        <f t="shared" si="0"/>
        <v>1.9610777670549256E-4</v>
      </c>
      <c r="I29" s="4">
        <v>193771</v>
      </c>
    </row>
    <row r="30" spans="1:9" x14ac:dyDescent="0.2">
      <c r="A30" s="11" t="s">
        <v>93</v>
      </c>
      <c r="B30" s="12" t="s">
        <v>94</v>
      </c>
      <c r="C30" s="13">
        <v>34114</v>
      </c>
      <c r="D30" s="13">
        <v>4</v>
      </c>
      <c r="E30" s="13">
        <v>0</v>
      </c>
      <c r="F30" s="13">
        <v>38</v>
      </c>
      <c r="G30" s="13">
        <v>42</v>
      </c>
      <c r="H30" s="34">
        <f t="shared" si="0"/>
        <v>1.3753536623703239E-4</v>
      </c>
      <c r="I30" s="4">
        <v>305376</v>
      </c>
    </row>
    <row r="31" spans="1:9" x14ac:dyDescent="0.2">
      <c r="A31" s="11" t="s">
        <v>95</v>
      </c>
      <c r="B31" s="12" t="s">
        <v>96</v>
      </c>
      <c r="C31" s="13">
        <v>12588</v>
      </c>
      <c r="D31" s="13">
        <v>2</v>
      </c>
      <c r="E31" s="13">
        <v>0</v>
      </c>
      <c r="F31" s="13">
        <v>38</v>
      </c>
      <c r="G31" s="13">
        <v>40</v>
      </c>
      <c r="H31" s="34">
        <f t="shared" si="0"/>
        <v>1.6576737863755793E-4</v>
      </c>
      <c r="I31" s="4">
        <v>241302</v>
      </c>
    </row>
    <row r="32" spans="1:9" x14ac:dyDescent="0.2">
      <c r="A32" s="11" t="s">
        <v>97</v>
      </c>
      <c r="B32" s="12" t="s">
        <v>98</v>
      </c>
      <c r="C32" s="13">
        <v>75604</v>
      </c>
      <c r="D32" s="13">
        <v>6</v>
      </c>
      <c r="E32" s="13">
        <v>0</v>
      </c>
      <c r="F32" s="13">
        <v>38</v>
      </c>
      <c r="G32" s="13">
        <v>44</v>
      </c>
      <c r="H32" s="34">
        <f t="shared" si="0"/>
        <v>1.5850600881869793E-4</v>
      </c>
      <c r="I32" s="4">
        <v>277592</v>
      </c>
    </row>
    <row r="33" spans="1:9" x14ac:dyDescent="0.2">
      <c r="A33" s="11" t="s">
        <v>99</v>
      </c>
      <c r="B33" s="12" t="s">
        <v>100</v>
      </c>
      <c r="C33" s="13">
        <v>17871</v>
      </c>
      <c r="D33" s="13">
        <v>5</v>
      </c>
      <c r="E33" s="13">
        <v>0</v>
      </c>
      <c r="F33" s="13">
        <v>38</v>
      </c>
      <c r="G33" s="13">
        <v>43</v>
      </c>
      <c r="H33" s="34">
        <f t="shared" si="0"/>
        <v>1.7451511179113381E-4</v>
      </c>
      <c r="I33" s="4">
        <v>246397</v>
      </c>
    </row>
    <row r="34" spans="1:9" x14ac:dyDescent="0.2">
      <c r="A34" s="11" t="s">
        <v>101</v>
      </c>
      <c r="B34" s="12" t="s">
        <v>102</v>
      </c>
      <c r="C34" s="13">
        <v>131744</v>
      </c>
      <c r="D34" s="13">
        <v>2</v>
      </c>
      <c r="E34" s="13">
        <v>0</v>
      </c>
      <c r="F34" s="13">
        <v>38</v>
      </c>
      <c r="G34" s="13">
        <v>40</v>
      </c>
      <c r="H34" s="34">
        <f t="shared" si="0"/>
        <v>8.8103204093274866E-5</v>
      </c>
      <c r="I34" s="4">
        <v>454013</v>
      </c>
    </row>
    <row r="35" spans="1:9" x14ac:dyDescent="0.2">
      <c r="A35" s="11" t="s">
        <v>103</v>
      </c>
      <c r="B35" s="12" t="s">
        <v>102</v>
      </c>
      <c r="C35" s="13">
        <v>59190</v>
      </c>
      <c r="D35" s="13">
        <v>8</v>
      </c>
      <c r="E35" s="13">
        <v>1</v>
      </c>
      <c r="F35" s="13">
        <v>38</v>
      </c>
      <c r="G35" s="13">
        <v>47</v>
      </c>
      <c r="H35" s="34">
        <f t="shared" si="0"/>
        <v>9.3353619538316698E-5</v>
      </c>
      <c r="I35" s="4">
        <v>503462</v>
      </c>
    </row>
    <row r="36" spans="1:9" x14ac:dyDescent="0.2">
      <c r="A36" s="11" t="s">
        <v>104</v>
      </c>
      <c r="B36" s="12" t="s">
        <v>105</v>
      </c>
      <c r="C36" s="13">
        <v>8020</v>
      </c>
      <c r="D36" s="13">
        <v>0</v>
      </c>
      <c r="E36" s="13">
        <v>0</v>
      </c>
      <c r="F36" s="13">
        <v>38</v>
      </c>
      <c r="G36" s="13">
        <v>38</v>
      </c>
      <c r="H36" s="34">
        <f t="shared" si="0"/>
        <v>1.8183297205992831E-4</v>
      </c>
      <c r="I36" s="4">
        <v>208983</v>
      </c>
    </row>
    <row r="37" spans="1:9" x14ac:dyDescent="0.2">
      <c r="A37" s="11" t="s">
        <v>106</v>
      </c>
      <c r="B37" s="12" t="s">
        <v>107</v>
      </c>
      <c r="C37" s="13">
        <v>4230</v>
      </c>
      <c r="D37" s="13">
        <v>4</v>
      </c>
      <c r="E37" s="13">
        <v>0</v>
      </c>
      <c r="F37" s="13">
        <v>38</v>
      </c>
      <c r="G37" s="13">
        <v>42</v>
      </c>
      <c r="H37" s="34">
        <f t="shared" si="0"/>
        <v>1.8858097307782108E-4</v>
      </c>
      <c r="I37" s="4">
        <v>222716</v>
      </c>
    </row>
    <row r="38" spans="1:9" x14ac:dyDescent="0.2">
      <c r="A38" s="11" t="s">
        <v>108</v>
      </c>
      <c r="B38" s="12" t="s">
        <v>107</v>
      </c>
      <c r="C38" s="13">
        <v>6154</v>
      </c>
      <c r="D38" s="13">
        <v>2</v>
      </c>
      <c r="E38" s="13">
        <v>0</v>
      </c>
      <c r="F38" s="13">
        <v>38</v>
      </c>
      <c r="G38" s="13">
        <v>40</v>
      </c>
      <c r="H38" s="34">
        <f t="shared" si="0"/>
        <v>1.7947440919267925E-4</v>
      </c>
      <c r="I38" s="4">
        <v>222873</v>
      </c>
    </row>
    <row r="39" spans="1:9" x14ac:dyDescent="0.2">
      <c r="A39" s="11" t="s">
        <v>109</v>
      </c>
      <c r="B39" s="12" t="s">
        <v>110</v>
      </c>
      <c r="C39" s="13">
        <v>9476</v>
      </c>
      <c r="D39" s="13">
        <v>8</v>
      </c>
      <c r="E39" s="13">
        <v>0</v>
      </c>
      <c r="F39" s="13">
        <v>38</v>
      </c>
      <c r="G39" s="13">
        <v>46</v>
      </c>
      <c r="H39" s="34">
        <f t="shared" si="0"/>
        <v>1.9086028197532094E-4</v>
      </c>
      <c r="I39" s="4">
        <v>241014</v>
      </c>
    </row>
    <row r="40" spans="1:9" x14ac:dyDescent="0.2">
      <c r="A40" s="11" t="s">
        <v>111</v>
      </c>
      <c r="B40" s="12" t="s">
        <v>110</v>
      </c>
      <c r="C40" s="13">
        <v>12642</v>
      </c>
      <c r="D40" s="13">
        <v>10</v>
      </c>
      <c r="E40" s="13">
        <v>0</v>
      </c>
      <c r="F40" s="13">
        <v>38</v>
      </c>
      <c r="G40" s="13">
        <v>48</v>
      </c>
      <c r="H40" s="34">
        <f t="shared" si="0"/>
        <v>1.8312293271376741E-4</v>
      </c>
      <c r="I40" s="4">
        <v>262119</v>
      </c>
    </row>
    <row r="41" spans="1:9" x14ac:dyDescent="0.2">
      <c r="A41" s="11" t="s">
        <v>112</v>
      </c>
      <c r="B41" s="12" t="s">
        <v>113</v>
      </c>
      <c r="C41" s="13">
        <v>31931</v>
      </c>
      <c r="D41" s="13">
        <v>3</v>
      </c>
      <c r="E41" s="13">
        <v>0</v>
      </c>
      <c r="F41" s="13">
        <v>38</v>
      </c>
      <c r="G41" s="13">
        <v>41</v>
      </c>
      <c r="H41" s="34">
        <f t="shared" si="0"/>
        <v>1.4878306340698701E-4</v>
      </c>
      <c r="I41" s="4">
        <v>275569</v>
      </c>
    </row>
    <row r="42" spans="1:9" x14ac:dyDescent="0.2">
      <c r="A42" s="11" t="s">
        <v>114</v>
      </c>
      <c r="B42" s="12" t="s">
        <v>115</v>
      </c>
      <c r="C42" s="13">
        <v>16359</v>
      </c>
      <c r="D42" s="13">
        <v>1</v>
      </c>
      <c r="E42" s="13">
        <v>0</v>
      </c>
      <c r="F42" s="13">
        <v>38</v>
      </c>
      <c r="G42" s="13">
        <v>39</v>
      </c>
      <c r="H42" s="34">
        <f t="shared" si="0"/>
        <v>1.6125764423255832E-4</v>
      </c>
      <c r="I42" s="4">
        <v>241849</v>
      </c>
    </row>
    <row r="43" spans="1:9" x14ac:dyDescent="0.2">
      <c r="A43" s="11" t="s">
        <v>116</v>
      </c>
      <c r="B43" s="12" t="s">
        <v>117</v>
      </c>
      <c r="C43" s="13">
        <v>11147</v>
      </c>
      <c r="D43" s="13">
        <v>3</v>
      </c>
      <c r="E43" s="13">
        <v>0</v>
      </c>
      <c r="F43" s="13">
        <v>38</v>
      </c>
      <c r="G43" s="13">
        <v>41</v>
      </c>
      <c r="H43" s="34">
        <f t="shared" si="0"/>
        <v>1.9773425480711264E-4</v>
      </c>
      <c r="I43" s="4">
        <v>207349</v>
      </c>
    </row>
    <row r="44" spans="1:9" x14ac:dyDescent="0.2">
      <c r="A44" s="11" t="s">
        <v>118</v>
      </c>
      <c r="B44" s="12" t="s">
        <v>119</v>
      </c>
      <c r="C44" s="13">
        <v>9631</v>
      </c>
      <c r="D44" s="13">
        <v>0</v>
      </c>
      <c r="E44" s="13">
        <v>0</v>
      </c>
      <c r="F44" s="13">
        <v>38</v>
      </c>
      <c r="G44" s="13">
        <v>38</v>
      </c>
      <c r="H44" s="34">
        <f t="shared" si="0"/>
        <v>1.8585542404382275E-4</v>
      </c>
      <c r="I44" s="4">
        <v>204460</v>
      </c>
    </row>
    <row r="45" spans="1:9" x14ac:dyDescent="0.2">
      <c r="A45" s="11" t="s">
        <v>120</v>
      </c>
      <c r="B45" s="12" t="s">
        <v>119</v>
      </c>
      <c r="C45" s="13">
        <v>73192</v>
      </c>
      <c r="D45" s="13">
        <v>10</v>
      </c>
      <c r="E45" s="13">
        <v>0</v>
      </c>
      <c r="F45" s="13">
        <v>38</v>
      </c>
      <c r="G45" s="13">
        <v>48</v>
      </c>
      <c r="H45" s="34">
        <f t="shared" si="0"/>
        <v>1.4221253070161144E-4</v>
      </c>
      <c r="I45" s="4">
        <v>337523</v>
      </c>
    </row>
    <row r="46" spans="1:9" x14ac:dyDescent="0.2">
      <c r="A46" s="11" t="s">
        <v>121</v>
      </c>
      <c r="B46" s="12" t="s">
        <v>122</v>
      </c>
      <c r="C46" s="13">
        <v>6528</v>
      </c>
      <c r="D46" s="13">
        <v>4</v>
      </c>
      <c r="E46" s="13">
        <v>0</v>
      </c>
      <c r="F46" s="13">
        <v>38</v>
      </c>
      <c r="G46" s="13">
        <v>42</v>
      </c>
      <c r="H46" s="34">
        <f t="shared" si="0"/>
        <v>1.9701106076384003E-4</v>
      </c>
      <c r="I46" s="4">
        <v>213186</v>
      </c>
    </row>
    <row r="47" spans="1:9" x14ac:dyDescent="0.2">
      <c r="A47" s="11" t="s">
        <v>123</v>
      </c>
      <c r="B47" s="12" t="s">
        <v>124</v>
      </c>
      <c r="C47" s="13">
        <v>31012</v>
      </c>
      <c r="D47" s="13">
        <v>3</v>
      </c>
      <c r="E47" s="13">
        <v>0</v>
      </c>
      <c r="F47" s="13">
        <v>38</v>
      </c>
      <c r="G47" s="13">
        <v>41</v>
      </c>
      <c r="H47" s="34">
        <f t="shared" si="0"/>
        <v>1.6313278610904431E-4</v>
      </c>
      <c r="I47" s="4">
        <v>251329</v>
      </c>
    </row>
    <row r="48" spans="1:9" x14ac:dyDescent="0.2">
      <c r="A48" s="11" t="s">
        <v>125</v>
      </c>
      <c r="B48" s="12" t="s">
        <v>126</v>
      </c>
      <c r="C48" s="13">
        <v>23359</v>
      </c>
      <c r="D48" s="13">
        <v>4</v>
      </c>
      <c r="E48" s="13">
        <v>0</v>
      </c>
      <c r="F48" s="13">
        <v>38</v>
      </c>
      <c r="G48" s="13">
        <v>42</v>
      </c>
      <c r="H48" s="34">
        <f t="shared" si="0"/>
        <v>1.4494304083597625E-4</v>
      </c>
      <c r="I48" s="4">
        <v>289769</v>
      </c>
    </row>
    <row r="49" spans="1:9" x14ac:dyDescent="0.2">
      <c r="A49" s="11" t="s">
        <v>127</v>
      </c>
      <c r="B49" s="12" t="s">
        <v>128</v>
      </c>
      <c r="C49" s="13">
        <v>43240</v>
      </c>
      <c r="D49" s="13">
        <v>3</v>
      </c>
      <c r="E49" s="13">
        <v>0</v>
      </c>
      <c r="F49" s="13">
        <v>38</v>
      </c>
      <c r="G49" s="13">
        <v>41</v>
      </c>
      <c r="H49" s="34">
        <f t="shared" si="0"/>
        <v>1.415149695225078E-4</v>
      </c>
      <c r="I49" s="4">
        <v>289722</v>
      </c>
    </row>
    <row r="50" spans="1:9" x14ac:dyDescent="0.2">
      <c r="A50" s="15"/>
      <c r="B50" s="16"/>
      <c r="C50" s="17"/>
      <c r="D50" s="18"/>
      <c r="E50" s="18"/>
      <c r="F50" s="17"/>
      <c r="G50" s="17"/>
      <c r="H50" s="19"/>
      <c r="I50" s="27"/>
    </row>
    <row r="51" spans="1:9" x14ac:dyDescent="0.2">
      <c r="A51" s="7" t="s">
        <v>129</v>
      </c>
      <c r="B51" s="7"/>
      <c r="C51" s="8"/>
      <c r="D51" s="9">
        <f>SUM(D2:D49)</f>
        <v>214</v>
      </c>
      <c r="E51" s="9">
        <f>SUM(E2:E49)</f>
        <v>4</v>
      </c>
      <c r="F51" s="9">
        <v>38</v>
      </c>
      <c r="G51" s="9">
        <f>SUM(D51+E51+F51)</f>
        <v>256</v>
      </c>
      <c r="H51" s="29"/>
      <c r="I51" s="33"/>
    </row>
    <row r="52" spans="1:9" x14ac:dyDescent="0.2">
      <c r="A52" s="7" t="s">
        <v>130</v>
      </c>
      <c r="B52" s="7"/>
      <c r="C52" s="8"/>
      <c r="D52" s="9">
        <f>AVERAGE(D2:D49)</f>
        <v>4.458333333333333</v>
      </c>
      <c r="E52" s="9">
        <f>AVERAGE(E2:E49)</f>
        <v>8.3333333333333329E-2</v>
      </c>
      <c r="F52" s="9">
        <f>AVERAGE(F2:F49)</f>
        <v>38</v>
      </c>
      <c r="G52" s="9">
        <f>AVERAGE(G2:G49)</f>
        <v>42.541666666666664</v>
      </c>
      <c r="H52" s="32">
        <f>AVERAGE(H2:H49)</f>
        <v>1.6957905899161218E-4</v>
      </c>
      <c r="I52" s="33"/>
    </row>
    <row r="53" spans="1:9" x14ac:dyDescent="0.2">
      <c r="A53" s="7" t="s">
        <v>131</v>
      </c>
      <c r="B53" s="7"/>
      <c r="C53" s="8"/>
      <c r="D53" s="9">
        <f>MEDIAN(D2:D49)</f>
        <v>3</v>
      </c>
      <c r="E53" s="9">
        <f>MEDIAN(E2:E49)</f>
        <v>0</v>
      </c>
      <c r="F53" s="9">
        <f>MEDIAN(F2:F49)</f>
        <v>38</v>
      </c>
      <c r="G53" s="9">
        <f>MEDIAN(G2:G49)</f>
        <v>41</v>
      </c>
      <c r="H53" s="32">
        <f>MEDIAN(H2:H49)</f>
        <v>1.7806737971209815E-4</v>
      </c>
      <c r="I53" s="33"/>
    </row>
  </sheetData>
  <autoFilter ref="A1:I49" xr:uid="{16899EC3-F383-4314-8342-BD0970DC10DD}"/>
  <sortState xmlns:xlrd2="http://schemas.microsoft.com/office/spreadsheetml/2017/richdata2" ref="A1:I49">
    <sortCondition ref="B2:B49"/>
  </sortState>
  <conditionalFormatting sqref="A2:H49">
    <cfRule type="expression" dxfId="3" priority="1">
      <formula>MOD(ROW(),2)=0</formula>
    </cfRule>
  </conditionalFormatting>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DB22E-B739-4B19-A44C-C52445BDFA7A}">
  <sheetPr>
    <tabColor theme="7" tint="0.39997558519241921"/>
  </sheetPr>
  <dimension ref="A1:R54"/>
  <sheetViews>
    <sheetView showGridLines="0" workbookViewId="0">
      <pane xSplit="1" ySplit="2" topLeftCell="B3" activePane="bottomRight" state="frozen"/>
      <selection pane="topRight" activeCell="B1" sqref="B1"/>
      <selection pane="bottomLeft" activeCell="A2" sqref="A2"/>
      <selection pane="bottomRight" sqref="A1:A2"/>
    </sheetView>
  </sheetViews>
  <sheetFormatPr defaultRowHeight="12.75" x14ac:dyDescent="0.2"/>
  <cols>
    <col min="1" max="1" width="42.42578125" style="2" bestFit="1" customWidth="1"/>
    <col min="2" max="2" width="15.28515625" style="2" customWidth="1"/>
    <col min="3" max="3" width="15.28515625" style="5" hidden="1" customWidth="1"/>
    <col min="4" max="4" width="13" style="5" customWidth="1"/>
    <col min="5" max="5" width="13.42578125" style="5" customWidth="1"/>
    <col min="6" max="6" width="14.140625" style="5" customWidth="1"/>
    <col min="7" max="7" width="14.28515625" style="5" customWidth="1"/>
    <col min="8" max="8" width="13.42578125" style="5" customWidth="1"/>
    <col min="9" max="9" width="14.5703125" style="5" customWidth="1"/>
    <col min="10" max="11" width="12.28515625" style="5" customWidth="1"/>
    <col min="12" max="12" width="12.42578125" style="5" customWidth="1"/>
    <col min="13" max="13" width="13.5703125" style="5" customWidth="1"/>
    <col min="14" max="14" width="12.5703125" style="5" customWidth="1"/>
    <col min="15" max="15" width="14.7109375" style="5" customWidth="1"/>
    <col min="16" max="16" width="15.28515625" style="5" customWidth="1"/>
    <col min="17" max="17" width="14.140625" style="5" customWidth="1"/>
    <col min="18" max="18" width="16" style="5" customWidth="1"/>
    <col min="19" max="16384" width="9.140625" style="2"/>
  </cols>
  <sheetData>
    <row r="1" spans="1:18" ht="12.75" customHeight="1" x14ac:dyDescent="0.2">
      <c r="A1" s="120" t="s">
        <v>30</v>
      </c>
      <c r="B1" s="122" t="s">
        <v>31</v>
      </c>
      <c r="C1" s="120" t="s">
        <v>32</v>
      </c>
      <c r="D1" s="124" t="s">
        <v>205</v>
      </c>
      <c r="E1" s="124"/>
      <c r="F1" s="124"/>
      <c r="G1" s="124"/>
      <c r="H1" s="124"/>
      <c r="I1" s="124"/>
      <c r="J1" s="126" t="s">
        <v>206</v>
      </c>
      <c r="K1" s="126"/>
      <c r="L1" s="126"/>
      <c r="M1" s="126"/>
      <c r="N1" s="126"/>
      <c r="O1" s="126"/>
      <c r="P1" s="125" t="s">
        <v>207</v>
      </c>
      <c r="Q1" s="125"/>
      <c r="R1" s="125"/>
    </row>
    <row r="2" spans="1:18" s="1" customFormat="1" ht="75" customHeight="1" x14ac:dyDescent="0.2">
      <c r="A2" s="121"/>
      <c r="B2" s="123"/>
      <c r="C2" s="121"/>
      <c r="D2" s="10" t="s">
        <v>142</v>
      </c>
      <c r="E2" s="35" t="s">
        <v>208</v>
      </c>
      <c r="F2" s="69" t="s">
        <v>209</v>
      </c>
      <c r="G2" s="35" t="s">
        <v>210</v>
      </c>
      <c r="H2" s="35" t="s">
        <v>211</v>
      </c>
      <c r="I2" s="42" t="s">
        <v>212</v>
      </c>
      <c r="J2" s="36" t="s">
        <v>143</v>
      </c>
      <c r="K2" s="37" t="s">
        <v>213</v>
      </c>
      <c r="L2" s="36" t="s">
        <v>214</v>
      </c>
      <c r="M2" s="37" t="s">
        <v>215</v>
      </c>
      <c r="N2" s="37" t="s">
        <v>216</v>
      </c>
      <c r="O2" s="44" t="s">
        <v>217</v>
      </c>
      <c r="P2" s="38" t="s">
        <v>33</v>
      </c>
      <c r="Q2" s="38" t="s">
        <v>218</v>
      </c>
      <c r="R2" s="38" t="s">
        <v>219</v>
      </c>
    </row>
    <row r="3" spans="1:18" x14ac:dyDescent="0.2">
      <c r="A3" s="11" t="s">
        <v>42</v>
      </c>
      <c r="B3" s="12" t="s">
        <v>43</v>
      </c>
      <c r="C3" s="13">
        <v>17153</v>
      </c>
      <c r="D3" s="13">
        <v>2540</v>
      </c>
      <c r="E3" s="23">
        <f>D3/P3</f>
        <v>2.4238954098673538E-2</v>
      </c>
      <c r="F3" s="13">
        <v>48456</v>
      </c>
      <c r="G3" s="23">
        <f>F3/Q3</f>
        <v>0.26268540202966434</v>
      </c>
      <c r="H3" s="13">
        <f>SUM(D3+F3)</f>
        <v>50996</v>
      </c>
      <c r="I3" s="23">
        <f>H3/R3</f>
        <v>0.17627010846646804</v>
      </c>
      <c r="J3" s="43">
        <v>6511</v>
      </c>
      <c r="K3" s="23">
        <f>J3/P3</f>
        <v>6.213379139230843E-2</v>
      </c>
      <c r="L3" s="13">
        <v>1787</v>
      </c>
      <c r="M3" s="40">
        <f>L3/Q3</f>
        <v>9.687527105559892E-3</v>
      </c>
      <c r="N3" s="13">
        <f>SUM(J3+L3)</f>
        <v>8298</v>
      </c>
      <c r="O3" s="23">
        <f>N3/R3</f>
        <v>2.8682433133084002E-2</v>
      </c>
      <c r="P3" s="43">
        <v>104790</v>
      </c>
      <c r="Q3" s="13">
        <v>184464</v>
      </c>
      <c r="R3" s="21">
        <v>289306</v>
      </c>
    </row>
    <row r="4" spans="1:18" x14ac:dyDescent="0.2">
      <c r="A4" s="11" t="s">
        <v>44</v>
      </c>
      <c r="B4" s="12" t="s">
        <v>45</v>
      </c>
      <c r="C4" s="13">
        <v>22493</v>
      </c>
      <c r="D4" s="13">
        <v>1646</v>
      </c>
      <c r="E4" s="23">
        <f t="shared" ref="E4:E50" si="0">D4/P4</f>
        <v>2.5063190912689954E-2</v>
      </c>
      <c r="F4" s="13">
        <v>48436</v>
      </c>
      <c r="G4" s="23">
        <f t="shared" ref="G4:G50" si="1">F4/Q4</f>
        <v>0.26270515365507069</v>
      </c>
      <c r="H4" s="13">
        <f t="shared" ref="H4:H50" si="2">SUM(D4+F4)</f>
        <v>50082</v>
      </c>
      <c r="I4" s="23">
        <f t="shared" ref="I4:I50" si="3">H4/R4</f>
        <v>0.20025510714100067</v>
      </c>
      <c r="J4" s="43">
        <v>5556</v>
      </c>
      <c r="K4" s="23">
        <f t="shared" ref="K4:K50" si="4">J4/P4</f>
        <v>8.4599689374790635E-2</v>
      </c>
      <c r="L4" s="13">
        <v>1787</v>
      </c>
      <c r="M4" s="40">
        <f t="shared" ref="M4:M50" si="5">L4/Q4</f>
        <v>9.692255957998417E-3</v>
      </c>
      <c r="N4" s="13">
        <f t="shared" ref="N4:N50" si="6">SUM(J4+L4)</f>
        <v>7343</v>
      </c>
      <c r="O4" s="23">
        <f t="shared" ref="O4:O50" si="7">N4/R4</f>
        <v>2.9361312482256458E-2</v>
      </c>
      <c r="P4" s="43">
        <v>65674</v>
      </c>
      <c r="Q4" s="13">
        <v>184374</v>
      </c>
      <c r="R4" s="21">
        <v>250091</v>
      </c>
    </row>
    <row r="5" spans="1:18" x14ac:dyDescent="0.2">
      <c r="A5" s="11" t="s">
        <v>46</v>
      </c>
      <c r="B5" s="12" t="s">
        <v>47</v>
      </c>
      <c r="C5" s="13">
        <v>12330</v>
      </c>
      <c r="D5" s="13">
        <v>1737</v>
      </c>
      <c r="E5" s="23">
        <f t="shared" si="0"/>
        <v>2.6675471466306284E-2</v>
      </c>
      <c r="F5" s="13">
        <v>48436</v>
      </c>
      <c r="G5" s="23">
        <f t="shared" si="1"/>
        <v>0.26270515365507069</v>
      </c>
      <c r="H5" s="13">
        <f t="shared" si="2"/>
        <v>50173</v>
      </c>
      <c r="I5" s="23">
        <f t="shared" si="3"/>
        <v>0.20107001162184907</v>
      </c>
      <c r="J5" s="43">
        <v>3786</v>
      </c>
      <c r="K5" s="23">
        <f t="shared" si="4"/>
        <v>5.8142392038823022E-2</v>
      </c>
      <c r="L5" s="13">
        <v>1787</v>
      </c>
      <c r="M5" s="40">
        <f t="shared" si="5"/>
        <v>9.692255957998417E-3</v>
      </c>
      <c r="N5" s="13">
        <f t="shared" si="6"/>
        <v>5573</v>
      </c>
      <c r="O5" s="23">
        <f t="shared" si="7"/>
        <v>2.2333987897246825E-2</v>
      </c>
      <c r="P5" s="43">
        <v>65116</v>
      </c>
      <c r="Q5" s="13">
        <v>184374</v>
      </c>
      <c r="R5" s="21">
        <v>249530</v>
      </c>
    </row>
    <row r="6" spans="1:18" x14ac:dyDescent="0.2">
      <c r="A6" s="11" t="s">
        <v>48</v>
      </c>
      <c r="B6" s="12" t="s">
        <v>47</v>
      </c>
      <c r="C6" s="13">
        <v>3828</v>
      </c>
      <c r="D6" s="13">
        <v>74</v>
      </c>
      <c r="E6" s="23">
        <f t="shared" si="0"/>
        <v>5.2639066723573769E-3</v>
      </c>
      <c r="F6" s="13">
        <v>48436</v>
      </c>
      <c r="G6" s="23">
        <f t="shared" si="1"/>
        <v>0.26270515365507069</v>
      </c>
      <c r="H6" s="13">
        <f t="shared" si="2"/>
        <v>48510</v>
      </c>
      <c r="I6" s="23">
        <f t="shared" si="3"/>
        <v>0.24441981155842193</v>
      </c>
      <c r="J6" s="43">
        <v>1299</v>
      </c>
      <c r="K6" s="23">
        <f t="shared" si="4"/>
        <v>9.240290226205719E-2</v>
      </c>
      <c r="L6" s="13">
        <v>1787</v>
      </c>
      <c r="M6" s="40">
        <f t="shared" si="5"/>
        <v>9.692255957998417E-3</v>
      </c>
      <c r="N6" s="13">
        <f t="shared" si="6"/>
        <v>3086</v>
      </c>
      <c r="O6" s="23">
        <f t="shared" si="7"/>
        <v>1.5548949463394971E-2</v>
      </c>
      <c r="P6" s="43">
        <v>14058</v>
      </c>
      <c r="Q6" s="13">
        <v>184374</v>
      </c>
      <c r="R6" s="21">
        <v>198470</v>
      </c>
    </row>
    <row r="7" spans="1:18" x14ac:dyDescent="0.2">
      <c r="A7" s="11" t="s">
        <v>49</v>
      </c>
      <c r="B7" s="12" t="s">
        <v>50</v>
      </c>
      <c r="C7" s="13">
        <v>22583</v>
      </c>
      <c r="D7" s="13">
        <v>438</v>
      </c>
      <c r="E7" s="23">
        <f t="shared" si="0"/>
        <v>1.6768117606523487E-2</v>
      </c>
      <c r="F7" s="13">
        <v>48436</v>
      </c>
      <c r="G7" s="23">
        <f t="shared" si="1"/>
        <v>0.26270515365507069</v>
      </c>
      <c r="H7" s="13">
        <f t="shared" si="2"/>
        <v>48874</v>
      </c>
      <c r="I7" s="23">
        <f t="shared" si="3"/>
        <v>0.23214412942389079</v>
      </c>
      <c r="J7" s="43">
        <v>2109</v>
      </c>
      <c r="K7" s="23">
        <f t="shared" si="4"/>
        <v>8.0739634776616512E-2</v>
      </c>
      <c r="L7" s="13">
        <v>1787</v>
      </c>
      <c r="M7" s="40">
        <f t="shared" si="5"/>
        <v>9.692255957998417E-3</v>
      </c>
      <c r="N7" s="13">
        <f t="shared" si="6"/>
        <v>3896</v>
      </c>
      <c r="O7" s="23">
        <f t="shared" si="7"/>
        <v>1.8505412453154613E-2</v>
      </c>
      <c r="P7" s="43">
        <v>26121</v>
      </c>
      <c r="Q7" s="13">
        <v>184374</v>
      </c>
      <c r="R7" s="21">
        <v>210533</v>
      </c>
    </row>
    <row r="8" spans="1:18" x14ac:dyDescent="0.2">
      <c r="A8" s="11" t="s">
        <v>51</v>
      </c>
      <c r="B8" s="12" t="s">
        <v>52</v>
      </c>
      <c r="C8" s="13">
        <v>7997</v>
      </c>
      <c r="D8" s="13">
        <v>1643</v>
      </c>
      <c r="E8" s="23">
        <f t="shared" si="0"/>
        <v>5.5342225815144169E-2</v>
      </c>
      <c r="F8" s="13">
        <v>48436</v>
      </c>
      <c r="G8" s="23">
        <f t="shared" si="1"/>
        <v>0.26270515365507069</v>
      </c>
      <c r="H8" s="13">
        <f t="shared" si="2"/>
        <v>50079</v>
      </c>
      <c r="I8" s="23">
        <f t="shared" si="3"/>
        <v>0.23390143996114021</v>
      </c>
      <c r="J8" s="43">
        <v>5857</v>
      </c>
      <c r="K8" s="23">
        <f t="shared" si="4"/>
        <v>0.1972850983562382</v>
      </c>
      <c r="L8" s="13">
        <v>1787</v>
      </c>
      <c r="M8" s="40">
        <f t="shared" si="5"/>
        <v>9.692255957998417E-3</v>
      </c>
      <c r="N8" s="13">
        <f t="shared" si="6"/>
        <v>7644</v>
      </c>
      <c r="O8" s="23">
        <f t="shared" si="7"/>
        <v>3.570244228245284E-2</v>
      </c>
      <c r="P8" s="43">
        <v>29688</v>
      </c>
      <c r="Q8" s="13">
        <v>184374</v>
      </c>
      <c r="R8" s="21">
        <v>214103</v>
      </c>
    </row>
    <row r="9" spans="1:18" x14ac:dyDescent="0.2">
      <c r="A9" s="11" t="s">
        <v>53</v>
      </c>
      <c r="B9" s="12" t="s">
        <v>54</v>
      </c>
      <c r="C9" s="13">
        <v>35688</v>
      </c>
      <c r="D9" s="13">
        <v>5320</v>
      </c>
      <c r="E9" s="23">
        <f t="shared" si="0"/>
        <v>5.5291109771560418E-2</v>
      </c>
      <c r="F9" s="13">
        <v>48436</v>
      </c>
      <c r="G9" s="23">
        <f t="shared" si="1"/>
        <v>0.26270515365507069</v>
      </c>
      <c r="H9" s="13">
        <f t="shared" si="2"/>
        <v>53756</v>
      </c>
      <c r="I9" s="23">
        <f t="shared" si="3"/>
        <v>0.19154652546660869</v>
      </c>
      <c r="J9" s="43">
        <v>9307</v>
      </c>
      <c r="K9" s="23">
        <f t="shared" si="4"/>
        <v>9.6728262902991122E-2</v>
      </c>
      <c r="L9" s="13">
        <v>1787</v>
      </c>
      <c r="M9" s="40">
        <f t="shared" si="5"/>
        <v>9.692255957998417E-3</v>
      </c>
      <c r="N9" s="13">
        <f t="shared" si="6"/>
        <v>11094</v>
      </c>
      <c r="O9" s="23">
        <f t="shared" si="7"/>
        <v>3.9530790116946143E-2</v>
      </c>
      <c r="P9" s="43">
        <v>96218</v>
      </c>
      <c r="Q9" s="13">
        <v>184374</v>
      </c>
      <c r="R9" s="21">
        <v>280642</v>
      </c>
    </row>
    <row r="10" spans="1:18" x14ac:dyDescent="0.2">
      <c r="A10" s="11" t="s">
        <v>55</v>
      </c>
      <c r="B10" s="12" t="s">
        <v>56</v>
      </c>
      <c r="C10" s="13">
        <v>82934</v>
      </c>
      <c r="D10" s="13">
        <v>15697</v>
      </c>
      <c r="E10" s="23">
        <f t="shared" si="0"/>
        <v>6.2001572059991072E-2</v>
      </c>
      <c r="F10" s="13">
        <v>48436</v>
      </c>
      <c r="G10" s="23">
        <f t="shared" si="1"/>
        <v>0.26270515365507069</v>
      </c>
      <c r="H10" s="13">
        <f t="shared" si="2"/>
        <v>64133</v>
      </c>
      <c r="I10" s="23">
        <f t="shared" si="3"/>
        <v>0.14656023474135488</v>
      </c>
      <c r="J10" s="43">
        <v>23550</v>
      </c>
      <c r="K10" s="23">
        <f t="shared" si="4"/>
        <v>9.3020132637624375E-2</v>
      </c>
      <c r="L10" s="13">
        <v>1787</v>
      </c>
      <c r="M10" s="40">
        <f t="shared" si="5"/>
        <v>9.692255957998417E-3</v>
      </c>
      <c r="N10" s="13">
        <f t="shared" si="6"/>
        <v>25337</v>
      </c>
      <c r="O10" s="23">
        <f t="shared" si="7"/>
        <v>5.7901496384727184E-2</v>
      </c>
      <c r="P10" s="43">
        <v>253171</v>
      </c>
      <c r="Q10" s="13">
        <v>184374</v>
      </c>
      <c r="R10" s="21">
        <v>437588</v>
      </c>
    </row>
    <row r="11" spans="1:18" x14ac:dyDescent="0.2">
      <c r="A11" s="11" t="s">
        <v>57</v>
      </c>
      <c r="B11" s="12" t="s">
        <v>58</v>
      </c>
      <c r="C11" s="13">
        <v>36405</v>
      </c>
      <c r="D11" s="13">
        <v>6043</v>
      </c>
      <c r="E11" s="23">
        <f t="shared" si="0"/>
        <v>5.7789593474165381E-2</v>
      </c>
      <c r="F11" s="13">
        <v>48436</v>
      </c>
      <c r="G11" s="23">
        <f t="shared" si="1"/>
        <v>0.26270515365507069</v>
      </c>
      <c r="H11" s="13">
        <f t="shared" si="2"/>
        <v>54479</v>
      </c>
      <c r="I11" s="23">
        <f t="shared" si="3"/>
        <v>0.18851778286837426</v>
      </c>
      <c r="J11" s="43">
        <v>12082</v>
      </c>
      <c r="K11" s="23">
        <f t="shared" si="4"/>
        <v>0.11554093469383851</v>
      </c>
      <c r="L11" s="13">
        <v>1787</v>
      </c>
      <c r="M11" s="40">
        <f t="shared" si="5"/>
        <v>9.692255957998417E-3</v>
      </c>
      <c r="N11" s="13">
        <f t="shared" si="6"/>
        <v>13869</v>
      </c>
      <c r="O11" s="23">
        <f t="shared" si="7"/>
        <v>4.7991944246434083E-2</v>
      </c>
      <c r="P11" s="43">
        <v>104569</v>
      </c>
      <c r="Q11" s="13">
        <v>184374</v>
      </c>
      <c r="R11" s="21">
        <v>288986</v>
      </c>
    </row>
    <row r="12" spans="1:18" x14ac:dyDescent="0.2">
      <c r="A12" s="11" t="s">
        <v>59</v>
      </c>
      <c r="B12" s="12" t="s">
        <v>60</v>
      </c>
      <c r="C12" s="13">
        <v>14312</v>
      </c>
      <c r="D12" s="13">
        <v>1943</v>
      </c>
      <c r="E12" s="23">
        <f t="shared" si="0"/>
        <v>2.806586739852665E-2</v>
      </c>
      <c r="F12" s="13">
        <v>48436</v>
      </c>
      <c r="G12" s="23">
        <f t="shared" si="1"/>
        <v>0.26249871286967735</v>
      </c>
      <c r="H12" s="13">
        <f t="shared" si="2"/>
        <v>50379</v>
      </c>
      <c r="I12" s="23">
        <f t="shared" si="3"/>
        <v>0.19850585718169675</v>
      </c>
      <c r="J12" s="43">
        <v>5099</v>
      </c>
      <c r="K12" s="23">
        <f t="shared" si="4"/>
        <v>7.3653040589339885E-2</v>
      </c>
      <c r="L12" s="13">
        <v>1787</v>
      </c>
      <c r="M12" s="40">
        <f t="shared" si="5"/>
        <v>9.6846395222172244E-3</v>
      </c>
      <c r="N12" s="13">
        <f t="shared" si="6"/>
        <v>6886</v>
      </c>
      <c r="O12" s="23">
        <f t="shared" si="7"/>
        <v>2.7132561832373881E-2</v>
      </c>
      <c r="P12" s="43">
        <v>69230</v>
      </c>
      <c r="Q12" s="13">
        <v>184519</v>
      </c>
      <c r="R12" s="21">
        <v>253791</v>
      </c>
    </row>
    <row r="13" spans="1:18" x14ac:dyDescent="0.2">
      <c r="A13" s="11" t="s">
        <v>61</v>
      </c>
      <c r="B13" s="12" t="s">
        <v>62</v>
      </c>
      <c r="C13" s="13">
        <v>47139</v>
      </c>
      <c r="D13" s="13">
        <v>2858</v>
      </c>
      <c r="E13" s="23">
        <f t="shared" si="0"/>
        <v>2.7537963462576118E-2</v>
      </c>
      <c r="F13" s="13">
        <v>48457</v>
      </c>
      <c r="G13" s="23">
        <f t="shared" si="1"/>
        <v>0.26229410586598678</v>
      </c>
      <c r="H13" s="13">
        <f t="shared" si="2"/>
        <v>51315</v>
      </c>
      <c r="I13" s="23">
        <f t="shared" si="3"/>
        <v>0.17782205665771464</v>
      </c>
      <c r="J13" s="43">
        <v>10962</v>
      </c>
      <c r="K13" s="23">
        <f t="shared" si="4"/>
        <v>0.10562321745163031</v>
      </c>
      <c r="L13" s="13">
        <v>1787</v>
      </c>
      <c r="M13" s="40">
        <f t="shared" si="5"/>
        <v>9.6728969433212617E-3</v>
      </c>
      <c r="N13" s="13">
        <f t="shared" si="6"/>
        <v>12749</v>
      </c>
      <c r="O13" s="23">
        <f t="shared" si="7"/>
        <v>4.41791561985619E-2</v>
      </c>
      <c r="P13" s="43">
        <v>103784</v>
      </c>
      <c r="Q13" s="13">
        <v>184743</v>
      </c>
      <c r="R13" s="21">
        <v>288575</v>
      </c>
    </row>
    <row r="14" spans="1:18" x14ac:dyDescent="0.2">
      <c r="A14" s="11" t="s">
        <v>63</v>
      </c>
      <c r="B14" s="12" t="s">
        <v>64</v>
      </c>
      <c r="C14" s="13">
        <v>6460</v>
      </c>
      <c r="D14" s="13">
        <v>760</v>
      </c>
      <c r="E14" s="23">
        <f t="shared" si="0"/>
        <v>3.308951584813654E-2</v>
      </c>
      <c r="F14" s="13">
        <v>48436</v>
      </c>
      <c r="G14" s="23">
        <f t="shared" si="1"/>
        <v>0.26270515365507069</v>
      </c>
      <c r="H14" s="13">
        <f t="shared" si="2"/>
        <v>49196</v>
      </c>
      <c r="I14" s="23">
        <f t="shared" si="3"/>
        <v>0.23722634776738355</v>
      </c>
      <c r="J14" s="43">
        <v>2760</v>
      </c>
      <c r="K14" s="23">
        <f t="shared" si="4"/>
        <v>0.12016718913270637</v>
      </c>
      <c r="L14" s="13">
        <v>1787</v>
      </c>
      <c r="M14" s="40">
        <f t="shared" si="5"/>
        <v>9.692255957998417E-3</v>
      </c>
      <c r="N14" s="13">
        <f t="shared" si="6"/>
        <v>4547</v>
      </c>
      <c r="O14" s="23">
        <f t="shared" si="7"/>
        <v>2.1925933069727069E-2</v>
      </c>
      <c r="P14" s="43">
        <v>22968</v>
      </c>
      <c r="Q14" s="13">
        <v>184374</v>
      </c>
      <c r="R14" s="21">
        <v>207380</v>
      </c>
    </row>
    <row r="15" spans="1:18" x14ac:dyDescent="0.2">
      <c r="A15" s="11" t="s">
        <v>65</v>
      </c>
      <c r="B15" s="12" t="s">
        <v>66</v>
      </c>
      <c r="C15" s="13">
        <v>4469</v>
      </c>
      <c r="D15" s="13">
        <v>1937</v>
      </c>
      <c r="E15" s="23">
        <f t="shared" si="0"/>
        <v>5.6357288332848414E-2</v>
      </c>
      <c r="F15" s="13">
        <v>48436</v>
      </c>
      <c r="G15" s="23">
        <f t="shared" si="1"/>
        <v>0.26270515365507069</v>
      </c>
      <c r="H15" s="13">
        <f t="shared" si="2"/>
        <v>50373</v>
      </c>
      <c r="I15" s="23">
        <f t="shared" si="3"/>
        <v>0.23024289018292182</v>
      </c>
      <c r="J15" s="43">
        <v>3248</v>
      </c>
      <c r="K15" s="23">
        <f t="shared" si="4"/>
        <v>9.4501018329938902E-2</v>
      </c>
      <c r="L15" s="13">
        <v>1787</v>
      </c>
      <c r="M15" s="40">
        <f t="shared" si="5"/>
        <v>9.692255957998417E-3</v>
      </c>
      <c r="N15" s="13">
        <f t="shared" si="6"/>
        <v>5035</v>
      </c>
      <c r="O15" s="23">
        <f t="shared" si="7"/>
        <v>2.3013776270442723E-2</v>
      </c>
      <c r="P15" s="43">
        <v>34370</v>
      </c>
      <c r="Q15" s="13">
        <v>184374</v>
      </c>
      <c r="R15" s="21">
        <v>218782</v>
      </c>
    </row>
    <row r="16" spans="1:18" x14ac:dyDescent="0.2">
      <c r="A16" s="11" t="s">
        <v>67</v>
      </c>
      <c r="B16" s="12" t="s">
        <v>68</v>
      </c>
      <c r="C16" s="13">
        <v>4489</v>
      </c>
      <c r="D16" s="13">
        <v>570</v>
      </c>
      <c r="E16" s="23">
        <f t="shared" si="0"/>
        <v>2.4601838663731709E-2</v>
      </c>
      <c r="F16" s="13">
        <v>48436</v>
      </c>
      <c r="G16" s="23">
        <f t="shared" si="1"/>
        <v>0.26270515365507069</v>
      </c>
      <c r="H16" s="13">
        <f t="shared" si="2"/>
        <v>49006</v>
      </c>
      <c r="I16" s="23">
        <f t="shared" si="3"/>
        <v>0.2360813369238996</v>
      </c>
      <c r="J16" s="43">
        <v>2613</v>
      </c>
      <c r="K16" s="23">
        <f t="shared" si="4"/>
        <v>0.11278000776900168</v>
      </c>
      <c r="L16" s="13">
        <v>1787</v>
      </c>
      <c r="M16" s="40">
        <f t="shared" si="5"/>
        <v>9.692255957998417E-3</v>
      </c>
      <c r="N16" s="13">
        <f t="shared" si="6"/>
        <v>4400</v>
      </c>
      <c r="O16" s="23">
        <f t="shared" si="7"/>
        <v>2.1196544963171002E-2</v>
      </c>
      <c r="P16" s="43">
        <v>23169</v>
      </c>
      <c r="Q16" s="13">
        <v>184374</v>
      </c>
      <c r="R16" s="21">
        <v>207581</v>
      </c>
    </row>
    <row r="17" spans="1:18" x14ac:dyDescent="0.2">
      <c r="A17" s="11" t="s">
        <v>69</v>
      </c>
      <c r="B17" s="12" t="s">
        <v>68</v>
      </c>
      <c r="C17" s="13">
        <v>5485</v>
      </c>
      <c r="D17" s="13">
        <v>1269</v>
      </c>
      <c r="E17" s="23">
        <f t="shared" si="0"/>
        <v>2.9861634036144578E-2</v>
      </c>
      <c r="F17" s="13">
        <v>48436</v>
      </c>
      <c r="G17" s="23">
        <f t="shared" si="1"/>
        <v>0.26270515365507069</v>
      </c>
      <c r="H17" s="13">
        <f t="shared" si="2"/>
        <v>49705</v>
      </c>
      <c r="I17" s="23">
        <f t="shared" si="3"/>
        <v>0.21905160636375656</v>
      </c>
      <c r="J17" s="43">
        <v>3222</v>
      </c>
      <c r="K17" s="23">
        <f t="shared" si="4"/>
        <v>7.5818900602409645E-2</v>
      </c>
      <c r="L17" s="13">
        <v>1787</v>
      </c>
      <c r="M17" s="40">
        <f t="shared" si="5"/>
        <v>9.692255957998417E-3</v>
      </c>
      <c r="N17" s="13">
        <f t="shared" si="6"/>
        <v>5009</v>
      </c>
      <c r="O17" s="23">
        <f t="shared" si="7"/>
        <v>2.207483143096382E-2</v>
      </c>
      <c r="P17" s="43">
        <v>42496</v>
      </c>
      <c r="Q17" s="13">
        <v>184374</v>
      </c>
      <c r="R17" s="21">
        <v>226910</v>
      </c>
    </row>
    <row r="18" spans="1:18" x14ac:dyDescent="0.2">
      <c r="A18" s="11" t="s">
        <v>70</v>
      </c>
      <c r="B18" s="12" t="s">
        <v>71</v>
      </c>
      <c r="C18" s="13">
        <v>3778</v>
      </c>
      <c r="D18" s="13">
        <v>541</v>
      </c>
      <c r="E18" s="23">
        <f t="shared" si="0"/>
        <v>2.7610493008063692E-2</v>
      </c>
      <c r="F18" s="13">
        <v>48436</v>
      </c>
      <c r="G18" s="23">
        <f t="shared" si="1"/>
        <v>0.26270515365507069</v>
      </c>
      <c r="H18" s="13">
        <f t="shared" si="2"/>
        <v>48977</v>
      </c>
      <c r="I18" s="23">
        <f t="shared" si="3"/>
        <v>0.24007627226650197</v>
      </c>
      <c r="J18" s="43">
        <v>1950</v>
      </c>
      <c r="K18" s="23">
        <f t="shared" si="4"/>
        <v>9.9520261304480967E-2</v>
      </c>
      <c r="L18" s="13">
        <v>1787</v>
      </c>
      <c r="M18" s="40">
        <f t="shared" si="5"/>
        <v>9.692255957998417E-3</v>
      </c>
      <c r="N18" s="13">
        <f t="shared" si="6"/>
        <v>3737</v>
      </c>
      <c r="O18" s="23">
        <f t="shared" si="7"/>
        <v>1.8318088683666165E-2</v>
      </c>
      <c r="P18" s="43">
        <v>19594</v>
      </c>
      <c r="Q18" s="13">
        <v>184374</v>
      </c>
      <c r="R18" s="21">
        <v>204006</v>
      </c>
    </row>
    <row r="19" spans="1:18" x14ac:dyDescent="0.2">
      <c r="A19" s="11" t="s">
        <v>72</v>
      </c>
      <c r="B19" s="12" t="s">
        <v>71</v>
      </c>
      <c r="C19" s="13">
        <v>4620</v>
      </c>
      <c r="D19" s="13">
        <v>943</v>
      </c>
      <c r="E19" s="23">
        <f t="shared" si="0"/>
        <v>4.0912837867152586E-2</v>
      </c>
      <c r="F19" s="13">
        <v>48436</v>
      </c>
      <c r="G19" s="23">
        <f t="shared" si="1"/>
        <v>0.26270515365507069</v>
      </c>
      <c r="H19" s="13">
        <f t="shared" si="2"/>
        <v>49379</v>
      </c>
      <c r="I19" s="23">
        <f t="shared" si="3"/>
        <v>0.23801581984083756</v>
      </c>
      <c r="J19" s="43">
        <v>1608</v>
      </c>
      <c r="K19" s="23">
        <f t="shared" si="4"/>
        <v>6.9764414942079911E-2</v>
      </c>
      <c r="L19" s="13">
        <v>1787</v>
      </c>
      <c r="M19" s="40">
        <f t="shared" si="5"/>
        <v>9.692255957998417E-3</v>
      </c>
      <c r="N19" s="13">
        <f t="shared" si="6"/>
        <v>3395</v>
      </c>
      <c r="O19" s="23">
        <f t="shared" si="7"/>
        <v>1.6364521524527501E-2</v>
      </c>
      <c r="P19" s="43">
        <v>23049</v>
      </c>
      <c r="Q19" s="13">
        <v>184374</v>
      </c>
      <c r="R19" s="21">
        <v>207461</v>
      </c>
    </row>
    <row r="20" spans="1:18" x14ac:dyDescent="0.2">
      <c r="A20" s="11" t="s">
        <v>73</v>
      </c>
      <c r="B20" s="12" t="s">
        <v>74</v>
      </c>
      <c r="C20" s="13">
        <v>5559</v>
      </c>
      <c r="D20" s="13">
        <v>1307</v>
      </c>
      <c r="E20" s="23">
        <f t="shared" si="0"/>
        <v>3.4345026934699777E-2</v>
      </c>
      <c r="F20" s="13">
        <v>49841</v>
      </c>
      <c r="G20" s="23">
        <f t="shared" si="1"/>
        <v>0.26501725448909164</v>
      </c>
      <c r="H20" s="13">
        <f t="shared" si="2"/>
        <v>51148</v>
      </c>
      <c r="I20" s="23">
        <f t="shared" si="3"/>
        <v>0.22615147214226655</v>
      </c>
      <c r="J20" s="43">
        <v>5287</v>
      </c>
      <c r="K20" s="23">
        <f t="shared" si="4"/>
        <v>0.13893049533569835</v>
      </c>
      <c r="L20" s="13">
        <v>3403</v>
      </c>
      <c r="M20" s="40">
        <f t="shared" si="5"/>
        <v>1.8094615216917374E-2</v>
      </c>
      <c r="N20" s="13">
        <f t="shared" si="6"/>
        <v>8690</v>
      </c>
      <c r="O20" s="23">
        <f t="shared" si="7"/>
        <v>3.8422935264649571E-2</v>
      </c>
      <c r="P20" s="43">
        <v>38055</v>
      </c>
      <c r="Q20" s="13">
        <v>188067</v>
      </c>
      <c r="R20" s="21">
        <v>226167</v>
      </c>
    </row>
    <row r="21" spans="1:18" x14ac:dyDescent="0.2">
      <c r="A21" s="11" t="s">
        <v>75</v>
      </c>
      <c r="B21" s="12" t="s">
        <v>76</v>
      </c>
      <c r="C21" s="13">
        <v>29568</v>
      </c>
      <c r="D21" s="13">
        <v>1188</v>
      </c>
      <c r="E21" s="23">
        <f t="shared" si="0"/>
        <v>2.4449475200658571E-2</v>
      </c>
      <c r="F21" s="13">
        <v>48436</v>
      </c>
      <c r="G21" s="23">
        <f t="shared" si="1"/>
        <v>0.26270515365507069</v>
      </c>
      <c r="H21" s="13">
        <f t="shared" si="2"/>
        <v>49624</v>
      </c>
      <c r="I21" s="23">
        <f t="shared" si="3"/>
        <v>0.21297671264624338</v>
      </c>
      <c r="J21" s="43">
        <v>2037</v>
      </c>
      <c r="K21" s="23">
        <f t="shared" si="4"/>
        <v>4.1922206215270631E-2</v>
      </c>
      <c r="L21" s="13">
        <v>1787</v>
      </c>
      <c r="M21" s="40">
        <f t="shared" si="5"/>
        <v>9.692255957998417E-3</v>
      </c>
      <c r="N21" s="13">
        <f t="shared" si="6"/>
        <v>3824</v>
      </c>
      <c r="O21" s="23">
        <f t="shared" si="7"/>
        <v>1.6411876292907357E-2</v>
      </c>
      <c r="P21" s="43">
        <v>48590</v>
      </c>
      <c r="Q21" s="13">
        <v>184374</v>
      </c>
      <c r="R21" s="21">
        <v>233002</v>
      </c>
    </row>
    <row r="22" spans="1:18" x14ac:dyDescent="0.2">
      <c r="A22" s="11" t="s">
        <v>77</v>
      </c>
      <c r="B22" s="12" t="s">
        <v>78</v>
      </c>
      <c r="C22" s="13">
        <v>22529</v>
      </c>
      <c r="D22" s="13">
        <v>7135</v>
      </c>
      <c r="E22" s="23">
        <f t="shared" si="0"/>
        <v>5.1245771415848483E-2</v>
      </c>
      <c r="F22" s="13">
        <v>48487</v>
      </c>
      <c r="G22" s="23">
        <f t="shared" si="1"/>
        <v>0.25856010067883556</v>
      </c>
      <c r="H22" s="13">
        <f t="shared" si="2"/>
        <v>55622</v>
      </c>
      <c r="I22" s="23">
        <f t="shared" si="3"/>
        <v>0.17019727118898195</v>
      </c>
      <c r="J22" s="43">
        <v>10663</v>
      </c>
      <c r="K22" s="23">
        <f t="shared" si="4"/>
        <v>7.6584955936537122E-2</v>
      </c>
      <c r="L22" s="13">
        <v>1787</v>
      </c>
      <c r="M22" s="40">
        <f t="shared" si="5"/>
        <v>9.5292944482661159E-3</v>
      </c>
      <c r="N22" s="13">
        <f t="shared" si="6"/>
        <v>12450</v>
      </c>
      <c r="O22" s="23">
        <f t="shared" si="7"/>
        <v>3.8095646080738288E-2</v>
      </c>
      <c r="P22" s="43">
        <v>139231</v>
      </c>
      <c r="Q22" s="13">
        <v>187527</v>
      </c>
      <c r="R22" s="21">
        <v>326809</v>
      </c>
    </row>
    <row r="23" spans="1:18" x14ac:dyDescent="0.2">
      <c r="A23" s="11" t="s">
        <v>79</v>
      </c>
      <c r="B23" s="12" t="s">
        <v>80</v>
      </c>
      <c r="C23" s="13">
        <v>3616</v>
      </c>
      <c r="D23" s="13">
        <v>741</v>
      </c>
      <c r="E23" s="23">
        <f t="shared" si="0"/>
        <v>2.7463770801675252E-2</v>
      </c>
      <c r="F23" s="13">
        <v>48436</v>
      </c>
      <c r="G23" s="23">
        <f t="shared" si="1"/>
        <v>0.26270515365507069</v>
      </c>
      <c r="H23" s="13">
        <f t="shared" si="2"/>
        <v>49177</v>
      </c>
      <c r="I23" s="23">
        <f t="shared" si="3"/>
        <v>0.23263305785905872</v>
      </c>
      <c r="J23" s="43">
        <v>1572</v>
      </c>
      <c r="K23" s="23">
        <f t="shared" si="4"/>
        <v>5.8263222267521592E-2</v>
      </c>
      <c r="L23" s="13">
        <v>1787</v>
      </c>
      <c r="M23" s="40">
        <f t="shared" si="5"/>
        <v>9.692255957998417E-3</v>
      </c>
      <c r="N23" s="13">
        <f t="shared" si="6"/>
        <v>3359</v>
      </c>
      <c r="O23" s="23">
        <f t="shared" si="7"/>
        <v>1.5889835519624584E-2</v>
      </c>
      <c r="P23" s="43">
        <v>26981</v>
      </c>
      <c r="Q23" s="13">
        <v>184374</v>
      </c>
      <c r="R23" s="21">
        <v>211393</v>
      </c>
    </row>
    <row r="24" spans="1:18" x14ac:dyDescent="0.2">
      <c r="A24" s="11" t="s">
        <v>81</v>
      </c>
      <c r="B24" s="12" t="s">
        <v>82</v>
      </c>
      <c r="C24" s="13">
        <v>17075</v>
      </c>
      <c r="D24" s="13">
        <v>2861</v>
      </c>
      <c r="E24" s="23">
        <f t="shared" si="0"/>
        <v>3.7486897274633127E-2</v>
      </c>
      <c r="F24" s="13">
        <v>48436</v>
      </c>
      <c r="G24" s="23">
        <f t="shared" si="1"/>
        <v>0.26248590999739879</v>
      </c>
      <c r="H24" s="13">
        <f t="shared" si="2"/>
        <v>51297</v>
      </c>
      <c r="I24" s="23">
        <f t="shared" si="3"/>
        <v>0.19662008325220204</v>
      </c>
      <c r="J24" s="43">
        <v>4640</v>
      </c>
      <c r="K24" s="23">
        <f t="shared" si="4"/>
        <v>6.0796645702306078E-2</v>
      </c>
      <c r="L24" s="13">
        <v>1787</v>
      </c>
      <c r="M24" s="40">
        <f t="shared" si="5"/>
        <v>9.6841671724616323E-3</v>
      </c>
      <c r="N24" s="13">
        <f t="shared" si="6"/>
        <v>6427</v>
      </c>
      <c r="O24" s="23">
        <f t="shared" si="7"/>
        <v>2.4634525899407421E-2</v>
      </c>
      <c r="P24" s="43">
        <v>76320</v>
      </c>
      <c r="Q24" s="13">
        <v>184528</v>
      </c>
      <c r="R24" s="21">
        <v>260894</v>
      </c>
    </row>
    <row r="25" spans="1:18" x14ac:dyDescent="0.2">
      <c r="A25" s="11" t="s">
        <v>83</v>
      </c>
      <c r="B25" s="12" t="s">
        <v>84</v>
      </c>
      <c r="C25" s="13">
        <v>14532</v>
      </c>
      <c r="D25" s="13">
        <v>4503</v>
      </c>
      <c r="E25" s="23">
        <f t="shared" si="0"/>
        <v>6.580447172292854E-2</v>
      </c>
      <c r="F25" s="13">
        <v>48436</v>
      </c>
      <c r="G25" s="23">
        <f t="shared" si="1"/>
        <v>0.26270515365507069</v>
      </c>
      <c r="H25" s="13">
        <f t="shared" si="2"/>
        <v>52939</v>
      </c>
      <c r="I25" s="23">
        <f t="shared" si="3"/>
        <v>0.20937001926050727</v>
      </c>
      <c r="J25" s="43">
        <v>7854</v>
      </c>
      <c r="K25" s="23">
        <f t="shared" si="4"/>
        <v>0.1147742218325296</v>
      </c>
      <c r="L25" s="13">
        <v>1787</v>
      </c>
      <c r="M25" s="40">
        <f t="shared" si="5"/>
        <v>9.692255957998417E-3</v>
      </c>
      <c r="N25" s="13">
        <f t="shared" si="6"/>
        <v>9641</v>
      </c>
      <c r="O25" s="23">
        <f t="shared" si="7"/>
        <v>3.812947648596593E-2</v>
      </c>
      <c r="P25" s="43">
        <v>68430</v>
      </c>
      <c r="Q25" s="13">
        <v>184374</v>
      </c>
      <c r="R25" s="21">
        <v>252849</v>
      </c>
    </row>
    <row r="26" spans="1:18" x14ac:dyDescent="0.2">
      <c r="A26" s="11" t="s">
        <v>85</v>
      </c>
      <c r="B26" s="12" t="s">
        <v>86</v>
      </c>
      <c r="C26" s="13">
        <v>1410</v>
      </c>
      <c r="D26" s="13">
        <v>968</v>
      </c>
      <c r="E26" s="23">
        <f t="shared" si="0"/>
        <v>3.397683397683398E-2</v>
      </c>
      <c r="F26" s="13">
        <v>48464</v>
      </c>
      <c r="G26" s="23">
        <f t="shared" si="1"/>
        <v>0.26262483946308868</v>
      </c>
      <c r="H26" s="13">
        <f t="shared" si="2"/>
        <v>49432</v>
      </c>
      <c r="I26" s="23">
        <f t="shared" si="3"/>
        <v>0.23200105130756379</v>
      </c>
      <c r="J26" s="43">
        <v>4690</v>
      </c>
      <c r="K26" s="23">
        <f t="shared" si="4"/>
        <v>0.16461916461916462</v>
      </c>
      <c r="L26" s="13">
        <v>1834</v>
      </c>
      <c r="M26" s="40">
        <f t="shared" si="5"/>
        <v>9.9383863398668018E-3</v>
      </c>
      <c r="N26" s="13">
        <f t="shared" si="6"/>
        <v>6524</v>
      </c>
      <c r="O26" s="23">
        <f t="shared" si="7"/>
        <v>3.0619332795163986E-2</v>
      </c>
      <c r="P26" s="43">
        <v>28490</v>
      </c>
      <c r="Q26" s="13">
        <v>184537</v>
      </c>
      <c r="R26" s="21">
        <v>213068</v>
      </c>
    </row>
    <row r="27" spans="1:18" x14ac:dyDescent="0.2">
      <c r="A27" s="11" t="s">
        <v>87</v>
      </c>
      <c r="B27" s="12" t="s">
        <v>88</v>
      </c>
      <c r="C27" s="13">
        <v>25163</v>
      </c>
      <c r="D27" s="13">
        <v>7023</v>
      </c>
      <c r="E27" s="23">
        <f t="shared" si="0"/>
        <v>5.4272312079318097E-2</v>
      </c>
      <c r="F27" s="13">
        <v>48678</v>
      </c>
      <c r="G27" s="23">
        <f t="shared" si="1"/>
        <v>0.2629466576637407</v>
      </c>
      <c r="H27" s="13">
        <f t="shared" si="2"/>
        <v>55701</v>
      </c>
      <c r="I27" s="23">
        <f t="shared" si="3"/>
        <v>0.17706184338096223</v>
      </c>
      <c r="J27" s="43">
        <v>10013</v>
      </c>
      <c r="K27" s="23">
        <f t="shared" si="4"/>
        <v>7.7378422447702142E-2</v>
      </c>
      <c r="L27" s="13">
        <v>1787</v>
      </c>
      <c r="M27" s="40">
        <f t="shared" si="5"/>
        <v>9.6529372045914916E-3</v>
      </c>
      <c r="N27" s="13">
        <f t="shared" si="6"/>
        <v>11800</v>
      </c>
      <c r="O27" s="23">
        <f t="shared" si="7"/>
        <v>3.7509735047761339E-2</v>
      </c>
      <c r="P27" s="43">
        <v>129403</v>
      </c>
      <c r="Q27" s="13">
        <v>185125</v>
      </c>
      <c r="R27" s="21">
        <v>314585</v>
      </c>
    </row>
    <row r="28" spans="1:18" x14ac:dyDescent="0.2">
      <c r="A28" s="11" t="s">
        <v>89</v>
      </c>
      <c r="B28" s="12" t="s">
        <v>90</v>
      </c>
      <c r="C28" s="13">
        <v>5991</v>
      </c>
      <c r="D28" s="13">
        <v>554</v>
      </c>
      <c r="E28" s="23">
        <f t="shared" si="0"/>
        <v>4.145465429512122E-2</v>
      </c>
      <c r="F28" s="13">
        <v>48436</v>
      </c>
      <c r="G28" s="23">
        <f t="shared" si="1"/>
        <v>0.26270515365507069</v>
      </c>
      <c r="H28" s="13">
        <f t="shared" si="2"/>
        <v>48990</v>
      </c>
      <c r="I28" s="23">
        <f t="shared" si="3"/>
        <v>0.24770447374807864</v>
      </c>
      <c r="J28" s="43">
        <v>1884</v>
      </c>
      <c r="K28" s="23">
        <f t="shared" si="4"/>
        <v>0.14097575576174798</v>
      </c>
      <c r="L28" s="13">
        <v>1787</v>
      </c>
      <c r="M28" s="40">
        <f t="shared" si="5"/>
        <v>9.692255957998417E-3</v>
      </c>
      <c r="N28" s="13">
        <f t="shared" si="6"/>
        <v>3671</v>
      </c>
      <c r="O28" s="23">
        <f t="shared" si="7"/>
        <v>1.8561402799126284E-2</v>
      </c>
      <c r="P28" s="43">
        <v>13364</v>
      </c>
      <c r="Q28" s="13">
        <v>184374</v>
      </c>
      <c r="R28" s="21">
        <v>197776</v>
      </c>
    </row>
    <row r="29" spans="1:18" x14ac:dyDescent="0.2">
      <c r="A29" s="11" t="s">
        <v>91</v>
      </c>
      <c r="B29" s="12" t="s">
        <v>90</v>
      </c>
      <c r="C29" s="13">
        <v>19821</v>
      </c>
      <c r="D29" s="13">
        <v>5318</v>
      </c>
      <c r="E29" s="23">
        <f t="shared" si="0"/>
        <v>4.8526768197538074E-2</v>
      </c>
      <c r="F29" s="13">
        <v>48510</v>
      </c>
      <c r="G29" s="23">
        <f t="shared" si="1"/>
        <v>0.26270043702175361</v>
      </c>
      <c r="H29" s="13">
        <f t="shared" si="2"/>
        <v>53828</v>
      </c>
      <c r="I29" s="23">
        <f t="shared" si="3"/>
        <v>0.18290055793028928</v>
      </c>
      <c r="J29" s="43">
        <v>8849</v>
      </c>
      <c r="K29" s="23">
        <f t="shared" si="4"/>
        <v>8.0747155280183225E-2</v>
      </c>
      <c r="L29" s="13">
        <v>1787</v>
      </c>
      <c r="M29" s="40">
        <f t="shared" si="5"/>
        <v>9.6772970719000966E-3</v>
      </c>
      <c r="N29" s="13">
        <f t="shared" si="6"/>
        <v>10636</v>
      </c>
      <c r="O29" s="23">
        <f t="shared" si="7"/>
        <v>3.6139747606200437E-2</v>
      </c>
      <c r="P29" s="43">
        <v>109589</v>
      </c>
      <c r="Q29" s="13">
        <v>184659</v>
      </c>
      <c r="R29" s="21">
        <v>294302</v>
      </c>
    </row>
    <row r="30" spans="1:18" x14ac:dyDescent="0.2">
      <c r="A30" s="11" t="s">
        <v>92</v>
      </c>
      <c r="B30" s="12" t="s">
        <v>90</v>
      </c>
      <c r="C30" s="13">
        <v>1920</v>
      </c>
      <c r="D30" s="13">
        <v>290</v>
      </c>
      <c r="E30" s="23">
        <f t="shared" si="0"/>
        <v>3.0986216476119245E-2</v>
      </c>
      <c r="F30" s="13">
        <v>48436</v>
      </c>
      <c r="G30" s="23">
        <f t="shared" si="1"/>
        <v>0.26270515365507069</v>
      </c>
      <c r="H30" s="13">
        <f t="shared" si="2"/>
        <v>48726</v>
      </c>
      <c r="I30" s="23">
        <f t="shared" si="3"/>
        <v>0.25146177704610079</v>
      </c>
      <c r="J30" s="43">
        <v>715</v>
      </c>
      <c r="K30" s="23">
        <f t="shared" si="4"/>
        <v>7.6397050966983654E-2</v>
      </c>
      <c r="L30" s="13">
        <v>1787</v>
      </c>
      <c r="M30" s="40">
        <f t="shared" si="5"/>
        <v>9.692255957998417E-3</v>
      </c>
      <c r="N30" s="13">
        <f t="shared" si="6"/>
        <v>2502</v>
      </c>
      <c r="O30" s="23">
        <f t="shared" si="7"/>
        <v>1.2912148876766906E-2</v>
      </c>
      <c r="P30" s="43">
        <v>9359</v>
      </c>
      <c r="Q30" s="13">
        <v>184374</v>
      </c>
      <c r="R30" s="21">
        <v>193771</v>
      </c>
    </row>
    <row r="31" spans="1:18" x14ac:dyDescent="0.2">
      <c r="A31" s="11" t="s">
        <v>93</v>
      </c>
      <c r="B31" s="12" t="s">
        <v>94</v>
      </c>
      <c r="C31" s="13">
        <v>34114</v>
      </c>
      <c r="D31" s="13">
        <v>6040</v>
      </c>
      <c r="E31" s="23">
        <f t="shared" si="0"/>
        <v>5.0230361093092493E-2</v>
      </c>
      <c r="F31" s="13">
        <v>48649</v>
      </c>
      <c r="G31" s="23">
        <f t="shared" si="1"/>
        <v>0.2628425397648686</v>
      </c>
      <c r="H31" s="13">
        <f t="shared" si="2"/>
        <v>54689</v>
      </c>
      <c r="I31" s="23">
        <f t="shared" si="3"/>
        <v>0.17908742009850151</v>
      </c>
      <c r="J31" s="43">
        <v>8665</v>
      </c>
      <c r="K31" s="23">
        <f t="shared" si="4"/>
        <v>7.2060609084709681E-2</v>
      </c>
      <c r="L31" s="13">
        <v>1869</v>
      </c>
      <c r="M31" s="40">
        <f t="shared" si="5"/>
        <v>1.0097899377593362E-2</v>
      </c>
      <c r="N31" s="13">
        <f t="shared" si="6"/>
        <v>10534</v>
      </c>
      <c r="O31" s="23">
        <f t="shared" si="7"/>
        <v>3.4495179712878549E-2</v>
      </c>
      <c r="P31" s="43">
        <v>120246</v>
      </c>
      <c r="Q31" s="13">
        <v>185088</v>
      </c>
      <c r="R31" s="21">
        <v>305376</v>
      </c>
    </row>
    <row r="32" spans="1:18" x14ac:dyDescent="0.2">
      <c r="A32" s="11" t="s">
        <v>95</v>
      </c>
      <c r="B32" s="12" t="s">
        <v>96</v>
      </c>
      <c r="C32" s="13">
        <v>12588</v>
      </c>
      <c r="D32" s="13">
        <v>1729</v>
      </c>
      <c r="E32" s="23">
        <f t="shared" si="0"/>
        <v>3.0393053016453384E-2</v>
      </c>
      <c r="F32" s="13">
        <v>48436</v>
      </c>
      <c r="G32" s="23">
        <f t="shared" si="1"/>
        <v>0.26270515365507069</v>
      </c>
      <c r="H32" s="13">
        <f t="shared" si="2"/>
        <v>50165</v>
      </c>
      <c r="I32" s="23">
        <f t="shared" si="3"/>
        <v>0.20789301373382732</v>
      </c>
      <c r="J32" s="43">
        <v>4215</v>
      </c>
      <c r="K32" s="23">
        <f t="shared" si="4"/>
        <v>7.4092954577415271E-2</v>
      </c>
      <c r="L32" s="13">
        <v>1787</v>
      </c>
      <c r="M32" s="40">
        <f t="shared" si="5"/>
        <v>9.692255957998417E-3</v>
      </c>
      <c r="N32" s="13">
        <f t="shared" si="6"/>
        <v>6002</v>
      </c>
      <c r="O32" s="23">
        <f t="shared" si="7"/>
        <v>2.4873395164565566E-2</v>
      </c>
      <c r="P32" s="43">
        <v>56888</v>
      </c>
      <c r="Q32" s="13">
        <v>184374</v>
      </c>
      <c r="R32" s="21">
        <v>241302</v>
      </c>
    </row>
    <row r="33" spans="1:18" x14ac:dyDescent="0.2">
      <c r="A33" s="11" t="s">
        <v>97</v>
      </c>
      <c r="B33" s="12" t="s">
        <v>98</v>
      </c>
      <c r="C33" s="13">
        <v>75604</v>
      </c>
      <c r="D33" s="13">
        <v>1242</v>
      </c>
      <c r="E33" s="23">
        <f t="shared" si="0"/>
        <v>1.3329898898834439E-2</v>
      </c>
      <c r="F33" s="13">
        <v>48436</v>
      </c>
      <c r="G33" s="23">
        <f t="shared" si="1"/>
        <v>0.26270515365507069</v>
      </c>
      <c r="H33" s="13">
        <f t="shared" si="2"/>
        <v>49678</v>
      </c>
      <c r="I33" s="23">
        <f t="shared" si="3"/>
        <v>0.17896048877489265</v>
      </c>
      <c r="J33" s="43">
        <v>6593</v>
      </c>
      <c r="K33" s="23">
        <f t="shared" si="4"/>
        <v>7.0760083285036593E-2</v>
      </c>
      <c r="L33" s="13">
        <v>1787</v>
      </c>
      <c r="M33" s="40">
        <f t="shared" si="5"/>
        <v>9.692255957998417E-3</v>
      </c>
      <c r="N33" s="13">
        <f t="shared" si="6"/>
        <v>8380</v>
      </c>
      <c r="O33" s="23">
        <f t="shared" si="7"/>
        <v>3.0188189861379292E-2</v>
      </c>
      <c r="P33" s="43">
        <v>93174</v>
      </c>
      <c r="Q33" s="13">
        <v>184374</v>
      </c>
      <c r="R33" s="21">
        <v>277592</v>
      </c>
    </row>
    <row r="34" spans="1:18" x14ac:dyDescent="0.2">
      <c r="A34" s="11" t="s">
        <v>99</v>
      </c>
      <c r="B34" s="12" t="s">
        <v>100</v>
      </c>
      <c r="C34" s="13">
        <v>17871</v>
      </c>
      <c r="D34" s="13">
        <v>1963</v>
      </c>
      <c r="E34" s="23">
        <f t="shared" si="0"/>
        <v>3.1671506937721847E-2</v>
      </c>
      <c r="F34" s="13">
        <v>48436</v>
      </c>
      <c r="G34" s="23">
        <f t="shared" si="1"/>
        <v>0.26270515365507069</v>
      </c>
      <c r="H34" s="13">
        <f t="shared" si="2"/>
        <v>50399</v>
      </c>
      <c r="I34" s="23">
        <f t="shared" si="3"/>
        <v>0.20454388649212449</v>
      </c>
      <c r="J34" s="43">
        <v>3260</v>
      </c>
      <c r="K34" s="23">
        <f t="shared" si="4"/>
        <v>5.2597612132946114E-2</v>
      </c>
      <c r="L34" s="13">
        <v>1787</v>
      </c>
      <c r="M34" s="40">
        <f t="shared" si="5"/>
        <v>9.692255957998417E-3</v>
      </c>
      <c r="N34" s="13">
        <f t="shared" si="6"/>
        <v>5047</v>
      </c>
      <c r="O34" s="23">
        <f t="shared" si="7"/>
        <v>2.0483203935112847E-2</v>
      </c>
      <c r="P34" s="43">
        <v>61980</v>
      </c>
      <c r="Q34" s="13">
        <v>184374</v>
      </c>
      <c r="R34" s="21">
        <v>246397</v>
      </c>
    </row>
    <row r="35" spans="1:18" x14ac:dyDescent="0.2">
      <c r="A35" s="11" t="s">
        <v>101</v>
      </c>
      <c r="B35" s="12" t="s">
        <v>102</v>
      </c>
      <c r="C35" s="13">
        <v>131744</v>
      </c>
      <c r="D35" s="13">
        <v>6172</v>
      </c>
      <c r="E35" s="23">
        <f t="shared" si="0"/>
        <v>2.2893259989836757E-2</v>
      </c>
      <c r="F35" s="13">
        <v>48436</v>
      </c>
      <c r="G35" s="23">
        <f t="shared" si="1"/>
        <v>0.26270515365507069</v>
      </c>
      <c r="H35" s="13">
        <f t="shared" si="2"/>
        <v>54608</v>
      </c>
      <c r="I35" s="23">
        <f t="shared" si="3"/>
        <v>0.12027849422813884</v>
      </c>
      <c r="J35" s="43">
        <v>23615</v>
      </c>
      <c r="K35" s="23">
        <f t="shared" si="4"/>
        <v>8.7593054870381562E-2</v>
      </c>
      <c r="L35" s="13">
        <v>1787</v>
      </c>
      <c r="M35" s="40">
        <f t="shared" si="5"/>
        <v>9.692255957998417E-3</v>
      </c>
      <c r="N35" s="13">
        <f t="shared" si="6"/>
        <v>25402</v>
      </c>
      <c r="O35" s="23">
        <f t="shared" si="7"/>
        <v>5.59499397594342E-2</v>
      </c>
      <c r="P35" s="43">
        <v>269599</v>
      </c>
      <c r="Q35" s="13">
        <v>184374</v>
      </c>
      <c r="R35" s="21">
        <v>454013</v>
      </c>
    </row>
    <row r="36" spans="1:18" x14ac:dyDescent="0.2">
      <c r="A36" s="11" t="s">
        <v>103</v>
      </c>
      <c r="B36" s="12" t="s">
        <v>102</v>
      </c>
      <c r="C36" s="13">
        <v>59190</v>
      </c>
      <c r="D36" s="13">
        <v>8684</v>
      </c>
      <c r="E36" s="23">
        <f t="shared" si="0"/>
        <v>2.7219072156870121E-2</v>
      </c>
      <c r="F36" s="13">
        <v>48436</v>
      </c>
      <c r="G36" s="23">
        <f t="shared" si="1"/>
        <v>0.26270515365507069</v>
      </c>
      <c r="H36" s="13">
        <f t="shared" si="2"/>
        <v>57120</v>
      </c>
      <c r="I36" s="23">
        <f t="shared" si="3"/>
        <v>0.11345444144741808</v>
      </c>
      <c r="J36" s="43">
        <v>8577</v>
      </c>
      <c r="K36" s="23">
        <f t="shared" si="4"/>
        <v>2.6883692064656267E-2</v>
      </c>
      <c r="L36" s="13">
        <v>1787</v>
      </c>
      <c r="M36" s="40">
        <f t="shared" si="5"/>
        <v>9.692255957998417E-3</v>
      </c>
      <c r="N36" s="13">
        <f t="shared" si="6"/>
        <v>10364</v>
      </c>
      <c r="O36" s="23">
        <f t="shared" si="7"/>
        <v>2.0585466231810942E-2</v>
      </c>
      <c r="P36" s="43">
        <v>319041</v>
      </c>
      <c r="Q36" s="13">
        <v>184374</v>
      </c>
      <c r="R36" s="21">
        <v>503462</v>
      </c>
    </row>
    <row r="37" spans="1:18" x14ac:dyDescent="0.2">
      <c r="A37" s="11" t="s">
        <v>104</v>
      </c>
      <c r="B37" s="12" t="s">
        <v>105</v>
      </c>
      <c r="C37" s="13">
        <v>8020</v>
      </c>
      <c r="D37" s="13">
        <v>756</v>
      </c>
      <c r="E37" s="23">
        <f t="shared" si="0"/>
        <v>3.0767978511253104E-2</v>
      </c>
      <c r="F37" s="13">
        <v>48436</v>
      </c>
      <c r="G37" s="23">
        <f t="shared" si="1"/>
        <v>0.26270515365507069</v>
      </c>
      <c r="H37" s="13">
        <f t="shared" si="2"/>
        <v>49192</v>
      </c>
      <c r="I37" s="23">
        <f t="shared" si="3"/>
        <v>0.23538756740978931</v>
      </c>
      <c r="J37" s="43">
        <v>1826</v>
      </c>
      <c r="K37" s="23">
        <f t="shared" si="4"/>
        <v>7.4315249684587525E-2</v>
      </c>
      <c r="L37" s="13">
        <v>1787</v>
      </c>
      <c r="M37" s="40">
        <f t="shared" si="5"/>
        <v>9.692255957998417E-3</v>
      </c>
      <c r="N37" s="13">
        <f t="shared" si="6"/>
        <v>3613</v>
      </c>
      <c r="O37" s="23">
        <f t="shared" si="7"/>
        <v>1.7288487580329501E-2</v>
      </c>
      <c r="P37" s="43">
        <v>24571</v>
      </c>
      <c r="Q37" s="13">
        <v>184374</v>
      </c>
      <c r="R37" s="21">
        <v>208983</v>
      </c>
    </row>
    <row r="38" spans="1:18" x14ac:dyDescent="0.2">
      <c r="A38" s="11" t="s">
        <v>106</v>
      </c>
      <c r="B38" s="12" t="s">
        <v>107</v>
      </c>
      <c r="C38" s="13">
        <v>4230</v>
      </c>
      <c r="D38" s="13">
        <v>1186</v>
      </c>
      <c r="E38" s="23">
        <f t="shared" si="0"/>
        <v>3.0966057441253265E-2</v>
      </c>
      <c r="F38" s="13">
        <v>48436</v>
      </c>
      <c r="G38" s="23">
        <f t="shared" si="1"/>
        <v>0.26270515365507069</v>
      </c>
      <c r="H38" s="13">
        <f t="shared" si="2"/>
        <v>49622</v>
      </c>
      <c r="I38" s="23">
        <f t="shared" si="3"/>
        <v>0.22280392966827708</v>
      </c>
      <c r="J38" s="43">
        <v>4208</v>
      </c>
      <c r="K38" s="23">
        <f t="shared" si="4"/>
        <v>0.10986945169712793</v>
      </c>
      <c r="L38" s="13">
        <v>1787</v>
      </c>
      <c r="M38" s="40">
        <f t="shared" si="5"/>
        <v>9.692255957998417E-3</v>
      </c>
      <c r="N38" s="13">
        <f t="shared" si="6"/>
        <v>5995</v>
      </c>
      <c r="O38" s="23">
        <f t="shared" si="7"/>
        <v>2.69176888952747E-2</v>
      </c>
      <c r="P38" s="43">
        <v>38300</v>
      </c>
      <c r="Q38" s="13">
        <v>184374</v>
      </c>
      <c r="R38" s="21">
        <v>222716</v>
      </c>
    </row>
    <row r="39" spans="1:18" x14ac:dyDescent="0.2">
      <c r="A39" s="11" t="s">
        <v>108</v>
      </c>
      <c r="B39" s="12" t="s">
        <v>107</v>
      </c>
      <c r="C39" s="13">
        <v>6154</v>
      </c>
      <c r="D39" s="13">
        <v>1213</v>
      </c>
      <c r="E39" s="23">
        <f t="shared" si="0"/>
        <v>3.1540081645388594E-2</v>
      </c>
      <c r="F39" s="13">
        <v>48436</v>
      </c>
      <c r="G39" s="23">
        <f t="shared" si="1"/>
        <v>0.26270515365507069</v>
      </c>
      <c r="H39" s="13">
        <f t="shared" si="2"/>
        <v>49649</v>
      </c>
      <c r="I39" s="23">
        <f t="shared" si="3"/>
        <v>0.2227681235501833</v>
      </c>
      <c r="J39" s="43">
        <v>3006</v>
      </c>
      <c r="K39" s="23">
        <f t="shared" si="4"/>
        <v>7.816115863647001E-2</v>
      </c>
      <c r="L39" s="13">
        <v>1787</v>
      </c>
      <c r="M39" s="40">
        <f t="shared" si="5"/>
        <v>9.692255957998417E-3</v>
      </c>
      <c r="N39" s="13">
        <f t="shared" si="6"/>
        <v>4793</v>
      </c>
      <c r="O39" s="23">
        <f t="shared" si="7"/>
        <v>2.1505521081512789E-2</v>
      </c>
      <c r="P39" s="43">
        <v>38459</v>
      </c>
      <c r="Q39" s="13">
        <v>184374</v>
      </c>
      <c r="R39" s="21">
        <v>222873</v>
      </c>
    </row>
    <row r="40" spans="1:18" x14ac:dyDescent="0.2">
      <c r="A40" s="11" t="s">
        <v>109</v>
      </c>
      <c r="B40" s="12" t="s">
        <v>110</v>
      </c>
      <c r="C40" s="13">
        <v>9476</v>
      </c>
      <c r="D40" s="13">
        <v>1846</v>
      </c>
      <c r="E40" s="23">
        <f t="shared" si="0"/>
        <v>3.2618298759585822E-2</v>
      </c>
      <c r="F40" s="13">
        <v>48436</v>
      </c>
      <c r="G40" s="23">
        <f t="shared" si="1"/>
        <v>0.26270515365507069</v>
      </c>
      <c r="H40" s="13">
        <f t="shared" si="2"/>
        <v>50282</v>
      </c>
      <c r="I40" s="23">
        <f t="shared" si="3"/>
        <v>0.20862688474528451</v>
      </c>
      <c r="J40" s="43">
        <v>5468</v>
      </c>
      <c r="K40" s="23">
        <f t="shared" si="4"/>
        <v>9.6618016044103611E-2</v>
      </c>
      <c r="L40" s="13">
        <v>1787</v>
      </c>
      <c r="M40" s="40">
        <f t="shared" si="5"/>
        <v>9.692255957998417E-3</v>
      </c>
      <c r="N40" s="13">
        <f t="shared" si="6"/>
        <v>7255</v>
      </c>
      <c r="O40" s="23">
        <f t="shared" si="7"/>
        <v>3.0101985776759856E-2</v>
      </c>
      <c r="P40" s="43">
        <v>56594</v>
      </c>
      <c r="Q40" s="13">
        <v>184374</v>
      </c>
      <c r="R40" s="21">
        <v>241014</v>
      </c>
    </row>
    <row r="41" spans="1:18" x14ac:dyDescent="0.2">
      <c r="A41" s="11" t="s">
        <v>111</v>
      </c>
      <c r="B41" s="12" t="s">
        <v>110</v>
      </c>
      <c r="C41" s="13">
        <v>12642</v>
      </c>
      <c r="D41" s="13">
        <v>2187</v>
      </c>
      <c r="E41" s="23">
        <f t="shared" si="0"/>
        <v>2.9725578676960299E-2</v>
      </c>
      <c r="F41" s="13">
        <v>50529</v>
      </c>
      <c r="G41" s="23">
        <f t="shared" si="1"/>
        <v>0.26806119958832453</v>
      </c>
      <c r="H41" s="13">
        <f t="shared" si="2"/>
        <v>52716</v>
      </c>
      <c r="I41" s="23">
        <f t="shared" si="3"/>
        <v>0.20111476085289506</v>
      </c>
      <c r="J41" s="43">
        <v>6488</v>
      </c>
      <c r="K41" s="23">
        <f t="shared" si="4"/>
        <v>8.818452421404592E-2</v>
      </c>
      <c r="L41" s="13">
        <v>2677</v>
      </c>
      <c r="M41" s="40">
        <f t="shared" si="5"/>
        <v>1.4201742193551125E-2</v>
      </c>
      <c r="N41" s="13">
        <f t="shared" si="6"/>
        <v>9165</v>
      </c>
      <c r="O41" s="23">
        <f t="shared" si="7"/>
        <v>3.4965034965034968E-2</v>
      </c>
      <c r="P41" s="43">
        <v>73573</v>
      </c>
      <c r="Q41" s="13">
        <v>188498</v>
      </c>
      <c r="R41" s="21">
        <v>262119</v>
      </c>
    </row>
    <row r="42" spans="1:18" x14ac:dyDescent="0.2">
      <c r="A42" s="11" t="s">
        <v>112</v>
      </c>
      <c r="B42" s="12" t="s">
        <v>113</v>
      </c>
      <c r="C42" s="13">
        <v>31931</v>
      </c>
      <c r="D42" s="13">
        <v>4639</v>
      </c>
      <c r="E42" s="23">
        <f t="shared" si="0"/>
        <v>5.2980813156692556E-2</v>
      </c>
      <c r="F42" s="13">
        <v>49895</v>
      </c>
      <c r="G42" s="23">
        <f t="shared" si="1"/>
        <v>0.26544411814776986</v>
      </c>
      <c r="H42" s="13">
        <f t="shared" si="2"/>
        <v>54534</v>
      </c>
      <c r="I42" s="23">
        <f t="shared" si="3"/>
        <v>0.19789598975211289</v>
      </c>
      <c r="J42" s="43">
        <v>4722</v>
      </c>
      <c r="K42" s="23">
        <f t="shared" si="4"/>
        <v>5.3928734582000912E-2</v>
      </c>
      <c r="L42" s="13">
        <v>3068</v>
      </c>
      <c r="M42" s="40">
        <f t="shared" si="5"/>
        <v>1.6321927136533878E-2</v>
      </c>
      <c r="N42" s="13">
        <f t="shared" si="6"/>
        <v>7790</v>
      </c>
      <c r="O42" s="23">
        <f t="shared" si="7"/>
        <v>2.826878204732753E-2</v>
      </c>
      <c r="P42" s="43">
        <v>87560</v>
      </c>
      <c r="Q42" s="13">
        <v>187968</v>
      </c>
      <c r="R42" s="21">
        <v>275569</v>
      </c>
    </row>
    <row r="43" spans="1:18" x14ac:dyDescent="0.2">
      <c r="A43" s="11" t="s">
        <v>114</v>
      </c>
      <c r="B43" s="12" t="s">
        <v>115</v>
      </c>
      <c r="C43" s="13">
        <v>16359</v>
      </c>
      <c r="D43" s="13">
        <v>4200</v>
      </c>
      <c r="E43" s="23">
        <f t="shared" si="0"/>
        <v>7.3124869419876032E-2</v>
      </c>
      <c r="F43" s="13">
        <v>48436</v>
      </c>
      <c r="G43" s="23">
        <f t="shared" si="1"/>
        <v>0.26270515365507069</v>
      </c>
      <c r="H43" s="13">
        <f t="shared" si="2"/>
        <v>52636</v>
      </c>
      <c r="I43" s="23">
        <f t="shared" si="3"/>
        <v>0.21763993235448564</v>
      </c>
      <c r="J43" s="43">
        <v>4799</v>
      </c>
      <c r="K43" s="23">
        <f t="shared" si="4"/>
        <v>8.3553868653805971E-2</v>
      </c>
      <c r="L43" s="13">
        <v>1787</v>
      </c>
      <c r="M43" s="40">
        <f t="shared" si="5"/>
        <v>9.692255957998417E-3</v>
      </c>
      <c r="N43" s="13">
        <f t="shared" si="6"/>
        <v>6586</v>
      </c>
      <c r="O43" s="23">
        <f t="shared" si="7"/>
        <v>2.7231867818349464E-2</v>
      </c>
      <c r="P43" s="43">
        <v>57436</v>
      </c>
      <c r="Q43" s="13">
        <v>184374</v>
      </c>
      <c r="R43" s="21">
        <v>241849</v>
      </c>
    </row>
    <row r="44" spans="1:18" x14ac:dyDescent="0.2">
      <c r="A44" s="11" t="s">
        <v>116</v>
      </c>
      <c r="B44" s="12" t="s">
        <v>117</v>
      </c>
      <c r="C44" s="13">
        <v>11147</v>
      </c>
      <c r="D44" s="13">
        <v>1216</v>
      </c>
      <c r="E44" s="23">
        <f t="shared" si="0"/>
        <v>5.3021714485044037E-2</v>
      </c>
      <c r="F44" s="13">
        <v>48436</v>
      </c>
      <c r="G44" s="23">
        <f t="shared" si="1"/>
        <v>0.26270515365507069</v>
      </c>
      <c r="H44" s="13">
        <f t="shared" si="2"/>
        <v>49652</v>
      </c>
      <c r="I44" s="23">
        <f t="shared" si="3"/>
        <v>0.23946100535811601</v>
      </c>
      <c r="J44" s="43">
        <v>3443</v>
      </c>
      <c r="K44" s="23">
        <f t="shared" si="4"/>
        <v>0.15012644981250545</v>
      </c>
      <c r="L44" s="13">
        <v>1787</v>
      </c>
      <c r="M44" s="40">
        <f t="shared" si="5"/>
        <v>9.692255957998417E-3</v>
      </c>
      <c r="N44" s="13">
        <f t="shared" si="6"/>
        <v>5230</v>
      </c>
      <c r="O44" s="23">
        <f t="shared" si="7"/>
        <v>2.5223174454663395E-2</v>
      </c>
      <c r="P44" s="43">
        <v>22934</v>
      </c>
      <c r="Q44" s="13">
        <v>184374</v>
      </c>
      <c r="R44" s="21">
        <v>207349</v>
      </c>
    </row>
    <row r="45" spans="1:18" x14ac:dyDescent="0.2">
      <c r="A45" s="11" t="s">
        <v>118</v>
      </c>
      <c r="B45" s="12" t="s">
        <v>119</v>
      </c>
      <c r="C45" s="13">
        <v>9631</v>
      </c>
      <c r="D45" s="13">
        <v>685</v>
      </c>
      <c r="E45" s="23">
        <f t="shared" si="0"/>
        <v>3.416799680766161E-2</v>
      </c>
      <c r="F45" s="13">
        <v>48436</v>
      </c>
      <c r="G45" s="23">
        <f t="shared" si="1"/>
        <v>0.26270515365507069</v>
      </c>
      <c r="H45" s="13">
        <f t="shared" si="2"/>
        <v>49121</v>
      </c>
      <c r="I45" s="23">
        <f t="shared" si="3"/>
        <v>0.24024748116991099</v>
      </c>
      <c r="J45" s="43">
        <v>1823</v>
      </c>
      <c r="K45" s="23">
        <f t="shared" si="4"/>
        <v>9.09317637669593E-2</v>
      </c>
      <c r="L45" s="13">
        <v>1787</v>
      </c>
      <c r="M45" s="40">
        <f t="shared" si="5"/>
        <v>9.692255957998417E-3</v>
      </c>
      <c r="N45" s="13">
        <f t="shared" si="6"/>
        <v>3610</v>
      </c>
      <c r="O45" s="23">
        <f t="shared" si="7"/>
        <v>1.7656265284163163E-2</v>
      </c>
      <c r="P45" s="43">
        <v>20048</v>
      </c>
      <c r="Q45" s="13">
        <v>184374</v>
      </c>
      <c r="R45" s="21">
        <v>204460</v>
      </c>
    </row>
    <row r="46" spans="1:18" x14ac:dyDescent="0.2">
      <c r="A46" s="11" t="s">
        <v>120</v>
      </c>
      <c r="B46" s="12" t="s">
        <v>119</v>
      </c>
      <c r="C46" s="13">
        <v>73192</v>
      </c>
      <c r="D46" s="13">
        <v>5190</v>
      </c>
      <c r="E46" s="23">
        <f t="shared" si="0"/>
        <v>3.4014274198305182E-2</v>
      </c>
      <c r="F46" s="13">
        <v>48567</v>
      </c>
      <c r="G46" s="23">
        <f t="shared" si="1"/>
        <v>0.26267767128918501</v>
      </c>
      <c r="H46" s="13">
        <f t="shared" si="2"/>
        <v>53757</v>
      </c>
      <c r="I46" s="23">
        <f t="shared" si="3"/>
        <v>0.15926914610263596</v>
      </c>
      <c r="J46" s="43">
        <v>14155</v>
      </c>
      <c r="K46" s="23">
        <f t="shared" si="4"/>
        <v>9.2769181363585723E-2</v>
      </c>
      <c r="L46" s="13">
        <v>1787</v>
      </c>
      <c r="M46" s="40">
        <f t="shared" si="5"/>
        <v>9.6651017891525859E-3</v>
      </c>
      <c r="N46" s="13">
        <f t="shared" si="6"/>
        <v>15942</v>
      </c>
      <c r="O46" s="23">
        <f t="shared" si="7"/>
        <v>4.72323367592727E-2</v>
      </c>
      <c r="P46" s="43">
        <v>152583</v>
      </c>
      <c r="Q46" s="13">
        <v>184892</v>
      </c>
      <c r="R46" s="21">
        <v>337523</v>
      </c>
    </row>
    <row r="47" spans="1:18" x14ac:dyDescent="0.2">
      <c r="A47" s="11" t="s">
        <v>121</v>
      </c>
      <c r="B47" s="12" t="s">
        <v>122</v>
      </c>
      <c r="C47" s="13">
        <v>6528</v>
      </c>
      <c r="D47" s="13">
        <v>666</v>
      </c>
      <c r="E47" s="23">
        <f t="shared" si="0"/>
        <v>2.3149113660062566E-2</v>
      </c>
      <c r="F47" s="13">
        <v>48436</v>
      </c>
      <c r="G47" s="23">
        <f t="shared" si="1"/>
        <v>0.26270515365507069</v>
      </c>
      <c r="H47" s="13">
        <f t="shared" si="2"/>
        <v>49102</v>
      </c>
      <c r="I47" s="23">
        <f t="shared" si="3"/>
        <v>0.23032469299109698</v>
      </c>
      <c r="J47" s="43">
        <v>4549</v>
      </c>
      <c r="K47" s="23">
        <f t="shared" si="4"/>
        <v>0.15811609315258951</v>
      </c>
      <c r="L47" s="13">
        <v>1787</v>
      </c>
      <c r="M47" s="40">
        <f t="shared" si="5"/>
        <v>9.692255957998417E-3</v>
      </c>
      <c r="N47" s="13">
        <f t="shared" si="6"/>
        <v>6336</v>
      </c>
      <c r="O47" s="23">
        <f t="shared" si="7"/>
        <v>2.9720525738087866E-2</v>
      </c>
      <c r="P47" s="43">
        <v>28770</v>
      </c>
      <c r="Q47" s="13">
        <v>184374</v>
      </c>
      <c r="R47" s="21">
        <v>213186</v>
      </c>
    </row>
    <row r="48" spans="1:18" x14ac:dyDescent="0.2">
      <c r="A48" s="11" t="s">
        <v>123</v>
      </c>
      <c r="B48" s="12" t="s">
        <v>124</v>
      </c>
      <c r="C48" s="13">
        <v>31012</v>
      </c>
      <c r="D48" s="13">
        <v>1979</v>
      </c>
      <c r="E48" s="23">
        <f t="shared" si="0"/>
        <v>2.9575275727052635E-2</v>
      </c>
      <c r="F48" s="13">
        <v>48436</v>
      </c>
      <c r="G48" s="23">
        <f t="shared" si="1"/>
        <v>0.26270515365507069</v>
      </c>
      <c r="H48" s="13">
        <f t="shared" si="2"/>
        <v>50415</v>
      </c>
      <c r="I48" s="23">
        <f t="shared" si="3"/>
        <v>0.20059364418749925</v>
      </c>
      <c r="J48" s="43">
        <v>5314</v>
      </c>
      <c r="K48" s="23">
        <f t="shared" si="4"/>
        <v>7.9415368981080189E-2</v>
      </c>
      <c r="L48" s="13">
        <v>1787</v>
      </c>
      <c r="M48" s="40">
        <f t="shared" si="5"/>
        <v>9.692255957998417E-3</v>
      </c>
      <c r="N48" s="13">
        <f t="shared" si="6"/>
        <v>7101</v>
      </c>
      <c r="O48" s="23">
        <f t="shared" si="7"/>
        <v>2.8253802784398138E-2</v>
      </c>
      <c r="P48" s="43">
        <v>66914</v>
      </c>
      <c r="Q48" s="13">
        <v>184374</v>
      </c>
      <c r="R48" s="21">
        <v>251329</v>
      </c>
    </row>
    <row r="49" spans="1:18" x14ac:dyDescent="0.2">
      <c r="A49" s="11" t="s">
        <v>125</v>
      </c>
      <c r="B49" s="12" t="s">
        <v>126</v>
      </c>
      <c r="C49" s="13">
        <v>23359</v>
      </c>
      <c r="D49" s="13">
        <v>7219</v>
      </c>
      <c r="E49" s="23">
        <f t="shared" si="0"/>
        <v>6.9910904512880109E-2</v>
      </c>
      <c r="F49" s="13">
        <v>49500</v>
      </c>
      <c r="G49" s="23">
        <f t="shared" si="1"/>
        <v>0.26546252151855287</v>
      </c>
      <c r="H49" s="13">
        <f t="shared" si="2"/>
        <v>56719</v>
      </c>
      <c r="I49" s="23">
        <f t="shared" si="3"/>
        <v>0.19573867459942229</v>
      </c>
      <c r="J49" s="43">
        <v>7733</v>
      </c>
      <c r="K49" s="23">
        <f t="shared" si="4"/>
        <v>7.4888630641100129E-2</v>
      </c>
      <c r="L49" s="13">
        <v>2256</v>
      </c>
      <c r="M49" s="40">
        <f t="shared" si="5"/>
        <v>1.2098655526178895E-2</v>
      </c>
      <c r="N49" s="13">
        <f t="shared" si="6"/>
        <v>9989</v>
      </c>
      <c r="O49" s="23">
        <f t="shared" si="7"/>
        <v>3.4472286545489686E-2</v>
      </c>
      <c r="P49" s="43">
        <v>103260</v>
      </c>
      <c r="Q49" s="13">
        <v>186467</v>
      </c>
      <c r="R49" s="21">
        <v>289769</v>
      </c>
    </row>
    <row r="50" spans="1:18" x14ac:dyDescent="0.2">
      <c r="A50" s="11" t="s">
        <v>127</v>
      </c>
      <c r="B50" s="12" t="s">
        <v>128</v>
      </c>
      <c r="C50" s="13">
        <v>43240</v>
      </c>
      <c r="D50" s="13">
        <v>4011</v>
      </c>
      <c r="E50" s="23">
        <f t="shared" si="0"/>
        <v>3.8088636083071399E-2</v>
      </c>
      <c r="F50" s="13">
        <v>48436</v>
      </c>
      <c r="G50" s="23">
        <f t="shared" si="1"/>
        <v>0.26270515365507069</v>
      </c>
      <c r="H50" s="13">
        <f t="shared" si="2"/>
        <v>52447</v>
      </c>
      <c r="I50" s="23">
        <f t="shared" si="3"/>
        <v>0.18102525869626745</v>
      </c>
      <c r="J50" s="43">
        <v>4959</v>
      </c>
      <c r="K50" s="23">
        <f t="shared" si="4"/>
        <v>4.7090886645712059E-2</v>
      </c>
      <c r="L50" s="13">
        <v>1787</v>
      </c>
      <c r="M50" s="40">
        <f t="shared" si="5"/>
        <v>9.692255957998417E-3</v>
      </c>
      <c r="N50" s="13">
        <f t="shared" si="6"/>
        <v>6746</v>
      </c>
      <c r="O50" s="23">
        <f t="shared" si="7"/>
        <v>2.3284389863386282E-2</v>
      </c>
      <c r="P50" s="43">
        <v>105307</v>
      </c>
      <c r="Q50" s="13">
        <v>184374</v>
      </c>
      <c r="R50" s="21">
        <v>289722</v>
      </c>
    </row>
    <row r="51" spans="1:18" x14ac:dyDescent="0.2">
      <c r="A51" s="15"/>
      <c r="B51" s="16"/>
      <c r="C51" s="17"/>
      <c r="D51" s="18"/>
      <c r="E51" s="18"/>
      <c r="F51" s="17"/>
      <c r="G51" s="17"/>
      <c r="H51" s="17"/>
      <c r="I51" s="17"/>
      <c r="J51" s="18"/>
      <c r="K51" s="18"/>
      <c r="L51" s="17"/>
      <c r="M51" s="17"/>
      <c r="N51" s="17"/>
      <c r="O51" s="17"/>
      <c r="P51" s="18"/>
      <c r="Q51" s="17"/>
      <c r="R51" s="19"/>
    </row>
    <row r="52" spans="1:18" x14ac:dyDescent="0.2">
      <c r="A52" s="7" t="s">
        <v>129</v>
      </c>
      <c r="B52" s="7"/>
      <c r="C52" s="8"/>
      <c r="D52" s="9">
        <f>SUM(D3:D50)</f>
        <v>140670</v>
      </c>
      <c r="E52" s="20">
        <f>D52/P52</f>
        <v>3.9259147211057201E-2</v>
      </c>
      <c r="F52" s="9">
        <v>55237</v>
      </c>
      <c r="G52" s="20">
        <f>F52/Q52</f>
        <v>0.27047791597297033</v>
      </c>
      <c r="H52" s="9">
        <f>D52+F52</f>
        <v>195907</v>
      </c>
      <c r="I52" s="20">
        <f>H52/R52</f>
        <v>5.1723391391359674E-2</v>
      </c>
      <c r="J52" s="9">
        <f t="shared" ref="J52:P52" si="8">SUM(J3:J50)</f>
        <v>287141</v>
      </c>
      <c r="K52" s="20">
        <f>J52/P52</f>
        <v>8.013727723985338E-2</v>
      </c>
      <c r="L52" s="9">
        <v>6172</v>
      </c>
      <c r="M52" s="20">
        <f>L52/Q52</f>
        <v>3.0222309274312017E-2</v>
      </c>
      <c r="N52" s="9">
        <v>293313</v>
      </c>
      <c r="O52" s="20">
        <f>N52/R52</f>
        <v>7.7440536066469709E-2</v>
      </c>
      <c r="P52" s="9">
        <f t="shared" si="8"/>
        <v>3583114</v>
      </c>
      <c r="Q52" s="9">
        <v>204220</v>
      </c>
      <c r="R52" s="9">
        <v>3787590</v>
      </c>
    </row>
    <row r="53" spans="1:18" x14ac:dyDescent="0.2">
      <c r="A53" s="7" t="s">
        <v>130</v>
      </c>
      <c r="B53" s="7"/>
      <c r="C53" s="8"/>
      <c r="D53" s="9">
        <f t="shared" ref="D53:R53" si="9">AVERAGE(D3:D50)</f>
        <v>2930.625</v>
      </c>
      <c r="E53" s="41">
        <f t="shared" si="9"/>
        <v>3.7205677584330472E-2</v>
      </c>
      <c r="F53" s="9">
        <f t="shared" si="9"/>
        <v>48577.6875</v>
      </c>
      <c r="G53" s="41">
        <f t="shared" si="9"/>
        <v>0.26288076447209058</v>
      </c>
      <c r="H53" s="9">
        <f t="shared" si="9"/>
        <v>51508.3125</v>
      </c>
      <c r="I53" s="41">
        <f t="shared" si="9"/>
        <v>0.20599792696685329</v>
      </c>
      <c r="J53" s="9">
        <f t="shared" si="9"/>
        <v>5982.104166666667</v>
      </c>
      <c r="K53" s="41">
        <f t="shared" si="9"/>
        <v>9.0120157683611257E-2</v>
      </c>
      <c r="L53" s="9">
        <f t="shared" si="9"/>
        <v>1878.3541666666667</v>
      </c>
      <c r="M53" s="41">
        <f t="shared" si="9"/>
        <v>1.0157162283751213E-2</v>
      </c>
      <c r="N53" s="9">
        <f t="shared" si="9"/>
        <v>7860.458333333333</v>
      </c>
      <c r="O53" s="41">
        <f t="shared" si="9"/>
        <v>2.8662257695014053E-2</v>
      </c>
      <c r="P53" s="9">
        <f t="shared" si="9"/>
        <v>74648.208333333328</v>
      </c>
      <c r="Q53" s="9">
        <f t="shared" si="9"/>
        <v>184787.45833333334</v>
      </c>
      <c r="R53" s="9">
        <f t="shared" si="9"/>
        <v>259478.20833333334</v>
      </c>
    </row>
    <row r="54" spans="1:18" x14ac:dyDescent="0.2">
      <c r="A54" s="7" t="s">
        <v>131</v>
      </c>
      <c r="B54" s="7"/>
      <c r="C54" s="8"/>
      <c r="D54" s="9">
        <f t="shared" ref="D54:R54" si="10">MEDIAN(D3:D50)</f>
        <v>1791.5</v>
      </c>
      <c r="E54" s="41">
        <f t="shared" si="10"/>
        <v>3.2144902848653831E-2</v>
      </c>
      <c r="F54" s="9">
        <f t="shared" si="10"/>
        <v>48436</v>
      </c>
      <c r="G54" s="41">
        <f t="shared" si="10"/>
        <v>0.26270515365507069</v>
      </c>
      <c r="H54" s="9">
        <f t="shared" si="10"/>
        <v>50327.5</v>
      </c>
      <c r="I54" s="41">
        <f t="shared" si="10"/>
        <v>0.20825994923955593</v>
      </c>
      <c r="J54" s="9">
        <f t="shared" si="10"/>
        <v>4760.5</v>
      </c>
      <c r="K54" s="41">
        <f t="shared" si="10"/>
        <v>8.2150511966994605E-2</v>
      </c>
      <c r="L54" s="9">
        <f t="shared" si="10"/>
        <v>1787</v>
      </c>
      <c r="M54" s="41">
        <f t="shared" si="10"/>
        <v>9.692255957998417E-3</v>
      </c>
      <c r="N54" s="9">
        <f t="shared" si="10"/>
        <v>6666</v>
      </c>
      <c r="O54" s="41">
        <f t="shared" si="10"/>
        <v>2.7182214825361671E-2</v>
      </c>
      <c r="P54" s="9">
        <f t="shared" si="10"/>
        <v>59708</v>
      </c>
      <c r="Q54" s="9">
        <f t="shared" si="10"/>
        <v>184374</v>
      </c>
      <c r="R54" s="9">
        <f t="shared" si="10"/>
        <v>244123</v>
      </c>
    </row>
  </sheetData>
  <autoFilter ref="A2:R2" xr:uid="{F55DB22E-B739-4B19-A44C-C52445BDFA7A}"/>
  <sortState xmlns:xlrd2="http://schemas.microsoft.com/office/spreadsheetml/2017/richdata2" ref="A2:R51">
    <sortCondition ref="B3:B51"/>
  </sortState>
  <mergeCells count="6">
    <mergeCell ref="A1:A2"/>
    <mergeCell ref="B1:B2"/>
    <mergeCell ref="C1:C2"/>
    <mergeCell ref="D1:I1"/>
    <mergeCell ref="P1:R1"/>
    <mergeCell ref="J1:O1"/>
  </mergeCells>
  <conditionalFormatting sqref="A3:R50">
    <cfRule type="expression" dxfId="2" priority="1">
      <formula>MOD(ROW(),2)=0</formula>
    </cfRule>
  </conditionalFormatting>
  <pageMargins left="0.7" right="0.7" top="0.75" bottom="0.75" header="0.3" footer="0.3"/>
  <pageSetup orientation="portrait" horizontalDpi="0" verticalDpi="0" r:id="rId1"/>
  <ignoredErrors>
    <ignoredError sqref="E52 K52"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10" ma:contentTypeDescription="Create a new document." ma:contentTypeScope="" ma:versionID="7b4eb10e7b75f2acfcbe68ccc78c5527">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8c366d7bcbe66a0488dbeae94275c4ee"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EBE8FE-B1F7-43E5-9815-22BFD21726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944A8E-A542-498E-BC8D-8448F6E64D4F}">
  <ds:schemaRefs>
    <ds:schemaRef ds:uri="http://schemas.microsoft.com/sharepoint/v3/contenttype/forms"/>
  </ds:schemaRefs>
</ds:datastoreItem>
</file>

<file path=customXml/itemProps3.xml><?xml version="1.0" encoding="utf-8"?>
<ds:datastoreItem xmlns:ds="http://schemas.openxmlformats.org/officeDocument/2006/customXml" ds:itemID="{712CC69F-1D63-46CF-B5E0-36DA9E07581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0ee27866-b6d5-4252-8d64-3ae05954dadf"/>
    <ds:schemaRef ds:uri="http://schemas.microsoft.com/office/2006/documentManagement/types"/>
    <ds:schemaRef ds:uri="794e957f-80ce-4eda-9e02-31455ab5eee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vt:lpstr>
      <vt:lpstr>Summary</vt:lpstr>
      <vt:lpstr>Print</vt:lpstr>
      <vt:lpstr>Print by pop</vt:lpstr>
      <vt:lpstr>Other Physical Materials</vt:lpstr>
      <vt:lpstr>Physical - audience</vt:lpstr>
      <vt:lpstr>Phys-audience chart</vt:lpstr>
      <vt:lpstr>E-Collections</vt:lpstr>
      <vt:lpstr>AV</vt:lpstr>
      <vt:lpstr>E-Materials</vt:lpstr>
      <vt:lpstr>Electronic - audience</vt:lpstr>
      <vt:lpstr>All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Metzger, Kelly (OLIS)</dc:creator>
  <cp:keywords/>
  <dc:description/>
  <cp:lastModifiedBy>Metzger, Kelly (OLIS)</cp:lastModifiedBy>
  <cp:revision/>
  <dcterms:created xsi:type="dcterms:W3CDTF">2022-02-08T14:33:02Z</dcterms:created>
  <dcterms:modified xsi:type="dcterms:W3CDTF">2022-03-24T16:42:27Z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ies>
</file>