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nRpt_CompStats\CompStats\PL\2018\JA\Published\"/>
    </mc:Choice>
  </mc:AlternateContent>
  <xr:revisionPtr revIDLastSave="0" documentId="13_ncr:1_{0CA194D8-E8BB-48B6-A976-609AEE766F95}" xr6:coauthVersionLast="36" xr6:coauthVersionMax="36" xr10:uidLastSave="{00000000-0000-0000-0000-000000000000}"/>
  <bookViews>
    <workbookView xWindow="0" yWindow="0" windowWidth="19200" windowHeight="11385" xr2:uid="{951F5ABA-5AA8-4946-8A93-0198DA18AF32}"/>
  </bookViews>
  <sheets>
    <sheet name="Introduction" sheetId="4" r:id="rId1"/>
    <sheet name="Revenue" sheetId="1" r:id="rId2"/>
    <sheet name="Expenditures" sheetId="2" r:id="rId3"/>
    <sheet name="Collection Expenditures" sheetId="3" r:id="rId4"/>
  </sheets>
  <definedNames>
    <definedName name="_xlnm._FilterDatabase" localSheetId="3" hidden="1">'Collection Expenditures'!$A$1:$N$49</definedName>
    <definedName name="_xlnm._FilterDatabase" localSheetId="2" hidden="1">Expenditures!$A$2:$T$50</definedName>
    <definedName name="_xlnm._FilterDatabase" localSheetId="1" hidden="1">Revenue!$A$2:$P$50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3" i="3" l="1"/>
  <c r="I53" i="3"/>
  <c r="G53" i="3"/>
  <c r="E53" i="3"/>
  <c r="D53" i="3"/>
  <c r="C53" i="3"/>
  <c r="L52" i="3"/>
  <c r="I52" i="3"/>
  <c r="G52" i="3"/>
  <c r="E52" i="3"/>
  <c r="D52" i="3"/>
  <c r="C52" i="3"/>
  <c r="L51" i="3"/>
  <c r="I51" i="3"/>
  <c r="G51" i="3"/>
  <c r="E51" i="3"/>
  <c r="D51" i="3"/>
  <c r="C51" i="3"/>
  <c r="N49" i="3"/>
  <c r="M49" i="3"/>
  <c r="K49" i="3"/>
  <c r="H49" i="3"/>
  <c r="F49" i="3"/>
  <c r="N48" i="3"/>
  <c r="M48" i="3"/>
  <c r="K48" i="3"/>
  <c r="H48" i="3"/>
  <c r="F48" i="3"/>
  <c r="N47" i="3"/>
  <c r="M47" i="3"/>
  <c r="K47" i="3"/>
  <c r="H47" i="3"/>
  <c r="F47" i="3"/>
  <c r="N46" i="3"/>
  <c r="M46" i="3"/>
  <c r="K46" i="3"/>
  <c r="H46" i="3"/>
  <c r="F46" i="3"/>
  <c r="N45" i="3"/>
  <c r="M45" i="3"/>
  <c r="K45" i="3"/>
  <c r="H45" i="3"/>
  <c r="F45" i="3"/>
  <c r="N44" i="3"/>
  <c r="M44" i="3"/>
  <c r="K44" i="3"/>
  <c r="H44" i="3"/>
  <c r="F44" i="3"/>
  <c r="N43" i="3"/>
  <c r="M43" i="3"/>
  <c r="K43" i="3"/>
  <c r="H43" i="3"/>
  <c r="F43" i="3"/>
  <c r="N42" i="3"/>
  <c r="M42" i="3"/>
  <c r="K42" i="3"/>
  <c r="H42" i="3"/>
  <c r="F42" i="3"/>
  <c r="N41" i="3"/>
  <c r="M41" i="3"/>
  <c r="K41" i="3"/>
  <c r="H41" i="3"/>
  <c r="F41" i="3"/>
  <c r="N40" i="3"/>
  <c r="M40" i="3"/>
  <c r="K40" i="3"/>
  <c r="H40" i="3"/>
  <c r="F40" i="3"/>
  <c r="N39" i="3"/>
  <c r="M39" i="3"/>
  <c r="K39" i="3"/>
  <c r="H39" i="3"/>
  <c r="F39" i="3"/>
  <c r="N38" i="3"/>
  <c r="M38" i="3"/>
  <c r="K38" i="3"/>
  <c r="H38" i="3"/>
  <c r="F38" i="3"/>
  <c r="N37" i="3"/>
  <c r="M37" i="3"/>
  <c r="K37" i="3"/>
  <c r="H37" i="3"/>
  <c r="F37" i="3"/>
  <c r="N36" i="3"/>
  <c r="M36" i="3"/>
  <c r="K36" i="3"/>
  <c r="H36" i="3"/>
  <c r="F36" i="3"/>
  <c r="N35" i="3"/>
  <c r="M35" i="3"/>
  <c r="K35" i="3"/>
  <c r="H35" i="3"/>
  <c r="F35" i="3"/>
  <c r="N34" i="3"/>
  <c r="M34" i="3"/>
  <c r="K34" i="3"/>
  <c r="H34" i="3"/>
  <c r="F34" i="3"/>
  <c r="N33" i="3"/>
  <c r="M33" i="3"/>
  <c r="K33" i="3"/>
  <c r="H33" i="3"/>
  <c r="F33" i="3"/>
  <c r="N32" i="3"/>
  <c r="M32" i="3"/>
  <c r="K32" i="3"/>
  <c r="H32" i="3"/>
  <c r="F32" i="3"/>
  <c r="N31" i="3"/>
  <c r="M31" i="3"/>
  <c r="K31" i="3"/>
  <c r="H31" i="3"/>
  <c r="F31" i="3"/>
  <c r="N30" i="3"/>
  <c r="M30" i="3"/>
  <c r="K30" i="3"/>
  <c r="H30" i="3"/>
  <c r="F30" i="3"/>
  <c r="N29" i="3"/>
  <c r="M29" i="3"/>
  <c r="K29" i="3"/>
  <c r="H29" i="3"/>
  <c r="F29" i="3"/>
  <c r="N28" i="3"/>
  <c r="M28" i="3"/>
  <c r="K28" i="3"/>
  <c r="H28" i="3"/>
  <c r="F28" i="3"/>
  <c r="N27" i="3"/>
  <c r="M27" i="3"/>
  <c r="K27" i="3"/>
  <c r="H27" i="3"/>
  <c r="F27" i="3"/>
  <c r="N26" i="3"/>
  <c r="M26" i="3"/>
  <c r="K26" i="3"/>
  <c r="H26" i="3"/>
  <c r="F26" i="3"/>
  <c r="N25" i="3"/>
  <c r="M25" i="3"/>
  <c r="K25" i="3"/>
  <c r="H25" i="3"/>
  <c r="F25" i="3"/>
  <c r="N24" i="3"/>
  <c r="M24" i="3"/>
  <c r="K24" i="3"/>
  <c r="H24" i="3"/>
  <c r="F24" i="3"/>
  <c r="N23" i="3"/>
  <c r="M23" i="3"/>
  <c r="K23" i="3"/>
  <c r="H23" i="3"/>
  <c r="F23" i="3"/>
  <c r="N22" i="3"/>
  <c r="M22" i="3"/>
  <c r="K22" i="3"/>
  <c r="H22" i="3"/>
  <c r="F22" i="3"/>
  <c r="N21" i="3"/>
  <c r="M21" i="3"/>
  <c r="K21" i="3"/>
  <c r="H21" i="3"/>
  <c r="F21" i="3"/>
  <c r="N20" i="3"/>
  <c r="M20" i="3"/>
  <c r="K20" i="3"/>
  <c r="H20" i="3"/>
  <c r="F20" i="3"/>
  <c r="N19" i="3"/>
  <c r="M19" i="3"/>
  <c r="K19" i="3"/>
  <c r="H19" i="3"/>
  <c r="F19" i="3"/>
  <c r="N18" i="3"/>
  <c r="M18" i="3"/>
  <c r="K18" i="3"/>
  <c r="H18" i="3"/>
  <c r="F18" i="3"/>
  <c r="N17" i="3"/>
  <c r="M17" i="3"/>
  <c r="K17" i="3"/>
  <c r="H17" i="3"/>
  <c r="F17" i="3"/>
  <c r="N16" i="3"/>
  <c r="M16" i="3"/>
  <c r="K16" i="3"/>
  <c r="H16" i="3"/>
  <c r="F16" i="3"/>
  <c r="N15" i="3"/>
  <c r="M15" i="3"/>
  <c r="K15" i="3"/>
  <c r="H15" i="3"/>
  <c r="F15" i="3"/>
  <c r="N14" i="3"/>
  <c r="M14" i="3"/>
  <c r="K14" i="3"/>
  <c r="H14" i="3"/>
  <c r="F14" i="3"/>
  <c r="N13" i="3"/>
  <c r="M13" i="3"/>
  <c r="K13" i="3"/>
  <c r="H13" i="3"/>
  <c r="F13" i="3"/>
  <c r="N12" i="3"/>
  <c r="M12" i="3"/>
  <c r="K12" i="3"/>
  <c r="H12" i="3"/>
  <c r="F12" i="3"/>
  <c r="N11" i="3"/>
  <c r="M11" i="3"/>
  <c r="K11" i="3"/>
  <c r="H11" i="3"/>
  <c r="F11" i="3"/>
  <c r="N10" i="3"/>
  <c r="M10" i="3"/>
  <c r="K10" i="3"/>
  <c r="H10" i="3"/>
  <c r="F10" i="3"/>
  <c r="N9" i="3"/>
  <c r="M9" i="3"/>
  <c r="K9" i="3"/>
  <c r="H9" i="3"/>
  <c r="F9" i="3"/>
  <c r="N8" i="3"/>
  <c r="M8" i="3"/>
  <c r="K8" i="3"/>
  <c r="H8" i="3"/>
  <c r="F8" i="3"/>
  <c r="N7" i="3"/>
  <c r="M7" i="3"/>
  <c r="K7" i="3"/>
  <c r="H7" i="3"/>
  <c r="F7" i="3"/>
  <c r="N6" i="3"/>
  <c r="M6" i="3"/>
  <c r="K6" i="3"/>
  <c r="H6" i="3"/>
  <c r="F6" i="3"/>
  <c r="N5" i="3"/>
  <c r="M5" i="3"/>
  <c r="K5" i="3"/>
  <c r="H5" i="3"/>
  <c r="F5" i="3"/>
  <c r="N4" i="3"/>
  <c r="M4" i="3"/>
  <c r="K4" i="3"/>
  <c r="H4" i="3"/>
  <c r="F4" i="3"/>
  <c r="N3" i="3"/>
  <c r="M3" i="3"/>
  <c r="K3" i="3"/>
  <c r="H3" i="3"/>
  <c r="F3" i="3"/>
  <c r="N2" i="3"/>
  <c r="N53" i="3" s="1"/>
  <c r="M2" i="3"/>
  <c r="M52" i="3" s="1"/>
  <c r="K2" i="3"/>
  <c r="K52" i="3" s="1"/>
  <c r="H2" i="3"/>
  <c r="H52" i="3" s="1"/>
  <c r="F2" i="3"/>
  <c r="F52" i="3" s="1"/>
  <c r="R54" i="2"/>
  <c r="O54" i="2"/>
  <c r="M54" i="2"/>
  <c r="K54" i="2"/>
  <c r="J54" i="2"/>
  <c r="I54" i="2"/>
  <c r="G54" i="2"/>
  <c r="F54" i="2"/>
  <c r="E54" i="2"/>
  <c r="R53" i="2"/>
  <c r="O53" i="2"/>
  <c r="M53" i="2"/>
  <c r="K53" i="2"/>
  <c r="J53" i="2"/>
  <c r="I53" i="2"/>
  <c r="G53" i="2"/>
  <c r="F53" i="2"/>
  <c r="E53" i="2"/>
  <c r="R52" i="2"/>
  <c r="O52" i="2"/>
  <c r="M52" i="2"/>
  <c r="K52" i="2"/>
  <c r="J52" i="2"/>
  <c r="I52" i="2"/>
  <c r="G52" i="2"/>
  <c r="F52" i="2"/>
  <c r="E52" i="2"/>
  <c r="T50" i="2"/>
  <c r="S50" i="2"/>
  <c r="Q50" i="2"/>
  <c r="N50" i="2"/>
  <c r="H50" i="2"/>
  <c r="T49" i="2"/>
  <c r="S49" i="2"/>
  <c r="Q49" i="2"/>
  <c r="N49" i="2"/>
  <c r="H49" i="2"/>
  <c r="T48" i="2"/>
  <c r="S48" i="2"/>
  <c r="Q48" i="2"/>
  <c r="N48" i="2"/>
  <c r="H48" i="2"/>
  <c r="T47" i="2"/>
  <c r="S47" i="2"/>
  <c r="Q47" i="2"/>
  <c r="N47" i="2"/>
  <c r="H47" i="2"/>
  <c r="T46" i="2"/>
  <c r="S46" i="2"/>
  <c r="Q46" i="2"/>
  <c r="N46" i="2"/>
  <c r="H46" i="2"/>
  <c r="T45" i="2"/>
  <c r="S45" i="2"/>
  <c r="Q45" i="2"/>
  <c r="N45" i="2"/>
  <c r="H45" i="2"/>
  <c r="T44" i="2"/>
  <c r="S44" i="2"/>
  <c r="Q44" i="2"/>
  <c r="N44" i="2"/>
  <c r="H44" i="2"/>
  <c r="T43" i="2"/>
  <c r="S43" i="2"/>
  <c r="Q43" i="2"/>
  <c r="N43" i="2"/>
  <c r="H43" i="2"/>
  <c r="T42" i="2"/>
  <c r="S42" i="2"/>
  <c r="Q42" i="2"/>
  <c r="N42" i="2"/>
  <c r="H42" i="2"/>
  <c r="T41" i="2"/>
  <c r="S41" i="2"/>
  <c r="Q41" i="2"/>
  <c r="N41" i="2"/>
  <c r="H41" i="2"/>
  <c r="T40" i="2"/>
  <c r="S40" i="2"/>
  <c r="Q40" i="2"/>
  <c r="N40" i="2"/>
  <c r="H40" i="2"/>
  <c r="T39" i="2"/>
  <c r="S39" i="2"/>
  <c r="Q39" i="2"/>
  <c r="N39" i="2"/>
  <c r="H39" i="2"/>
  <c r="T38" i="2"/>
  <c r="S38" i="2"/>
  <c r="Q38" i="2"/>
  <c r="N38" i="2"/>
  <c r="H38" i="2"/>
  <c r="T37" i="2"/>
  <c r="S37" i="2"/>
  <c r="Q37" i="2"/>
  <c r="N37" i="2"/>
  <c r="H37" i="2"/>
  <c r="T36" i="2"/>
  <c r="S36" i="2"/>
  <c r="Q36" i="2"/>
  <c r="N36" i="2"/>
  <c r="H36" i="2"/>
  <c r="T35" i="2"/>
  <c r="S35" i="2"/>
  <c r="Q35" i="2"/>
  <c r="N35" i="2"/>
  <c r="H35" i="2"/>
  <c r="T34" i="2"/>
  <c r="S34" i="2"/>
  <c r="Q34" i="2"/>
  <c r="N34" i="2"/>
  <c r="H34" i="2"/>
  <c r="T33" i="2"/>
  <c r="S33" i="2"/>
  <c r="Q33" i="2"/>
  <c r="N33" i="2"/>
  <c r="H33" i="2"/>
  <c r="T32" i="2"/>
  <c r="S32" i="2"/>
  <c r="Q32" i="2"/>
  <c r="N32" i="2"/>
  <c r="H32" i="2"/>
  <c r="T31" i="2"/>
  <c r="S31" i="2"/>
  <c r="Q31" i="2"/>
  <c r="N31" i="2"/>
  <c r="H31" i="2"/>
  <c r="T30" i="2"/>
  <c r="S30" i="2"/>
  <c r="Q30" i="2"/>
  <c r="N30" i="2"/>
  <c r="H30" i="2"/>
  <c r="T29" i="2"/>
  <c r="S29" i="2"/>
  <c r="Q29" i="2"/>
  <c r="N29" i="2"/>
  <c r="H29" i="2"/>
  <c r="T28" i="2"/>
  <c r="S28" i="2"/>
  <c r="Q28" i="2"/>
  <c r="N28" i="2"/>
  <c r="H28" i="2"/>
  <c r="T27" i="2"/>
  <c r="S27" i="2"/>
  <c r="Q27" i="2"/>
  <c r="N27" i="2"/>
  <c r="H27" i="2"/>
  <c r="T26" i="2"/>
  <c r="S26" i="2"/>
  <c r="Q26" i="2"/>
  <c r="N26" i="2"/>
  <c r="H26" i="2"/>
  <c r="T25" i="2"/>
  <c r="S25" i="2"/>
  <c r="Q25" i="2"/>
  <c r="N25" i="2"/>
  <c r="H25" i="2"/>
  <c r="T24" i="2"/>
  <c r="S24" i="2"/>
  <c r="Q24" i="2"/>
  <c r="N24" i="2"/>
  <c r="H24" i="2"/>
  <c r="T23" i="2"/>
  <c r="S23" i="2"/>
  <c r="Q23" i="2"/>
  <c r="N23" i="2"/>
  <c r="H23" i="2"/>
  <c r="T22" i="2"/>
  <c r="S22" i="2"/>
  <c r="Q22" i="2"/>
  <c r="N22" i="2"/>
  <c r="H22" i="2"/>
  <c r="T21" i="2"/>
  <c r="S21" i="2"/>
  <c r="Q21" i="2"/>
  <c r="N21" i="2"/>
  <c r="H21" i="2"/>
  <c r="T20" i="2"/>
  <c r="S20" i="2"/>
  <c r="Q20" i="2"/>
  <c r="N20" i="2"/>
  <c r="H20" i="2"/>
  <c r="T19" i="2"/>
  <c r="S19" i="2"/>
  <c r="Q19" i="2"/>
  <c r="N19" i="2"/>
  <c r="H19" i="2"/>
  <c r="T18" i="2"/>
  <c r="S18" i="2"/>
  <c r="Q18" i="2"/>
  <c r="N18" i="2"/>
  <c r="H18" i="2"/>
  <c r="T17" i="2"/>
  <c r="S17" i="2"/>
  <c r="Q17" i="2"/>
  <c r="N17" i="2"/>
  <c r="H17" i="2"/>
  <c r="T16" i="2"/>
  <c r="S16" i="2"/>
  <c r="Q16" i="2"/>
  <c r="N16" i="2"/>
  <c r="H16" i="2"/>
  <c r="T15" i="2"/>
  <c r="S15" i="2"/>
  <c r="Q15" i="2"/>
  <c r="N15" i="2"/>
  <c r="H15" i="2"/>
  <c r="T14" i="2"/>
  <c r="S14" i="2"/>
  <c r="Q14" i="2"/>
  <c r="N14" i="2"/>
  <c r="H14" i="2"/>
  <c r="T13" i="2"/>
  <c r="S13" i="2"/>
  <c r="Q13" i="2"/>
  <c r="N13" i="2"/>
  <c r="H13" i="2"/>
  <c r="T12" i="2"/>
  <c r="S12" i="2"/>
  <c r="Q12" i="2"/>
  <c r="N12" i="2"/>
  <c r="H12" i="2"/>
  <c r="T11" i="2"/>
  <c r="S11" i="2"/>
  <c r="Q11" i="2"/>
  <c r="N11" i="2"/>
  <c r="H11" i="2"/>
  <c r="T10" i="2"/>
  <c r="S10" i="2"/>
  <c r="Q10" i="2"/>
  <c r="N10" i="2"/>
  <c r="H10" i="2"/>
  <c r="T9" i="2"/>
  <c r="S9" i="2"/>
  <c r="Q9" i="2"/>
  <c r="N9" i="2"/>
  <c r="H9" i="2"/>
  <c r="T8" i="2"/>
  <c r="S8" i="2"/>
  <c r="Q8" i="2"/>
  <c r="N8" i="2"/>
  <c r="H8" i="2"/>
  <c r="T7" i="2"/>
  <c r="S7" i="2"/>
  <c r="Q7" i="2"/>
  <c r="N7" i="2"/>
  <c r="H7" i="2"/>
  <c r="T6" i="2"/>
  <c r="S6" i="2"/>
  <c r="Q6" i="2"/>
  <c r="N6" i="2"/>
  <c r="H6" i="2"/>
  <c r="T5" i="2"/>
  <c r="T53" i="2" s="1"/>
  <c r="S5" i="2"/>
  <c r="Q5" i="2"/>
  <c r="N5" i="2"/>
  <c r="H5" i="2"/>
  <c r="H54" i="2" s="1"/>
  <c r="T4" i="2"/>
  <c r="S4" i="2"/>
  <c r="Q4" i="2"/>
  <c r="N4" i="2"/>
  <c r="H4" i="2"/>
  <c r="T3" i="2"/>
  <c r="T54" i="2" s="1"/>
  <c r="S3" i="2"/>
  <c r="S54" i="2" s="1"/>
  <c r="Q3" i="2"/>
  <c r="Q53" i="2" s="1"/>
  <c r="N3" i="2"/>
  <c r="N54" i="2" s="1"/>
  <c r="H3" i="2"/>
  <c r="H53" i="2" s="1"/>
  <c r="N52" i="3" l="1"/>
  <c r="F53" i="3"/>
  <c r="K53" i="3"/>
  <c r="H53" i="3"/>
  <c r="M53" i="3"/>
  <c r="N53" i="2"/>
  <c r="S53" i="2"/>
  <c r="Q54" i="2"/>
  <c r="N54" i="1" l="1"/>
  <c r="K54" i="1"/>
  <c r="I54" i="1"/>
  <c r="G54" i="1"/>
  <c r="E54" i="1"/>
  <c r="N53" i="1"/>
  <c r="K53" i="1"/>
  <c r="I53" i="1"/>
  <c r="G53" i="1"/>
  <c r="E53" i="1"/>
  <c r="N52" i="1"/>
  <c r="K52" i="1"/>
  <c r="I52" i="1"/>
  <c r="G52" i="1"/>
  <c r="E52" i="1"/>
  <c r="P50" i="1"/>
  <c r="O50" i="1"/>
  <c r="M50" i="1"/>
  <c r="J50" i="1"/>
  <c r="H50" i="1"/>
  <c r="F50" i="1"/>
  <c r="P49" i="1"/>
  <c r="O49" i="1"/>
  <c r="M49" i="1"/>
  <c r="J49" i="1"/>
  <c r="H49" i="1"/>
  <c r="F49" i="1"/>
  <c r="P48" i="1"/>
  <c r="O48" i="1"/>
  <c r="M48" i="1"/>
  <c r="J48" i="1"/>
  <c r="H48" i="1"/>
  <c r="F48" i="1"/>
  <c r="P47" i="1"/>
  <c r="O47" i="1"/>
  <c r="M47" i="1"/>
  <c r="J47" i="1"/>
  <c r="H47" i="1"/>
  <c r="F47" i="1"/>
  <c r="P46" i="1"/>
  <c r="O46" i="1"/>
  <c r="M46" i="1"/>
  <c r="J46" i="1"/>
  <c r="H46" i="1"/>
  <c r="F46" i="1"/>
  <c r="P45" i="1"/>
  <c r="O45" i="1"/>
  <c r="M45" i="1"/>
  <c r="J45" i="1"/>
  <c r="H45" i="1"/>
  <c r="F45" i="1"/>
  <c r="P44" i="1"/>
  <c r="O44" i="1"/>
  <c r="M44" i="1"/>
  <c r="J44" i="1"/>
  <c r="H44" i="1"/>
  <c r="F44" i="1"/>
  <c r="P43" i="1"/>
  <c r="O43" i="1"/>
  <c r="M43" i="1"/>
  <c r="J43" i="1"/>
  <c r="H43" i="1"/>
  <c r="F43" i="1"/>
  <c r="P42" i="1"/>
  <c r="O42" i="1"/>
  <c r="M42" i="1"/>
  <c r="J42" i="1"/>
  <c r="H42" i="1"/>
  <c r="F42" i="1"/>
  <c r="P41" i="1"/>
  <c r="O41" i="1"/>
  <c r="M41" i="1"/>
  <c r="J41" i="1"/>
  <c r="H41" i="1"/>
  <c r="F41" i="1"/>
  <c r="P40" i="1"/>
  <c r="O40" i="1"/>
  <c r="M40" i="1"/>
  <c r="J40" i="1"/>
  <c r="H40" i="1"/>
  <c r="F40" i="1"/>
  <c r="P39" i="1"/>
  <c r="O39" i="1"/>
  <c r="M39" i="1"/>
  <c r="J39" i="1"/>
  <c r="H39" i="1"/>
  <c r="F39" i="1"/>
  <c r="P38" i="1"/>
  <c r="O38" i="1"/>
  <c r="M38" i="1"/>
  <c r="J38" i="1"/>
  <c r="H38" i="1"/>
  <c r="F38" i="1"/>
  <c r="P37" i="1"/>
  <c r="O37" i="1"/>
  <c r="M37" i="1"/>
  <c r="J37" i="1"/>
  <c r="H37" i="1"/>
  <c r="F37" i="1"/>
  <c r="P36" i="1"/>
  <c r="O36" i="1"/>
  <c r="M36" i="1"/>
  <c r="J36" i="1"/>
  <c r="H36" i="1"/>
  <c r="F36" i="1"/>
  <c r="P35" i="1"/>
  <c r="O35" i="1"/>
  <c r="M35" i="1"/>
  <c r="J35" i="1"/>
  <c r="H35" i="1"/>
  <c r="F35" i="1"/>
  <c r="P34" i="1"/>
  <c r="O34" i="1"/>
  <c r="M34" i="1"/>
  <c r="J34" i="1"/>
  <c r="H34" i="1"/>
  <c r="F34" i="1"/>
  <c r="P33" i="1"/>
  <c r="O33" i="1"/>
  <c r="M33" i="1"/>
  <c r="J33" i="1"/>
  <c r="H33" i="1"/>
  <c r="F33" i="1"/>
  <c r="P32" i="1"/>
  <c r="O32" i="1"/>
  <c r="M32" i="1"/>
  <c r="J32" i="1"/>
  <c r="H32" i="1"/>
  <c r="F32" i="1"/>
  <c r="P31" i="1"/>
  <c r="O31" i="1"/>
  <c r="M31" i="1"/>
  <c r="J31" i="1"/>
  <c r="H31" i="1"/>
  <c r="F31" i="1"/>
  <c r="P30" i="1"/>
  <c r="O30" i="1"/>
  <c r="M30" i="1"/>
  <c r="J30" i="1"/>
  <c r="H30" i="1"/>
  <c r="F30" i="1"/>
  <c r="P29" i="1"/>
  <c r="O29" i="1"/>
  <c r="M29" i="1"/>
  <c r="J29" i="1"/>
  <c r="H29" i="1"/>
  <c r="F29" i="1"/>
  <c r="P28" i="1"/>
  <c r="O28" i="1"/>
  <c r="M28" i="1"/>
  <c r="J28" i="1"/>
  <c r="H28" i="1"/>
  <c r="F28" i="1"/>
  <c r="P27" i="1"/>
  <c r="O27" i="1"/>
  <c r="M27" i="1"/>
  <c r="J27" i="1"/>
  <c r="H27" i="1"/>
  <c r="F27" i="1"/>
  <c r="P26" i="1"/>
  <c r="O26" i="1"/>
  <c r="M26" i="1"/>
  <c r="J26" i="1"/>
  <c r="H26" i="1"/>
  <c r="F26" i="1"/>
  <c r="P25" i="1"/>
  <c r="O25" i="1"/>
  <c r="M25" i="1"/>
  <c r="J25" i="1"/>
  <c r="H25" i="1"/>
  <c r="F25" i="1"/>
  <c r="P24" i="1"/>
  <c r="O24" i="1"/>
  <c r="M24" i="1"/>
  <c r="J24" i="1"/>
  <c r="H24" i="1"/>
  <c r="F24" i="1"/>
  <c r="P23" i="1"/>
  <c r="O23" i="1"/>
  <c r="M23" i="1"/>
  <c r="J23" i="1"/>
  <c r="H23" i="1"/>
  <c r="F23" i="1"/>
  <c r="P22" i="1"/>
  <c r="O22" i="1"/>
  <c r="M22" i="1"/>
  <c r="J22" i="1"/>
  <c r="H22" i="1"/>
  <c r="F22" i="1"/>
  <c r="P21" i="1"/>
  <c r="O21" i="1"/>
  <c r="M21" i="1"/>
  <c r="J21" i="1"/>
  <c r="H21" i="1"/>
  <c r="F21" i="1"/>
  <c r="P20" i="1"/>
  <c r="O20" i="1"/>
  <c r="M20" i="1"/>
  <c r="J20" i="1"/>
  <c r="H20" i="1"/>
  <c r="F20" i="1"/>
  <c r="P19" i="1"/>
  <c r="O19" i="1"/>
  <c r="M19" i="1"/>
  <c r="J19" i="1"/>
  <c r="H19" i="1"/>
  <c r="F19" i="1"/>
  <c r="P18" i="1"/>
  <c r="O18" i="1"/>
  <c r="M18" i="1"/>
  <c r="J18" i="1"/>
  <c r="H18" i="1"/>
  <c r="F18" i="1"/>
  <c r="P17" i="1"/>
  <c r="O17" i="1"/>
  <c r="M17" i="1"/>
  <c r="J17" i="1"/>
  <c r="H17" i="1"/>
  <c r="F17" i="1"/>
  <c r="P16" i="1"/>
  <c r="O16" i="1"/>
  <c r="M16" i="1"/>
  <c r="J16" i="1"/>
  <c r="H16" i="1"/>
  <c r="F16" i="1"/>
  <c r="P15" i="1"/>
  <c r="O15" i="1"/>
  <c r="M15" i="1"/>
  <c r="J15" i="1"/>
  <c r="H15" i="1"/>
  <c r="F15" i="1"/>
  <c r="P14" i="1"/>
  <c r="O14" i="1"/>
  <c r="M14" i="1"/>
  <c r="J14" i="1"/>
  <c r="H14" i="1"/>
  <c r="F14" i="1"/>
  <c r="P13" i="1"/>
  <c r="O13" i="1"/>
  <c r="M13" i="1"/>
  <c r="J13" i="1"/>
  <c r="H13" i="1"/>
  <c r="F13" i="1"/>
  <c r="P12" i="1"/>
  <c r="O12" i="1"/>
  <c r="M12" i="1"/>
  <c r="J12" i="1"/>
  <c r="H12" i="1"/>
  <c r="F12" i="1"/>
  <c r="P11" i="1"/>
  <c r="O11" i="1"/>
  <c r="M11" i="1"/>
  <c r="J11" i="1"/>
  <c r="H11" i="1"/>
  <c r="F11" i="1"/>
  <c r="P10" i="1"/>
  <c r="O10" i="1"/>
  <c r="M10" i="1"/>
  <c r="J10" i="1"/>
  <c r="H10" i="1"/>
  <c r="F10" i="1"/>
  <c r="P9" i="1"/>
  <c r="O9" i="1"/>
  <c r="M9" i="1"/>
  <c r="J9" i="1"/>
  <c r="H9" i="1"/>
  <c r="F9" i="1"/>
  <c r="P8" i="1"/>
  <c r="O8" i="1"/>
  <c r="M8" i="1"/>
  <c r="J8" i="1"/>
  <c r="H8" i="1"/>
  <c r="F8" i="1"/>
  <c r="P7" i="1"/>
  <c r="O7" i="1"/>
  <c r="M7" i="1"/>
  <c r="J7" i="1"/>
  <c r="H7" i="1"/>
  <c r="F7" i="1"/>
  <c r="P6" i="1"/>
  <c r="O6" i="1"/>
  <c r="M6" i="1"/>
  <c r="J6" i="1"/>
  <c r="H6" i="1"/>
  <c r="F6" i="1"/>
  <c r="P5" i="1"/>
  <c r="O5" i="1"/>
  <c r="M5" i="1"/>
  <c r="J5" i="1"/>
  <c r="H5" i="1"/>
  <c r="F5" i="1"/>
  <c r="P4" i="1"/>
  <c r="O4" i="1"/>
  <c r="O53" i="1" s="1"/>
  <c r="M4" i="1"/>
  <c r="J4" i="1"/>
  <c r="H4" i="1"/>
  <c r="F4" i="1"/>
  <c r="F53" i="1" s="1"/>
  <c r="P3" i="1"/>
  <c r="P54" i="1" s="1"/>
  <c r="O3" i="1"/>
  <c r="O54" i="1" s="1"/>
  <c r="M3" i="1"/>
  <c r="M53" i="1" s="1"/>
  <c r="J3" i="1"/>
  <c r="J54" i="1" s="1"/>
  <c r="H3" i="1"/>
  <c r="H53" i="1" s="1"/>
  <c r="F3" i="1"/>
  <c r="F54" i="1" s="1"/>
  <c r="P53" i="1" l="1"/>
  <c r="H54" i="1"/>
  <c r="M54" i="1"/>
  <c r="J53" i="1"/>
</calcChain>
</file>

<file path=xl/sharedStrings.xml><?xml version="1.0" encoding="utf-8"?>
<sst xmlns="http://schemas.openxmlformats.org/spreadsheetml/2006/main" count="585" uniqueCount="268">
  <si>
    <t>Local Government Revenue</t>
  </si>
  <si>
    <t>State Government Revenue</t>
  </si>
  <si>
    <t>Federal Government Revenue</t>
  </si>
  <si>
    <t>Other Revenue</t>
  </si>
  <si>
    <t>Location</t>
  </si>
  <si>
    <t>City</t>
  </si>
  <si>
    <t>Population of Legal Service Area</t>
  </si>
  <si>
    <t>OSL Population</t>
  </si>
  <si>
    <t>% of Total Operating Revenue</t>
  </si>
  <si>
    <t>Other Operating Revenue</t>
  </si>
  <si>
    <t>Describe Other Operating Revenue</t>
  </si>
  <si>
    <t xml:space="preserve">% of Total Operating Revenue </t>
  </si>
  <si>
    <t>Total Operating Revenue</t>
  </si>
  <si>
    <t>Total Operating Revenue Per Capita by Legal Population</t>
  </si>
  <si>
    <t>Total Operating Revenue Per Capita By OSL Population</t>
  </si>
  <si>
    <t>ASHAWAY FREE LIBRARY</t>
  </si>
  <si>
    <t>HOPKINTON</t>
  </si>
  <si>
    <t xml:space="preserve">fines, copies, fundraising, endowment distribution, etc. </t>
  </si>
  <si>
    <t>BARRINGTON PUBLIC LIBRARY</t>
  </si>
  <si>
    <t>BARRINGTON</t>
  </si>
  <si>
    <t>Friends of BPL, RI Interlocal Trust grant</t>
  </si>
  <si>
    <t>BROWNELL LIBRARY, HOME OF LITTLE COMPTON</t>
  </si>
  <si>
    <t>LITTLE COMPTON</t>
  </si>
  <si>
    <t xml:space="preserve">Brownell Tust </t>
  </si>
  <si>
    <t>CENTRAL FALLS FREE PUBLIC LIBRARY</t>
  </si>
  <si>
    <t>CENTRAL FALLS</t>
  </si>
  <si>
    <t>Includes rent, contributions, fees, fines, printing, fundraising, refund, and grant revenue</t>
  </si>
  <si>
    <t>CLARK MEMORIAL LIBRARY</t>
  </si>
  <si>
    <t>RICHMOND</t>
  </si>
  <si>
    <t/>
  </si>
  <si>
    <t>COVENTRY PUBLIC LIBRARY</t>
  </si>
  <si>
    <t>COVENTRY</t>
  </si>
  <si>
    <t>None</t>
  </si>
  <si>
    <t>CRANSTON PUBLIC LIBRARY</t>
  </si>
  <si>
    <t>CRANSTON</t>
  </si>
  <si>
    <t>fines and fees</t>
  </si>
  <si>
    <t>CROSS' MILLS PUBLIC LIBRARY</t>
  </si>
  <si>
    <t>CHARLESTOWN</t>
  </si>
  <si>
    <t>Annual appeal donations, fines, room rental, garden tour gardem tpir</t>
  </si>
  <si>
    <t>CUMBERLAND PUBLIC LIBRARY</t>
  </si>
  <si>
    <t>CUMBERLAND</t>
  </si>
  <si>
    <t>Friends group, Library Fund, fines, grants</t>
  </si>
  <si>
    <t>DAVISVILLE FREE LIBRARY</t>
  </si>
  <si>
    <t>NORTH KINGSTOWN</t>
  </si>
  <si>
    <t>Fines and fees, annual campaign, fundraising events, grants, interest income</t>
  </si>
  <si>
    <t>EAST GREENWICH FREE LIBRARY</t>
  </si>
  <si>
    <t>EAST GREENWICH</t>
  </si>
  <si>
    <t>endowment fund, fines and printing</t>
  </si>
  <si>
    <t>EAST PROVIDENCE PUBLIC LIBRARY</t>
  </si>
  <si>
    <t>EAST PROVIDENCE</t>
  </si>
  <si>
    <t>Champlin, RI foundation, donations</t>
  </si>
  <si>
    <t>EAST SMITHFIELD PUBLIC LIBRARY</t>
  </si>
  <si>
    <t>SMITHFIELD</t>
  </si>
  <si>
    <t>interest, fines and fees, copies, donations, replacement cards,conference room rental</t>
  </si>
  <si>
    <t>EXETER PUBLIC LIBRARY</t>
  </si>
  <si>
    <t>EXETER</t>
  </si>
  <si>
    <t>Passport fees, overdue fines, donations</t>
  </si>
  <si>
    <t>GEORGE HAIL FREE LIBRARY</t>
  </si>
  <si>
    <t>WARREN</t>
  </si>
  <si>
    <t>donations, book sale, fundraising &amp; fines</t>
  </si>
  <si>
    <t>GLOCESTER MANTON FREE PUBLIC LIBRARY</t>
  </si>
  <si>
    <t>GLOCESTER</t>
  </si>
  <si>
    <t>Donations, fundraisers, fines, investments</t>
  </si>
  <si>
    <t>GREENVILLE PUBLIC LIBRARY</t>
  </si>
  <si>
    <t>contibutions, fines, printing, lost and damaged materials, etc...</t>
  </si>
  <si>
    <t>HARMONY LIBRARY</t>
  </si>
  <si>
    <t>Fines, donations, Memorial fund, Endowment</t>
  </si>
  <si>
    <t>HOPE LIBRARY</t>
  </si>
  <si>
    <t>SCITUATE</t>
  </si>
  <si>
    <t>fines, donations, printing fees, association dues, fundraising</t>
  </si>
  <si>
    <t>ISLAND FREE LIBRARY</t>
  </si>
  <si>
    <t>NEW SHOREHAM</t>
  </si>
  <si>
    <t>Friends group for programs, advertising; Trustee monies for digitization</t>
  </si>
  <si>
    <t>JAMESTOWN PHILOMENIAN LIBRARY</t>
  </si>
  <si>
    <t>JAMESTOWN</t>
  </si>
  <si>
    <t>Trustee spending, book sale and gifts</t>
  </si>
  <si>
    <t>JESSE M. SMITH MEMORIAL LIBRARY</t>
  </si>
  <si>
    <t>BURRILLVILLE</t>
  </si>
  <si>
    <t>Fine, fees, donations</t>
  </si>
  <si>
    <t>LANGWORTHY PUBLIC LIBRARY</t>
  </si>
  <si>
    <t>LIBRARIES OF FOSTER</t>
  </si>
  <si>
    <t>FOSTER</t>
  </si>
  <si>
    <t>Annual solicitation, donations, operating income.</t>
  </si>
  <si>
    <t>LINCOLN PUBLIC LIBRARY</t>
  </si>
  <si>
    <t>LINCOLN</t>
  </si>
  <si>
    <t>grant</t>
  </si>
  <si>
    <t>LOUTTIT MEMORIAL LIBRARY</t>
  </si>
  <si>
    <t>WEST GREENWICH</t>
  </si>
  <si>
    <t>Fines, fees, donations, Inter-local Trust grant</t>
  </si>
  <si>
    <t>MARIAN J. MOHR MEMORIAL LIBRARY</t>
  </si>
  <si>
    <t>JOHNSTON</t>
  </si>
  <si>
    <t>fees and fines, Friends group support</t>
  </si>
  <si>
    <t>MAURY LOONTJENS MEMORIAL LIBRARY (NARRAGANSETT)</t>
  </si>
  <si>
    <t>NARRAGANSETT</t>
  </si>
  <si>
    <t>Fines, donations, Interest</t>
  </si>
  <si>
    <t>MIDDLETOWN PUBLIC LIBRARY</t>
  </si>
  <si>
    <t>MIDDLETOWN</t>
  </si>
  <si>
    <t>User fees, annual bequest, donations</t>
  </si>
  <si>
    <t>NEWPORT PUBLIC LIBRARY</t>
  </si>
  <si>
    <t>NEWPORT</t>
  </si>
  <si>
    <t>Fundraiser, fines, copiers &amp; printing, Friends donation, assorted gifts and legacy bequests</t>
  </si>
  <si>
    <t>NORTH KINGSTOWN FREE LIBRARY</t>
  </si>
  <si>
    <t>Fines &amp; fees, donations, grants, Friends support</t>
  </si>
  <si>
    <t>NORTH PROVIDENCE UNION FREE</t>
  </si>
  <si>
    <t>NORTH PROVIDENCE</t>
  </si>
  <si>
    <t>Foundation grant, donations, fines etc.</t>
  </si>
  <si>
    <t>NORTH SCITUATE PUBLIC LIBRARY</t>
  </si>
  <si>
    <t>fundraising, donations, fines, grants</t>
  </si>
  <si>
    <t>NORTH SMITHFIELD PUBLIC LIBRARY</t>
  </si>
  <si>
    <t>NORTH SMITHFIELD</t>
  </si>
  <si>
    <t>fines,copies,book sales, contributions, grants</t>
  </si>
  <si>
    <t>PASCOAG FREE PUBLIC LIBRARY</t>
  </si>
  <si>
    <t>PASCOAG</t>
  </si>
  <si>
    <t>PAWTUCKET PUBLIC LIBRARY</t>
  </si>
  <si>
    <t>PAWTUCKET</t>
  </si>
  <si>
    <t xml:space="preserve">Fines, Endownment, Grants </t>
  </si>
  <si>
    <t>PONTIAC FREE LIBRARY</t>
  </si>
  <si>
    <t>WARWICK</t>
  </si>
  <si>
    <t>Endowment income, donations, fundraisiers, fines, fees, and interest.</t>
  </si>
  <si>
    <t>PORTSMOUTH FREE PUBLIC LIBRARY</t>
  </si>
  <si>
    <t>PORTSMOUTH</t>
  </si>
  <si>
    <t>Fund raising, fines, computer printouts, program room rental, endowment</t>
  </si>
  <si>
    <t>PROVIDENCE COMMUNITY LIBRARY</t>
  </si>
  <si>
    <t>PROVIDENCE</t>
  </si>
  <si>
    <t>PROVIDENCE PUBLIC LIBRARY</t>
  </si>
  <si>
    <t>AA, MM Interest, Dividends, Overdue Charges, Gala , Event Business, Registrations</t>
  </si>
  <si>
    <t>ROGERS FREE LIBRARY</t>
  </si>
  <si>
    <t>BRISTOL</t>
  </si>
  <si>
    <t>Friends of the library and Trust contributions</t>
  </si>
  <si>
    <t>SOUTH KINGSTOWN PUBLIC LIBRARY</t>
  </si>
  <si>
    <t>SOUTH KINGSTOWN</t>
  </si>
  <si>
    <t>TIVERTON PUBLIC LIBRARY</t>
  </si>
  <si>
    <t>TIVERTON</t>
  </si>
  <si>
    <t>fines and fees, donations, friends</t>
  </si>
  <si>
    <t>WARWICK PUBLIC LIBRARY</t>
  </si>
  <si>
    <t>Endowment, Donations, and lost material payments.</t>
  </si>
  <si>
    <t>WEST WARWICK PUBLIC LIBRARY</t>
  </si>
  <si>
    <t>WEST WARWICK</t>
  </si>
  <si>
    <t>endowment, trust, fines, Friends, fees &amp; donations</t>
  </si>
  <si>
    <t>WESTERLY PUBLIC LIBRARY</t>
  </si>
  <si>
    <t>WESTERLY</t>
  </si>
  <si>
    <t>fines, draw down, direct public support</t>
  </si>
  <si>
    <t>WILLETT FREE LIBRARY</t>
  </si>
  <si>
    <t>Grants, memberships, donations, fines, endowment income</t>
  </si>
  <si>
    <t>WOONSOCKET HARRIS PUBLIC LIBRARY</t>
  </si>
  <si>
    <t>WOONSOCKET</t>
  </si>
  <si>
    <t>grants, fines, fees, donations</t>
  </si>
  <si>
    <t xml:space="preserve">Total </t>
  </si>
  <si>
    <t>n/a</t>
  </si>
  <si>
    <t xml:space="preserve">Average </t>
  </si>
  <si>
    <t>Median</t>
  </si>
  <si>
    <t>Staffing Expenditures</t>
  </si>
  <si>
    <t>Collection Expenditures</t>
  </si>
  <si>
    <t>Other Operating Expenditures</t>
  </si>
  <si>
    <t>Salaries and Wage Expenditures</t>
  </si>
  <si>
    <t>Employee Benefits Expenditures</t>
  </si>
  <si>
    <t>Total Staff Expenditures</t>
  </si>
  <si>
    <t>% of Total Operating Expenditures</t>
  </si>
  <si>
    <t>Print Materials Expenditures</t>
  </si>
  <si>
    <t>Electronic Materials Expenditures</t>
  </si>
  <si>
    <t>Other Materials Expenditures</t>
  </si>
  <si>
    <t>Describe Other Materials Expenditures</t>
  </si>
  <si>
    <t>Total Collection Expenditures</t>
  </si>
  <si>
    <t>Describe Other Operating Expenditures</t>
  </si>
  <si>
    <t>% Total Operating Expenditures</t>
  </si>
  <si>
    <t>Total Operating Expenditure</t>
  </si>
  <si>
    <t>Total Operating Expenditures Per Capita By Legal Population</t>
  </si>
  <si>
    <t>Total Operating Expenditures Per Capita by OSL Population</t>
  </si>
  <si>
    <t>audiovisual</t>
  </si>
  <si>
    <t>services, facilities, admin</t>
  </si>
  <si>
    <t>DVDs, Audiobooks</t>
  </si>
  <si>
    <t xml:space="preserve">Utilities, book binding, physical plant operation, library supplies. </t>
  </si>
  <si>
    <t>Audios, DVDs</t>
  </si>
  <si>
    <t>Office supplies, liability insurance, telephone, landscaping, oil, electric, building maintenance, custodial services, equipment, software</t>
  </si>
  <si>
    <t>DVDs</t>
  </si>
  <si>
    <t>Utilities, security, repair, maintenance, programming, operational, office, administrative, and insurance expenditures</t>
  </si>
  <si>
    <t>audios, videos, museum passes, periodicals</t>
  </si>
  <si>
    <t>supplies,postage, gas, electricity, phone, OSL fees, snow removal, trash pickup, alarm contract, janitorial, landscaping, pest control, water</t>
  </si>
  <si>
    <t>DVDs, Audio Books, Music, Games, Toys, Realia</t>
  </si>
  <si>
    <t>OSL, Supplies, Programs, Security, Travel, Technology, Utilities</t>
  </si>
  <si>
    <t>AV</t>
  </si>
  <si>
    <t>utilities, supplies, property maint, equipment, security guard, vehicle maint, operation of library cost, periodicals</t>
  </si>
  <si>
    <t>museum passes, puppets</t>
  </si>
  <si>
    <t>Heat, electricity, telephone, insurance, builing &amp; grounds, Ocean State Libraries fees, processing office mileage, etc.</t>
  </si>
  <si>
    <t>Audio, DVD, video games, passes</t>
  </si>
  <si>
    <t>DVDs, audiobooks on CD</t>
  </si>
  <si>
    <t>Building and grounds, fundraising expense, insurance, library programs, utilities, supplies, osl fees</t>
  </si>
  <si>
    <t>dvds,audio-book on cd</t>
  </si>
  <si>
    <t>buildingand equipment mmaintenance,supplies, insurance,utilities</t>
  </si>
  <si>
    <t>Programming, utilities, repairs, tuition, dues, alarm, advertising/postage, printing, clothing, tech upgrades (3x self checkout machines)</t>
  </si>
  <si>
    <t>Books on CD, Films, DVD's</t>
  </si>
  <si>
    <t>Utilities, supplies, postage, equipment, maintenance, dues, travel, insurance, programs, security, OSL, payroll service, computer software, accountant</t>
  </si>
  <si>
    <t>Video, audio, cake pans, museum passes, misc items</t>
  </si>
  <si>
    <t xml:space="preserve">OSL Fees, Utilities, Supplies, Programming, Maintenance </t>
  </si>
  <si>
    <t>museum passes</t>
  </si>
  <si>
    <t>utilities, supplies, programs, professional fees, insurance</t>
  </si>
  <si>
    <t>Audio/Visual</t>
  </si>
  <si>
    <t>building and grounds maintenance, insurance, service contracts, utilities</t>
  </si>
  <si>
    <t>dvds and cds</t>
  </si>
  <si>
    <t>programs, copiers, educational expenses, memberships, etc.</t>
  </si>
  <si>
    <t>Maintenance, utilities, service contracts, accounting fees, exterior maintenance</t>
  </si>
  <si>
    <t>dvds, audiobooks</t>
  </si>
  <si>
    <t>electric, oil, water, insurance, maintenance, supplies, printing</t>
  </si>
  <si>
    <t>dvds, audio books</t>
  </si>
  <si>
    <t>payroll taxes, education, training, travel, postage, freight, electricity,fuel oil, water, sewer, advertising, supplies, programming, building maintenence, grounds maintenence, equipment maintenence, copier lease</t>
  </si>
  <si>
    <t>media</t>
  </si>
  <si>
    <t xml:space="preserve">electricity, heat, supplies, new server </t>
  </si>
  <si>
    <t>DVDs, E-zone, audio</t>
  </si>
  <si>
    <t>Programs, supplies, travel, conference and training fees, physical plant, insurance, OSL fees, computer hardware/software, copying</t>
  </si>
  <si>
    <t>Audio books and DVDs</t>
  </si>
  <si>
    <t>Supplies, programs, heating, electricity, phones, building maintenance, professional fees</t>
  </si>
  <si>
    <t>DVDs Audiobooks music cds playaways</t>
  </si>
  <si>
    <t>Computer, osl fees supplies membership programs utilities</t>
  </si>
  <si>
    <t>DVDs, BluRays, CDs, Kits, Play-aways</t>
  </si>
  <si>
    <t>OSL fees, payroll service, workman's comp, tax prep, supplies, programming expenses</t>
  </si>
  <si>
    <t>Audio and video</t>
  </si>
  <si>
    <t>Physical plant, book maintenance, office and program supplies, computers, postage and staff development</t>
  </si>
  <si>
    <t>museum memberships</t>
  </si>
  <si>
    <t>heat, electric, telephone, maintenance,insurance</t>
  </si>
  <si>
    <t>Audio visual materials, discount passes</t>
  </si>
  <si>
    <t>Utilities, repairs, maintenance, supplies, insurance, legal services, license fees, equipment, postage, travel, professional fees</t>
  </si>
  <si>
    <t>Microforms, DVDs, Music CDs, Single-title players, Audiobooks</t>
  </si>
  <si>
    <t>Professional development, professional services, operations &amp; maintenance</t>
  </si>
  <si>
    <t>microforms, AV materials, local history collection, museum passes</t>
  </si>
  <si>
    <t>physical plant, office expenses, OSL fees</t>
  </si>
  <si>
    <t>Audiovisual materials,DVDs,books &amp; cd's,Music cd's, museum passes</t>
  </si>
  <si>
    <t>Physical plant,utilities,supplies,programs,equuipment,maintenance contracts</t>
  </si>
  <si>
    <t>DVDs, audiobooks, music CDs</t>
  </si>
  <si>
    <t>OSL fees, maintenance, insurance, programs, fundraising, utilities</t>
  </si>
  <si>
    <t>museum passes, av material, toys, games, puzzles</t>
  </si>
  <si>
    <t>plant, dues and fees, computers, furnishings, programming</t>
  </si>
  <si>
    <t>insurance, utilities, general maintenance</t>
  </si>
  <si>
    <t xml:space="preserve">Audio Visual </t>
  </si>
  <si>
    <t>Physical Plant and supplies</t>
  </si>
  <si>
    <t>Audiobooks and DVDs.</t>
  </si>
  <si>
    <t>OSL fees, physical plant, office supplies, other fees.</t>
  </si>
  <si>
    <t>audio books, DVDs, music CDs</t>
  </si>
  <si>
    <t>building &amp; grounds, library operating special projects</t>
  </si>
  <si>
    <t>this is correct</t>
  </si>
  <si>
    <t>AV, Book Binding, Book Funds</t>
  </si>
  <si>
    <t>Supplies, Printing, Furniture, Computer Rentals and Equip., Utitilities, Postage, Travel, Payroll, Legal Expenses, Audit Fees, Credit Card Fees</t>
  </si>
  <si>
    <t>subscriptions, a-v, computers</t>
  </si>
  <si>
    <t>bldg repairs/maint, utilities, operating</t>
  </si>
  <si>
    <t>0</t>
  </si>
  <si>
    <t>building maintenance;cosortium fees;contracts;programs;supplies;utilities;heat;water;staff travel;communications</t>
  </si>
  <si>
    <t>CD music and audiobooks, DVDs and Playaways</t>
  </si>
  <si>
    <t>Donations, endowment income, and payment for lost materials.</t>
  </si>
  <si>
    <t>A/V</t>
  </si>
  <si>
    <t>programs, supplies, OSL, utilities, maintenance</t>
  </si>
  <si>
    <t>nonprint</t>
  </si>
  <si>
    <t>occupancy, insurance,service contracts, supplies</t>
  </si>
  <si>
    <t>DVDs and audiobooks</t>
  </si>
  <si>
    <t>Trash services, supplies, insurance, programs, bank fees, payroll prep, Ocean State Library, utilities, cable, phone, water</t>
  </si>
  <si>
    <t>DVDs, books on CD, microfilm</t>
  </si>
  <si>
    <t>physical plant, OSL fees, computers, programming</t>
  </si>
  <si>
    <t xml:space="preserve">n/a </t>
  </si>
  <si>
    <t>Average</t>
  </si>
  <si>
    <t>% of Total Collection Expenditures</t>
  </si>
  <si>
    <t>Collection Expenditures Per Capita by Legal Population</t>
  </si>
  <si>
    <t>Collection Expenditures Per Capita by OSL Population</t>
  </si>
  <si>
    <t>Total</t>
  </si>
  <si>
    <t>Tab Title</t>
  </si>
  <si>
    <t>Worksheet Description</t>
  </si>
  <si>
    <t>Revenue</t>
  </si>
  <si>
    <t>Operating revenue broken down by source</t>
  </si>
  <si>
    <t>Expenditures</t>
  </si>
  <si>
    <t>Operating expenditures broken down by source</t>
  </si>
  <si>
    <t>Collection expenditures broken down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</si>
</sst>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Protection="0">
      <alignment horizontal="left" vertical="center"/>
    </xf>
    <xf numFmtId="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9" xfId="4" applyFont="1" applyBorder="1" applyAlignment="1">
      <alignment horizontal="left" vertical="center"/>
    </xf>
    <xf numFmtId="44" fontId="3" fillId="0" borderId="10" xfId="2" applyFont="1" applyBorder="1"/>
    <xf numFmtId="10" fontId="3" fillId="0" borderId="10" xfId="3" applyNumberFormat="1" applyFont="1" applyBorder="1"/>
    <xf numFmtId="164" fontId="3" fillId="0" borderId="10" xfId="2" applyNumberFormat="1" applyFont="1" applyBorder="1"/>
    <xf numFmtId="0" fontId="3" fillId="0" borderId="12" xfId="4" applyFont="1" applyBorder="1" applyAlignment="1">
      <alignment horizontal="left" vertical="center"/>
    </xf>
    <xf numFmtId="44" fontId="3" fillId="0" borderId="13" xfId="2" applyFont="1" applyBorder="1"/>
    <xf numFmtId="10" fontId="3" fillId="0" borderId="13" xfId="3" applyNumberFormat="1" applyFont="1" applyBorder="1"/>
    <xf numFmtId="164" fontId="3" fillId="0" borderId="13" xfId="2" applyNumberFormat="1" applyFont="1" applyBorder="1"/>
    <xf numFmtId="14" fontId="3" fillId="0" borderId="15" xfId="4" applyNumberFormat="1" applyFont="1" applyBorder="1" applyAlignment="1">
      <alignment horizontal="left" vertical="center"/>
    </xf>
    <xf numFmtId="0" fontId="3" fillId="0" borderId="10" xfId="0" applyFont="1" applyBorder="1"/>
    <xf numFmtId="3" fontId="3" fillId="0" borderId="13" xfId="0" applyNumberFormat="1" applyFont="1" applyBorder="1"/>
    <xf numFmtId="0" fontId="5" fillId="0" borderId="4" xfId="0" applyFont="1" applyBorder="1"/>
    <xf numFmtId="0" fontId="5" fillId="0" borderId="0" xfId="0" applyFont="1"/>
    <xf numFmtId="44" fontId="5" fillId="0" borderId="20" xfId="2" applyFont="1" applyBorder="1"/>
    <xf numFmtId="44" fontId="5" fillId="0" borderId="0" xfId="2" applyFont="1"/>
    <xf numFmtId="0" fontId="5" fillId="8" borderId="21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44" fontId="5" fillId="4" borderId="21" xfId="2" applyFont="1" applyFill="1" applyBorder="1" applyAlignment="1">
      <alignment horizontal="center" vertical="center" wrapText="1"/>
    </xf>
    <xf numFmtId="10" fontId="5" fillId="4" borderId="21" xfId="3" applyNumberFormat="1" applyFont="1" applyFill="1" applyBorder="1" applyAlignment="1">
      <alignment horizontal="center" vertical="center" wrapText="1"/>
    </xf>
    <xf numFmtId="44" fontId="5" fillId="5" borderId="21" xfId="2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10" fontId="5" fillId="5" borderId="21" xfId="3" applyNumberFormat="1" applyFont="1" applyFill="1" applyBorder="1" applyAlignment="1">
      <alignment horizontal="center" vertical="center" wrapText="1"/>
    </xf>
    <xf numFmtId="44" fontId="5" fillId="7" borderId="21" xfId="2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10" fontId="5" fillId="7" borderId="21" xfId="3" applyNumberFormat="1" applyFont="1" applyFill="1" applyBorder="1" applyAlignment="1">
      <alignment horizontal="center" vertical="center" wrapText="1"/>
    </xf>
    <xf numFmtId="44" fontId="5" fillId="9" borderId="21" xfId="2" applyFont="1" applyFill="1" applyBorder="1" applyAlignment="1">
      <alignment horizontal="center" vertical="center" wrapText="1"/>
    </xf>
    <xf numFmtId="44" fontId="6" fillId="2" borderId="21" xfId="2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left"/>
    </xf>
    <xf numFmtId="0" fontId="3" fillId="0" borderId="10" xfId="4" applyFont="1" applyBorder="1" applyAlignment="1">
      <alignment horizontal="left" vertical="center"/>
    </xf>
    <xf numFmtId="10" fontId="3" fillId="0" borderId="10" xfId="3" applyNumberFormat="1" applyFont="1" applyBorder="1" applyAlignment="1">
      <alignment horizontal="right" vertical="center"/>
    </xf>
    <xf numFmtId="0" fontId="5" fillId="8" borderId="23" xfId="0" applyFont="1" applyFill="1" applyBorder="1" applyAlignment="1">
      <alignment horizontal="left"/>
    </xf>
    <xf numFmtId="0" fontId="3" fillId="0" borderId="13" xfId="4" applyFont="1" applyBorder="1" applyAlignment="1">
      <alignment horizontal="left" vertical="center"/>
    </xf>
    <xf numFmtId="10" fontId="3" fillId="0" borderId="13" xfId="3" applyNumberFormat="1" applyFont="1" applyBorder="1" applyAlignment="1">
      <alignment horizontal="right" vertical="center"/>
    </xf>
    <xf numFmtId="0" fontId="5" fillId="8" borderId="24" xfId="0" applyFont="1" applyFill="1" applyBorder="1" applyAlignment="1">
      <alignment horizontal="left"/>
    </xf>
    <xf numFmtId="0" fontId="3" fillId="0" borderId="15" xfId="4" applyFont="1" applyBorder="1" applyAlignment="1">
      <alignment horizontal="left" vertical="center"/>
    </xf>
    <xf numFmtId="0" fontId="3" fillId="0" borderId="16" xfId="4" applyFont="1" applyBorder="1" applyAlignment="1">
      <alignment horizontal="left" vertical="center"/>
    </xf>
    <xf numFmtId="10" fontId="3" fillId="0" borderId="16" xfId="3" applyNumberFormat="1" applyFont="1" applyBorder="1" applyAlignment="1">
      <alignment horizontal="right" vertical="center"/>
    </xf>
    <xf numFmtId="0" fontId="3" fillId="0" borderId="22" xfId="0" applyFont="1" applyBorder="1"/>
    <xf numFmtId="0" fontId="3" fillId="0" borderId="9" xfId="0" applyFont="1" applyBorder="1"/>
    <xf numFmtId="0" fontId="3" fillId="0" borderId="25" xfId="0" applyFont="1" applyBorder="1"/>
    <xf numFmtId="44" fontId="3" fillId="0" borderId="9" xfId="2" applyFont="1" applyBorder="1"/>
    <xf numFmtId="10" fontId="3" fillId="0" borderId="25" xfId="3" applyNumberFormat="1" applyFont="1" applyBorder="1"/>
    <xf numFmtId="10" fontId="3" fillId="0" borderId="25" xfId="3" applyNumberFormat="1" applyFont="1" applyBorder="1" applyAlignment="1">
      <alignment horizontal="right"/>
    </xf>
    <xf numFmtId="0" fontId="3" fillId="0" borderId="12" xfId="0" applyFont="1" applyBorder="1"/>
    <xf numFmtId="10" fontId="3" fillId="0" borderId="13" xfId="3" applyNumberFormat="1" applyFont="1" applyBorder="1" applyAlignment="1">
      <alignment horizontal="right"/>
    </xf>
    <xf numFmtId="44" fontId="3" fillId="0" borderId="13" xfId="2" applyNumberFormat="1" applyFont="1" applyBorder="1"/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44" fontId="5" fillId="4" borderId="6" xfId="2" applyFont="1" applyFill="1" applyBorder="1" applyAlignment="1">
      <alignment horizontal="center" vertical="center" wrapText="1"/>
    </xf>
    <xf numFmtId="10" fontId="5" fillId="4" borderId="6" xfId="3" applyNumberFormat="1" applyFont="1" applyFill="1" applyBorder="1" applyAlignment="1">
      <alignment horizontal="center" vertical="center" wrapText="1"/>
    </xf>
    <xf numFmtId="44" fontId="5" fillId="5" borderId="6" xfId="2" applyFont="1" applyFill="1" applyBorder="1" applyAlignment="1">
      <alignment horizontal="center" vertical="center" wrapText="1"/>
    </xf>
    <xf numFmtId="10" fontId="5" fillId="5" borderId="6" xfId="3" applyNumberFormat="1" applyFont="1" applyFill="1" applyBorder="1" applyAlignment="1">
      <alignment horizontal="center" vertical="center" wrapText="1"/>
    </xf>
    <xf numFmtId="164" fontId="5" fillId="6" borderId="6" xfId="2" applyNumberFormat="1" applyFont="1" applyFill="1" applyBorder="1" applyAlignment="1">
      <alignment horizontal="center" vertical="center" wrapText="1"/>
    </xf>
    <xf numFmtId="10" fontId="5" fillId="6" borderId="6" xfId="3" applyNumberFormat="1" applyFont="1" applyFill="1" applyBorder="1" applyAlignment="1">
      <alignment horizontal="center" vertical="center" wrapText="1"/>
    </xf>
    <xf numFmtId="44" fontId="5" fillId="7" borderId="6" xfId="2" applyFont="1" applyFill="1" applyBorder="1" applyAlignment="1">
      <alignment horizontal="center" vertical="center" wrapText="1"/>
    </xf>
    <xf numFmtId="10" fontId="5" fillId="7" borderId="6" xfId="3" applyNumberFormat="1" applyFont="1" applyFill="1" applyBorder="1" applyAlignment="1">
      <alignment horizontal="center" vertical="center" wrapText="1"/>
    </xf>
    <xf numFmtId="44" fontId="5" fillId="9" borderId="6" xfId="2" applyFont="1" applyFill="1" applyBorder="1" applyAlignment="1">
      <alignment horizontal="center" vertical="center" wrapText="1"/>
    </xf>
    <xf numFmtId="44" fontId="5" fillId="10" borderId="6" xfId="2" applyFont="1" applyFill="1" applyBorder="1" applyAlignment="1">
      <alignment horizontal="center" vertical="center" wrapText="1"/>
    </xf>
    <xf numFmtId="44" fontId="6" fillId="3" borderId="7" xfId="2" applyFont="1" applyFill="1" applyBorder="1" applyAlignment="1">
      <alignment horizontal="center" vertical="center" wrapText="1"/>
    </xf>
    <xf numFmtId="0" fontId="2" fillId="0" borderId="0" xfId="0" applyFont="1"/>
    <xf numFmtId="0" fontId="5" fillId="8" borderId="8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14" fontId="5" fillId="8" borderId="14" xfId="0" applyNumberFormat="1" applyFont="1" applyFill="1" applyBorder="1" applyAlignment="1">
      <alignment horizontal="left"/>
    </xf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44" fontId="5" fillId="5" borderId="27" xfId="2" applyFont="1" applyFill="1" applyBorder="1" applyAlignment="1">
      <alignment horizontal="center" vertical="center" wrapText="1"/>
    </xf>
    <xf numFmtId="9" fontId="5" fillId="5" borderId="27" xfId="3" applyFont="1" applyFill="1" applyBorder="1" applyAlignment="1">
      <alignment horizontal="center" vertical="center" wrapText="1"/>
    </xf>
    <xf numFmtId="44" fontId="5" fillId="6" borderId="27" xfId="2" applyFont="1" applyFill="1" applyBorder="1" applyAlignment="1">
      <alignment horizontal="center" vertical="center" wrapText="1"/>
    </xf>
    <xf numFmtId="10" fontId="5" fillId="6" borderId="27" xfId="3" applyNumberFormat="1" applyFont="1" applyFill="1" applyBorder="1" applyAlignment="1">
      <alignment horizontal="center" vertical="center" wrapText="1"/>
    </xf>
    <xf numFmtId="44" fontId="5" fillId="7" borderId="27" xfId="2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10" fontId="5" fillId="7" borderId="27" xfId="3" applyNumberFormat="1" applyFont="1" applyFill="1" applyBorder="1" applyAlignment="1">
      <alignment horizontal="center" vertical="center" wrapText="1"/>
    </xf>
    <xf numFmtId="44" fontId="5" fillId="9" borderId="27" xfId="2" applyFont="1" applyFill="1" applyBorder="1" applyAlignment="1">
      <alignment horizontal="center" vertical="center" wrapText="1"/>
    </xf>
    <xf numFmtId="44" fontId="5" fillId="12" borderId="27" xfId="2" applyFont="1" applyFill="1" applyBorder="1" applyAlignment="1">
      <alignment horizontal="center" vertical="center" wrapText="1"/>
    </xf>
    <xf numFmtId="44" fontId="5" fillId="12" borderId="28" xfId="2" applyFont="1" applyFill="1" applyBorder="1" applyAlignment="1">
      <alignment horizontal="center" wrapText="1"/>
    </xf>
    <xf numFmtId="0" fontId="5" fillId="8" borderId="26" xfId="0" applyFont="1" applyFill="1" applyBorder="1" applyAlignment="1">
      <alignment horizontal="left"/>
    </xf>
    <xf numFmtId="0" fontId="5" fillId="8" borderId="31" xfId="0" applyFont="1" applyFill="1" applyBorder="1" applyAlignment="1">
      <alignment horizontal="left"/>
    </xf>
    <xf numFmtId="0" fontId="3" fillId="0" borderId="19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0" fillId="13" borderId="0" xfId="0" applyFill="1"/>
    <xf numFmtId="0" fontId="3" fillId="13" borderId="0" xfId="0" applyFont="1" applyFill="1"/>
    <xf numFmtId="0" fontId="5" fillId="13" borderId="0" xfId="0" applyFont="1" applyFill="1"/>
    <xf numFmtId="0" fontId="7" fillId="13" borderId="0" xfId="6" applyFill="1"/>
    <xf numFmtId="0" fontId="3" fillId="0" borderId="33" xfId="0" applyFont="1" applyBorder="1"/>
    <xf numFmtId="0" fontId="3" fillId="0" borderId="32" xfId="0" applyFont="1" applyBorder="1"/>
    <xf numFmtId="0" fontId="5" fillId="0" borderId="32" xfId="0" applyFont="1" applyBorder="1"/>
    <xf numFmtId="3" fontId="3" fillId="0" borderId="10" xfId="5" applyNumberFormat="1" applyFont="1" applyBorder="1" applyAlignment="1">
      <alignment horizontal="right"/>
    </xf>
    <xf numFmtId="44" fontId="3" fillId="0" borderId="10" xfId="2" applyFont="1" applyBorder="1" applyAlignment="1">
      <alignment horizontal="right"/>
    </xf>
    <xf numFmtId="10" fontId="3" fillId="0" borderId="10" xfId="3" applyNumberFormat="1" applyFont="1" applyBorder="1" applyAlignment="1">
      <alignment horizontal="right"/>
    </xf>
    <xf numFmtId="3" fontId="3" fillId="0" borderId="13" xfId="5" applyNumberFormat="1" applyFont="1" applyBorder="1" applyAlignment="1">
      <alignment horizontal="right"/>
    </xf>
    <xf numFmtId="44" fontId="3" fillId="0" borderId="13" xfId="2" applyFont="1" applyBorder="1" applyAlignment="1">
      <alignment horizontal="right"/>
    </xf>
    <xf numFmtId="10" fontId="3" fillId="0" borderId="16" xfId="3" applyNumberFormat="1" applyFont="1" applyBorder="1" applyAlignment="1">
      <alignment horizontal="right"/>
    </xf>
    <xf numFmtId="44" fontId="3" fillId="0" borderId="16" xfId="2" applyFont="1" applyBorder="1" applyAlignment="1">
      <alignment horizontal="right"/>
    </xf>
    <xf numFmtId="3" fontId="3" fillId="0" borderId="10" xfId="5" applyNumberFormat="1" applyFont="1" applyBorder="1" applyAlignment="1"/>
    <xf numFmtId="44" fontId="3" fillId="0" borderId="10" xfId="2" applyFont="1" applyBorder="1" applyAlignment="1"/>
    <xf numFmtId="10" fontId="3" fillId="0" borderId="10" xfId="3" applyNumberFormat="1" applyFont="1" applyBorder="1" applyAlignment="1"/>
    <xf numFmtId="3" fontId="3" fillId="0" borderId="13" xfId="5" applyNumberFormat="1" applyFont="1" applyBorder="1" applyAlignment="1"/>
    <xf numFmtId="44" fontId="3" fillId="0" borderId="13" xfId="2" applyFont="1" applyBorder="1" applyAlignment="1"/>
    <xf numFmtId="10" fontId="3" fillId="0" borderId="13" xfId="3" applyNumberFormat="1" applyFont="1" applyBorder="1" applyAlignment="1"/>
    <xf numFmtId="165" fontId="3" fillId="0" borderId="16" xfId="1" applyNumberFormat="1" applyFont="1" applyBorder="1" applyAlignment="1"/>
    <xf numFmtId="166" fontId="3" fillId="0" borderId="16" xfId="2" applyNumberFormat="1" applyFont="1" applyBorder="1" applyAlignment="1"/>
    <xf numFmtId="10" fontId="3" fillId="0" borderId="16" xfId="3" applyNumberFormat="1" applyFont="1" applyBorder="1" applyAlignment="1"/>
    <xf numFmtId="8" fontId="3" fillId="0" borderId="16" xfId="2" applyNumberFormat="1" applyFont="1" applyBorder="1" applyAlignment="1"/>
    <xf numFmtId="44" fontId="3" fillId="0" borderId="16" xfId="2" applyFont="1" applyBorder="1" applyAlignment="1"/>
    <xf numFmtId="44" fontId="3" fillId="0" borderId="13" xfId="2" applyFont="1" applyBorder="1" applyAlignment="1">
      <alignment horizontal="left"/>
    </xf>
    <xf numFmtId="0" fontId="3" fillId="0" borderId="16" xfId="2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0" fontId="3" fillId="0" borderId="13" xfId="4" applyFont="1" applyBorder="1" applyAlignment="1">
      <alignment horizontal="right" vertical="center"/>
    </xf>
    <xf numFmtId="167" fontId="3" fillId="0" borderId="13" xfId="0" applyNumberFormat="1" applyFont="1" applyBorder="1" applyAlignment="1">
      <alignment horizontal="right"/>
    </xf>
    <xf numFmtId="3" fontId="3" fillId="0" borderId="16" xfId="5" applyNumberFormat="1" applyFont="1" applyBorder="1" applyAlignment="1">
      <alignment horizontal="right"/>
    </xf>
    <xf numFmtId="167" fontId="3" fillId="0" borderId="16" xfId="0" applyNumberFormat="1" applyFont="1" applyBorder="1" applyAlignment="1">
      <alignment horizontal="right"/>
    </xf>
    <xf numFmtId="44" fontId="3" fillId="0" borderId="13" xfId="2" applyNumberFormat="1" applyFont="1" applyBorder="1" applyAlignment="1">
      <alignment horizontal="right"/>
    </xf>
    <xf numFmtId="3" fontId="3" fillId="0" borderId="29" xfId="5" applyNumberFormat="1" applyFont="1" applyBorder="1" applyAlignment="1">
      <alignment horizontal="right"/>
    </xf>
    <xf numFmtId="3" fontId="3" fillId="0" borderId="30" xfId="5" applyNumberFormat="1" applyFont="1" applyBorder="1" applyAlignment="1">
      <alignment horizontal="right"/>
    </xf>
    <xf numFmtId="3" fontId="3" fillId="0" borderId="4" xfId="5" applyNumberFormat="1" applyFont="1" applyBorder="1" applyAlignment="1">
      <alignment horizontal="right"/>
    </xf>
    <xf numFmtId="3" fontId="3" fillId="0" borderId="17" xfId="5" applyNumberFormat="1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10" fontId="3" fillId="0" borderId="4" xfId="3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44" fontId="3" fillId="0" borderId="25" xfId="2" applyFont="1" applyBorder="1" applyAlignment="1">
      <alignment horizontal="right"/>
    </xf>
    <xf numFmtId="9" fontId="3" fillId="0" borderId="25" xfId="3" applyFont="1" applyBorder="1" applyAlignment="1">
      <alignment horizontal="right"/>
    </xf>
    <xf numFmtId="167" fontId="3" fillId="0" borderId="2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44" fontId="5" fillId="7" borderId="4" xfId="2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166" fontId="3" fillId="0" borderId="10" xfId="2" applyNumberFormat="1" applyFont="1" applyBorder="1" applyAlignment="1"/>
    <xf numFmtId="166" fontId="3" fillId="0" borderId="13" xfId="2" applyNumberFormat="1" applyFont="1" applyBorder="1" applyAlignment="1"/>
    <xf numFmtId="167" fontId="3" fillId="0" borderId="10" xfId="2" applyNumberFormat="1" applyFont="1" applyBorder="1" applyAlignment="1"/>
    <xf numFmtId="167" fontId="3" fillId="0" borderId="13" xfId="2" applyNumberFormat="1" applyFont="1" applyBorder="1" applyAlignment="1"/>
    <xf numFmtId="166" fontId="3" fillId="0" borderId="10" xfId="2" applyNumberFormat="1" applyFont="1" applyBorder="1" applyAlignment="1">
      <alignment horizontal="right"/>
    </xf>
    <xf numFmtId="166" fontId="3" fillId="0" borderId="13" xfId="2" applyNumberFormat="1" applyFont="1" applyBorder="1" applyAlignment="1">
      <alignment horizontal="right"/>
    </xf>
    <xf numFmtId="166" fontId="3" fillId="0" borderId="16" xfId="2" applyNumberFormat="1" applyFont="1" applyBorder="1" applyAlignment="1">
      <alignment horizontal="right"/>
    </xf>
    <xf numFmtId="166" fontId="3" fillId="0" borderId="4" xfId="2" applyNumberFormat="1" applyFont="1" applyBorder="1" applyAlignment="1">
      <alignment horizontal="right"/>
    </xf>
  </cellXfs>
  <cellStyles count="7">
    <cellStyle name="Comma" xfId="1" builtinId="3"/>
    <cellStyle name="Currency" xfId="2" builtinId="4"/>
    <cellStyle name="Hyperlink" xfId="6" builtinId="8"/>
    <cellStyle name="Normal" xfId="0" builtinId="0"/>
    <cellStyle name="Percent" xfId="3" builtinId="5"/>
    <cellStyle name="sInteger" xfId="5" xr:uid="{70A0E148-2338-4B77-B174-CF8C1AFEE782}"/>
    <cellStyle name="sText" xfId="4" xr:uid="{D21B13AA-8E04-4A63-9791-15835E394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</xdr:row>
          <xdr:rowOff>47625</xdr:rowOff>
        </xdr:from>
        <xdr:to>
          <xdr:col>9</xdr:col>
          <xdr:colOff>409575</xdr:colOff>
          <xdr:row>27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6CC4-6CBD-497E-9ED0-287B8D6DEA58}">
  <sheetPr>
    <tabColor rgb="FF0070C0"/>
  </sheetPr>
  <dimension ref="A1:S34"/>
  <sheetViews>
    <sheetView showGridLines="0" showRowColHeaders="0" tabSelected="1" workbookViewId="0">
      <selection activeCell="A3" sqref="A3"/>
    </sheetView>
  </sheetViews>
  <sheetFormatPr defaultColWidth="0" defaultRowHeight="12.75" zeroHeight="1" x14ac:dyDescent="0.2"/>
  <cols>
    <col min="1" max="10" width="9.140625" style="81" customWidth="1"/>
    <col min="11" max="19" width="0" style="81" hidden="1" customWidth="1"/>
    <col min="20" max="16384" width="9.140625" style="81" hidden="1"/>
  </cols>
  <sheetData>
    <row r="1" spans="14:19" x14ac:dyDescent="0.2"/>
    <row r="2" spans="14:19" x14ac:dyDescent="0.2"/>
    <row r="3" spans="14:19" x14ac:dyDescent="0.2"/>
    <row r="4" spans="14:19" x14ac:dyDescent="0.2"/>
    <row r="5" spans="14:19" x14ac:dyDescent="0.2"/>
    <row r="6" spans="14:19" x14ac:dyDescent="0.2"/>
    <row r="7" spans="14:19" x14ac:dyDescent="0.2">
      <c r="N7" s="82"/>
      <c r="O7" s="82"/>
      <c r="P7" s="82"/>
      <c r="Q7" s="82"/>
      <c r="R7" s="82"/>
      <c r="S7" s="82"/>
    </row>
    <row r="8" spans="14:19" x14ac:dyDescent="0.2"/>
    <row r="9" spans="14:19" x14ac:dyDescent="0.2"/>
    <row r="10" spans="14:19" x14ac:dyDescent="0.2"/>
    <row r="11" spans="14:19" x14ac:dyDescent="0.2"/>
    <row r="12" spans="14:19" x14ac:dyDescent="0.2"/>
    <row r="13" spans="14:19" x14ac:dyDescent="0.2"/>
    <row r="14" spans="14:19" x14ac:dyDescent="0.2"/>
    <row r="15" spans="14:19" x14ac:dyDescent="0.2"/>
    <row r="16" spans="14:19" x14ac:dyDescent="0.2"/>
    <row r="17" spans="2:7" x14ac:dyDescent="0.2"/>
    <row r="18" spans="2:7" x14ac:dyDescent="0.2"/>
    <row r="19" spans="2:7" x14ac:dyDescent="0.2"/>
    <row r="20" spans="2:7" x14ac:dyDescent="0.2"/>
    <row r="21" spans="2:7" x14ac:dyDescent="0.2"/>
    <row r="22" spans="2:7" x14ac:dyDescent="0.2"/>
    <row r="23" spans="2:7" x14ac:dyDescent="0.2"/>
    <row r="24" spans="2:7" x14ac:dyDescent="0.2"/>
    <row r="25" spans="2:7" x14ac:dyDescent="0.2"/>
    <row r="26" spans="2:7" x14ac:dyDescent="0.2"/>
    <row r="27" spans="2:7" x14ac:dyDescent="0.2"/>
    <row r="28" spans="2:7" x14ac:dyDescent="0.2"/>
    <row r="29" spans="2:7" x14ac:dyDescent="0.2"/>
    <row r="30" spans="2:7" x14ac:dyDescent="0.2">
      <c r="B30" s="83" t="s">
        <v>261</v>
      </c>
      <c r="C30" s="82"/>
      <c r="D30" s="82"/>
      <c r="E30" s="83" t="s">
        <v>262</v>
      </c>
      <c r="F30" s="82"/>
      <c r="G30" s="82"/>
    </row>
    <row r="31" spans="2:7" x14ac:dyDescent="0.2">
      <c r="B31" s="84" t="s">
        <v>263</v>
      </c>
      <c r="C31" s="82"/>
      <c r="D31" s="82"/>
      <c r="E31" s="82" t="s">
        <v>264</v>
      </c>
      <c r="F31" s="82"/>
      <c r="G31" s="82"/>
    </row>
    <row r="32" spans="2:7" x14ac:dyDescent="0.2">
      <c r="B32" s="84" t="s">
        <v>265</v>
      </c>
      <c r="C32" s="82"/>
      <c r="D32" s="82"/>
      <c r="E32" s="82" t="s">
        <v>266</v>
      </c>
      <c r="F32" s="82"/>
      <c r="G32" s="82"/>
    </row>
    <row r="33" spans="2:7" x14ac:dyDescent="0.2">
      <c r="B33" s="84" t="s">
        <v>152</v>
      </c>
      <c r="C33" s="82"/>
      <c r="D33" s="82"/>
      <c r="E33" s="82" t="s">
        <v>267</v>
      </c>
      <c r="F33" s="82"/>
      <c r="G33" s="82"/>
    </row>
    <row r="34" spans="2:7" x14ac:dyDescent="0.2"/>
  </sheetData>
  <hyperlinks>
    <hyperlink ref="B33" location="'Collection Expenditures'!A1" display="Collection Expenditures" xr:uid="{33F04B0A-0ADA-4658-828B-7EAE14319CFC}"/>
    <hyperlink ref="B32" location="Expenditures!A1" display="Expenditures" xr:uid="{44EDC81D-E5DA-4B30-A175-59C559DA1567}"/>
    <hyperlink ref="B31" location="Revenue!A1" display="Revenue" xr:uid="{7028E088-7733-41D0-88C5-11566181A9A1}"/>
  </hyperlink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pad.Document.1" shapeId="4097" r:id="rId4">
          <objectPr defaultSize="0" r:id="rId5">
            <anchor moveWithCells="1">
              <from>
                <xdr:col>0</xdr:col>
                <xdr:colOff>390525</xdr:colOff>
                <xdr:row>1</xdr:row>
                <xdr:rowOff>47625</xdr:rowOff>
              </from>
              <to>
                <xdr:col>9</xdr:col>
                <xdr:colOff>409575</xdr:colOff>
                <xdr:row>27</xdr:row>
                <xdr:rowOff>142875</xdr:rowOff>
              </to>
            </anchor>
          </objectPr>
        </oleObject>
      </mc:Choice>
      <mc:Fallback>
        <oleObject progId="Wordpad.Document.1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CBA96-D6EF-44B9-822C-87EC7485AD3A}">
  <sheetPr>
    <tabColor rgb="FF0070C0"/>
  </sheetPr>
  <dimension ref="A1:P5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47.85546875" bestFit="1" customWidth="1"/>
    <col min="2" max="2" width="16.85546875" bestFit="1" customWidth="1"/>
    <col min="3" max="3" width="8.7109375" bestFit="1" customWidth="1"/>
    <col min="5" max="5" width="14.5703125" bestFit="1" customWidth="1"/>
    <col min="7" max="7" width="13.5703125" bestFit="1" customWidth="1"/>
    <col min="9" max="9" width="10.85546875" bestFit="1" customWidth="1"/>
    <col min="11" max="11" width="13.5703125" bestFit="1" customWidth="1"/>
    <col min="12" max="12" width="13.85546875" customWidth="1"/>
    <col min="14" max="14" width="14.5703125" bestFit="1" customWidth="1"/>
    <col min="15" max="15" width="14.42578125" customWidth="1"/>
    <col min="16" max="16" width="15" customWidth="1"/>
  </cols>
  <sheetData>
    <row r="1" spans="1:16" s="60" customFormat="1" ht="13.5" thickBot="1" x14ac:dyDescent="0.25">
      <c r="A1" s="13"/>
      <c r="B1" s="13"/>
      <c r="C1" s="13"/>
      <c r="D1" s="13"/>
      <c r="E1" s="126" t="s">
        <v>0</v>
      </c>
      <c r="F1" s="127"/>
      <c r="G1" s="128" t="s">
        <v>1</v>
      </c>
      <c r="H1" s="128"/>
      <c r="I1" s="129" t="s">
        <v>2</v>
      </c>
      <c r="J1" s="130"/>
      <c r="K1" s="131" t="s">
        <v>3</v>
      </c>
      <c r="L1" s="131"/>
      <c r="M1" s="131"/>
      <c r="N1" s="15"/>
      <c r="O1" s="15"/>
      <c r="P1" s="15"/>
    </row>
    <row r="2" spans="1:16" s="60" customFormat="1" ht="66" customHeight="1" thickTop="1" thickBot="1" x14ac:dyDescent="0.25">
      <c r="A2" s="47" t="s">
        <v>4</v>
      </c>
      <c r="B2" s="48" t="s">
        <v>5</v>
      </c>
      <c r="C2" s="48" t="s">
        <v>6</v>
      </c>
      <c r="D2" s="48" t="s">
        <v>7</v>
      </c>
      <c r="E2" s="49" t="s">
        <v>0</v>
      </c>
      <c r="F2" s="50" t="s">
        <v>8</v>
      </c>
      <c r="G2" s="51" t="s">
        <v>1</v>
      </c>
      <c r="H2" s="52" t="s">
        <v>8</v>
      </c>
      <c r="I2" s="53" t="s">
        <v>2</v>
      </c>
      <c r="J2" s="54" t="s">
        <v>8</v>
      </c>
      <c r="K2" s="55" t="s">
        <v>9</v>
      </c>
      <c r="L2" s="55" t="s">
        <v>10</v>
      </c>
      <c r="M2" s="56" t="s">
        <v>11</v>
      </c>
      <c r="N2" s="57" t="s">
        <v>12</v>
      </c>
      <c r="O2" s="58" t="s">
        <v>13</v>
      </c>
      <c r="P2" s="59" t="s">
        <v>14</v>
      </c>
    </row>
    <row r="3" spans="1:16" ht="13.5" thickTop="1" x14ac:dyDescent="0.2">
      <c r="A3" s="61" t="s">
        <v>15</v>
      </c>
      <c r="B3" s="1" t="s">
        <v>16</v>
      </c>
      <c r="C3" s="95">
        <v>8349</v>
      </c>
      <c r="D3" s="95">
        <v>3108</v>
      </c>
      <c r="E3" s="141">
        <v>66000</v>
      </c>
      <c r="F3" s="97">
        <f t="shared" ref="F3:F50" si="0">E3/N3</f>
        <v>0.62025994530435025</v>
      </c>
      <c r="G3" s="141">
        <v>15311</v>
      </c>
      <c r="H3" s="97">
        <f t="shared" ref="H3:H50" si="1">G3/N3</f>
        <v>0.14389090943265012</v>
      </c>
      <c r="I3" s="143">
        <v>0</v>
      </c>
      <c r="J3" s="97">
        <f t="shared" ref="J3:J50" si="2">I3/N3</f>
        <v>0</v>
      </c>
      <c r="K3" s="141">
        <v>25096</v>
      </c>
      <c r="L3" s="96" t="s">
        <v>17</v>
      </c>
      <c r="M3" s="97">
        <f t="shared" ref="M3:M50" si="3">K3/N3</f>
        <v>0.2358491452629996</v>
      </c>
      <c r="N3" s="96">
        <v>106407</v>
      </c>
      <c r="O3" s="96">
        <f t="shared" ref="O3:O50" si="4">N3/C3</f>
        <v>12.74487962630255</v>
      </c>
      <c r="P3" s="96">
        <f t="shared" ref="P3:P50" si="5">N3/D3</f>
        <v>34.236486486486484</v>
      </c>
    </row>
    <row r="4" spans="1:16" x14ac:dyDescent="0.2">
      <c r="A4" s="62" t="s">
        <v>18</v>
      </c>
      <c r="B4" s="5" t="s">
        <v>19</v>
      </c>
      <c r="C4" s="98">
        <v>16068</v>
      </c>
      <c r="D4" s="98">
        <v>16310</v>
      </c>
      <c r="E4" s="142">
        <v>1717078</v>
      </c>
      <c r="F4" s="100">
        <f t="shared" si="0"/>
        <v>0.8068224855018189</v>
      </c>
      <c r="G4" s="142">
        <v>376179</v>
      </c>
      <c r="H4" s="100">
        <f t="shared" si="1"/>
        <v>0.17675939926642165</v>
      </c>
      <c r="I4" s="144">
        <v>0</v>
      </c>
      <c r="J4" s="100">
        <f t="shared" si="2"/>
        <v>0</v>
      </c>
      <c r="K4" s="142">
        <v>34941</v>
      </c>
      <c r="L4" s="99" t="s">
        <v>20</v>
      </c>
      <c r="M4" s="100">
        <f t="shared" si="3"/>
        <v>1.6418115231759452E-2</v>
      </c>
      <c r="N4" s="99">
        <v>2128198</v>
      </c>
      <c r="O4" s="99">
        <f t="shared" si="4"/>
        <v>132.44946477470748</v>
      </c>
      <c r="P4" s="99">
        <f t="shared" si="5"/>
        <v>130.48424279583077</v>
      </c>
    </row>
    <row r="5" spans="1:16" x14ac:dyDescent="0.2">
      <c r="A5" s="62" t="s">
        <v>21</v>
      </c>
      <c r="B5" s="5" t="s">
        <v>22</v>
      </c>
      <c r="C5" s="98">
        <v>3473</v>
      </c>
      <c r="D5" s="98">
        <v>3492</v>
      </c>
      <c r="E5" s="142">
        <v>161595</v>
      </c>
      <c r="F5" s="100">
        <f t="shared" si="0"/>
        <v>0.71768326804700611</v>
      </c>
      <c r="G5" s="142">
        <v>35067</v>
      </c>
      <c r="H5" s="100">
        <f t="shared" si="1"/>
        <v>0.15574119966957123</v>
      </c>
      <c r="I5" s="144">
        <v>0</v>
      </c>
      <c r="J5" s="100">
        <f t="shared" si="2"/>
        <v>0</v>
      </c>
      <c r="K5" s="142">
        <v>28500</v>
      </c>
      <c r="L5" s="99" t="s">
        <v>23</v>
      </c>
      <c r="M5" s="100">
        <f t="shared" si="3"/>
        <v>0.12657553228342261</v>
      </c>
      <c r="N5" s="99">
        <v>225162</v>
      </c>
      <c r="O5" s="99">
        <f t="shared" si="4"/>
        <v>64.832133602073142</v>
      </c>
      <c r="P5" s="99">
        <f t="shared" si="5"/>
        <v>64.479381443298962</v>
      </c>
    </row>
    <row r="6" spans="1:16" x14ac:dyDescent="0.2">
      <c r="A6" s="62" t="s">
        <v>24</v>
      </c>
      <c r="B6" s="5" t="s">
        <v>25</v>
      </c>
      <c r="C6" s="98">
        <v>19408</v>
      </c>
      <c r="D6" s="98">
        <v>19376</v>
      </c>
      <c r="E6" s="142">
        <v>118825</v>
      </c>
      <c r="F6" s="100">
        <f t="shared" si="0"/>
        <v>0.62425793029535692</v>
      </c>
      <c r="G6" s="142">
        <v>27075</v>
      </c>
      <c r="H6" s="100">
        <f t="shared" si="1"/>
        <v>0.14224097170415978</v>
      </c>
      <c r="I6" s="144">
        <v>0</v>
      </c>
      <c r="J6" s="100">
        <f t="shared" si="2"/>
        <v>0</v>
      </c>
      <c r="K6" s="142">
        <v>44446</v>
      </c>
      <c r="L6" s="99" t="s">
        <v>26</v>
      </c>
      <c r="M6" s="100">
        <f t="shared" si="3"/>
        <v>0.23350109800048333</v>
      </c>
      <c r="N6" s="99">
        <v>190346</v>
      </c>
      <c r="O6" s="99">
        <f t="shared" si="4"/>
        <v>9.8076051112943112</v>
      </c>
      <c r="P6" s="99">
        <f t="shared" si="5"/>
        <v>9.8238026424442602</v>
      </c>
    </row>
    <row r="7" spans="1:16" x14ac:dyDescent="0.2">
      <c r="A7" s="62" t="s">
        <v>27</v>
      </c>
      <c r="B7" s="5" t="s">
        <v>28</v>
      </c>
      <c r="C7" s="98">
        <v>8199</v>
      </c>
      <c r="D7" s="98">
        <v>7708</v>
      </c>
      <c r="E7" s="142">
        <v>97000</v>
      </c>
      <c r="F7" s="100">
        <f t="shared" si="0"/>
        <v>0.58327620834385641</v>
      </c>
      <c r="G7" s="142">
        <v>26001</v>
      </c>
      <c r="H7" s="100">
        <f t="shared" si="1"/>
        <v>0.15634808962008875</v>
      </c>
      <c r="I7" s="144">
        <v>0</v>
      </c>
      <c r="J7" s="100">
        <f t="shared" si="2"/>
        <v>0</v>
      </c>
      <c r="K7" s="142">
        <v>43301</v>
      </c>
      <c r="L7" s="99" t="s">
        <v>29</v>
      </c>
      <c r="M7" s="100">
        <f t="shared" si="3"/>
        <v>0.26037570203605487</v>
      </c>
      <c r="N7" s="99">
        <v>166302</v>
      </c>
      <c r="O7" s="99">
        <f t="shared" si="4"/>
        <v>20.283205268935237</v>
      </c>
      <c r="P7" s="99">
        <f t="shared" si="5"/>
        <v>21.575246497145823</v>
      </c>
    </row>
    <row r="8" spans="1:16" x14ac:dyDescent="0.2">
      <c r="A8" s="62" t="s">
        <v>30</v>
      </c>
      <c r="B8" s="5" t="s">
        <v>31</v>
      </c>
      <c r="C8" s="98">
        <v>35429</v>
      </c>
      <c r="D8" s="98">
        <v>35014</v>
      </c>
      <c r="E8" s="142">
        <v>1054238</v>
      </c>
      <c r="F8" s="100">
        <f t="shared" si="0"/>
        <v>0.81573502489209815</v>
      </c>
      <c r="G8" s="142">
        <v>238140</v>
      </c>
      <c r="H8" s="100">
        <f t="shared" si="1"/>
        <v>0.18426497510790188</v>
      </c>
      <c r="I8" s="144">
        <v>0</v>
      </c>
      <c r="J8" s="100">
        <f t="shared" si="2"/>
        <v>0</v>
      </c>
      <c r="K8" s="142">
        <v>0</v>
      </c>
      <c r="L8" s="99" t="s">
        <v>32</v>
      </c>
      <c r="M8" s="100">
        <f t="shared" si="3"/>
        <v>0</v>
      </c>
      <c r="N8" s="99">
        <v>1292378</v>
      </c>
      <c r="O8" s="99">
        <f t="shared" si="4"/>
        <v>36.477970024556157</v>
      </c>
      <c r="P8" s="99">
        <f t="shared" si="5"/>
        <v>36.910321585651452</v>
      </c>
    </row>
    <row r="9" spans="1:16" x14ac:dyDescent="0.2">
      <c r="A9" s="62" t="s">
        <v>33</v>
      </c>
      <c r="B9" s="5" t="s">
        <v>34</v>
      </c>
      <c r="C9" s="98">
        <v>79960</v>
      </c>
      <c r="D9" s="98">
        <v>80387</v>
      </c>
      <c r="E9" s="142">
        <v>2749715</v>
      </c>
      <c r="F9" s="100">
        <f t="shared" si="0"/>
        <v>0.80437784870687978</v>
      </c>
      <c r="G9" s="142">
        <v>582746</v>
      </c>
      <c r="H9" s="100">
        <f t="shared" si="1"/>
        <v>0.17047147570658755</v>
      </c>
      <c r="I9" s="144">
        <v>0</v>
      </c>
      <c r="J9" s="100">
        <f t="shared" si="2"/>
        <v>0</v>
      </c>
      <c r="K9" s="142">
        <v>85976</v>
      </c>
      <c r="L9" s="99" t="s">
        <v>35</v>
      </c>
      <c r="M9" s="100">
        <f t="shared" si="3"/>
        <v>2.5150675586532674E-2</v>
      </c>
      <c r="N9" s="99">
        <v>3418437</v>
      </c>
      <c r="O9" s="99">
        <f t="shared" si="4"/>
        <v>42.751838419209605</v>
      </c>
      <c r="P9" s="99">
        <f t="shared" si="5"/>
        <v>42.524749026583898</v>
      </c>
    </row>
    <row r="10" spans="1:16" x14ac:dyDescent="0.2">
      <c r="A10" s="62" t="s">
        <v>36</v>
      </c>
      <c r="B10" s="5" t="s">
        <v>37</v>
      </c>
      <c r="C10" s="98">
        <v>8087</v>
      </c>
      <c r="D10" s="98">
        <v>7827</v>
      </c>
      <c r="E10" s="142">
        <v>232708</v>
      </c>
      <c r="F10" s="100">
        <f t="shared" si="0"/>
        <v>0.67505598681844026</v>
      </c>
      <c r="G10" s="142">
        <v>51815</v>
      </c>
      <c r="H10" s="100">
        <f t="shared" si="1"/>
        <v>0.15030865271927688</v>
      </c>
      <c r="I10" s="144">
        <v>0</v>
      </c>
      <c r="J10" s="100">
        <f t="shared" si="2"/>
        <v>0</v>
      </c>
      <c r="K10" s="142">
        <v>60201</v>
      </c>
      <c r="L10" s="99" t="s">
        <v>38</v>
      </c>
      <c r="M10" s="100">
        <f t="shared" si="3"/>
        <v>0.17463536046228287</v>
      </c>
      <c r="N10" s="99">
        <v>344724</v>
      </c>
      <c r="O10" s="99">
        <f t="shared" si="4"/>
        <v>42.626932113268211</v>
      </c>
      <c r="P10" s="99">
        <f t="shared" si="5"/>
        <v>44.042928325028747</v>
      </c>
    </row>
    <row r="11" spans="1:16" x14ac:dyDescent="0.2">
      <c r="A11" s="62" t="s">
        <v>39</v>
      </c>
      <c r="B11" s="5" t="s">
        <v>40</v>
      </c>
      <c r="C11" s="98">
        <v>33946</v>
      </c>
      <c r="D11" s="98">
        <v>33506</v>
      </c>
      <c r="E11" s="142">
        <v>1317195</v>
      </c>
      <c r="F11" s="100">
        <f t="shared" si="0"/>
        <v>0.78612319000595621</v>
      </c>
      <c r="G11" s="142">
        <v>287364</v>
      </c>
      <c r="H11" s="100">
        <f t="shared" si="1"/>
        <v>0.17150346332385988</v>
      </c>
      <c r="I11" s="144">
        <v>0</v>
      </c>
      <c r="J11" s="100">
        <f t="shared" si="2"/>
        <v>0</v>
      </c>
      <c r="K11" s="142">
        <v>70999</v>
      </c>
      <c r="L11" s="99" t="s">
        <v>41</v>
      </c>
      <c r="M11" s="100">
        <f t="shared" si="3"/>
        <v>4.2373346670183901E-2</v>
      </c>
      <c r="N11" s="99">
        <v>1675558</v>
      </c>
      <c r="O11" s="99">
        <f t="shared" si="4"/>
        <v>49.359512166381897</v>
      </c>
      <c r="P11" s="99">
        <f t="shared" si="5"/>
        <v>50.007700113412525</v>
      </c>
    </row>
    <row r="12" spans="1:16" x14ac:dyDescent="0.2">
      <c r="A12" s="62" t="s">
        <v>42</v>
      </c>
      <c r="B12" s="5" t="s">
        <v>43</v>
      </c>
      <c r="C12" s="98">
        <v>26673</v>
      </c>
      <c r="D12" s="98">
        <v>1090</v>
      </c>
      <c r="E12" s="142">
        <v>6000</v>
      </c>
      <c r="F12" s="100">
        <f t="shared" si="0"/>
        <v>7.4278569394753455E-2</v>
      </c>
      <c r="G12" s="142">
        <v>22074</v>
      </c>
      <c r="H12" s="100">
        <f t="shared" si="1"/>
        <v>0.27327085680329799</v>
      </c>
      <c r="I12" s="144">
        <v>0</v>
      </c>
      <c r="J12" s="100">
        <f t="shared" si="2"/>
        <v>0</v>
      </c>
      <c r="K12" s="142">
        <v>52703</v>
      </c>
      <c r="L12" s="106" t="s">
        <v>44</v>
      </c>
      <c r="M12" s="100">
        <f t="shared" si="3"/>
        <v>0.6524505738019486</v>
      </c>
      <c r="N12" s="99">
        <v>80777</v>
      </c>
      <c r="O12" s="99">
        <f t="shared" si="4"/>
        <v>3.0284182506654669</v>
      </c>
      <c r="P12" s="99">
        <f t="shared" si="5"/>
        <v>74.107339449541286</v>
      </c>
    </row>
    <row r="13" spans="1:16" x14ac:dyDescent="0.2">
      <c r="A13" s="62" t="s">
        <v>45</v>
      </c>
      <c r="B13" s="5" t="s">
        <v>46</v>
      </c>
      <c r="C13" s="98">
        <v>13270</v>
      </c>
      <c r="D13" s="98">
        <v>13146</v>
      </c>
      <c r="E13" s="142">
        <v>520235</v>
      </c>
      <c r="F13" s="100">
        <f t="shared" si="0"/>
        <v>0.7248298116015125</v>
      </c>
      <c r="G13" s="142">
        <v>132321</v>
      </c>
      <c r="H13" s="100">
        <f t="shared" si="1"/>
        <v>0.18435938662512852</v>
      </c>
      <c r="I13" s="144">
        <v>0</v>
      </c>
      <c r="J13" s="100">
        <f t="shared" si="2"/>
        <v>0</v>
      </c>
      <c r="K13" s="142">
        <v>65178</v>
      </c>
      <c r="L13" s="106" t="s">
        <v>47</v>
      </c>
      <c r="M13" s="100">
        <f t="shared" si="3"/>
        <v>9.0810801773358929E-2</v>
      </c>
      <c r="N13" s="99">
        <v>717734</v>
      </c>
      <c r="O13" s="99">
        <f t="shared" si="4"/>
        <v>54.08696307460437</v>
      </c>
      <c r="P13" s="99">
        <f t="shared" si="5"/>
        <v>54.597139814392207</v>
      </c>
    </row>
    <row r="14" spans="1:16" x14ac:dyDescent="0.2">
      <c r="A14" s="62" t="s">
        <v>48</v>
      </c>
      <c r="B14" s="5" t="s">
        <v>49</v>
      </c>
      <c r="C14" s="98">
        <v>45342</v>
      </c>
      <c r="D14" s="98">
        <v>47037</v>
      </c>
      <c r="E14" s="142">
        <v>1884261</v>
      </c>
      <c r="F14" s="100">
        <f t="shared" si="0"/>
        <v>0.79233251153537732</v>
      </c>
      <c r="G14" s="142">
        <v>415613</v>
      </c>
      <c r="H14" s="100">
        <f t="shared" si="1"/>
        <v>0.17476543436219971</v>
      </c>
      <c r="I14" s="144">
        <v>0</v>
      </c>
      <c r="J14" s="100">
        <f t="shared" si="2"/>
        <v>0</v>
      </c>
      <c r="K14" s="142">
        <v>78245</v>
      </c>
      <c r="L14" s="106" t="s">
        <v>50</v>
      </c>
      <c r="M14" s="100">
        <f t="shared" si="3"/>
        <v>3.2902054102422966E-2</v>
      </c>
      <c r="N14" s="99">
        <v>2378119</v>
      </c>
      <c r="O14" s="99">
        <f t="shared" si="4"/>
        <v>52.448480437563404</v>
      </c>
      <c r="P14" s="99">
        <f t="shared" si="5"/>
        <v>50.558475242893891</v>
      </c>
    </row>
    <row r="15" spans="1:16" x14ac:dyDescent="0.2">
      <c r="A15" s="62" t="s">
        <v>51</v>
      </c>
      <c r="B15" s="5" t="s">
        <v>52</v>
      </c>
      <c r="C15" s="98">
        <v>21640</v>
      </c>
      <c r="D15" s="98">
        <v>7263</v>
      </c>
      <c r="E15" s="142">
        <v>540288</v>
      </c>
      <c r="F15" s="100">
        <f t="shared" si="0"/>
        <v>0.80411607032562737</v>
      </c>
      <c r="G15" s="142">
        <v>125715</v>
      </c>
      <c r="H15" s="100">
        <f t="shared" si="1"/>
        <v>0.18710290026983062</v>
      </c>
      <c r="I15" s="144">
        <v>0</v>
      </c>
      <c r="J15" s="100">
        <f t="shared" si="2"/>
        <v>0</v>
      </c>
      <c r="K15" s="142">
        <v>5900</v>
      </c>
      <c r="L15" s="106" t="s">
        <v>53</v>
      </c>
      <c r="M15" s="100">
        <f t="shared" si="3"/>
        <v>8.7810294045420241E-3</v>
      </c>
      <c r="N15" s="99">
        <v>671903</v>
      </c>
      <c r="O15" s="99">
        <f t="shared" si="4"/>
        <v>31.049121996303143</v>
      </c>
      <c r="P15" s="99">
        <f t="shared" si="5"/>
        <v>92.510395153517834</v>
      </c>
    </row>
    <row r="16" spans="1:16" x14ac:dyDescent="0.2">
      <c r="A16" s="62" t="s">
        <v>54</v>
      </c>
      <c r="B16" s="5" t="s">
        <v>55</v>
      </c>
      <c r="C16" s="98">
        <v>6574</v>
      </c>
      <c r="D16" s="98">
        <v>6425</v>
      </c>
      <c r="E16" s="142">
        <v>226036</v>
      </c>
      <c r="F16" s="100">
        <f t="shared" si="0"/>
        <v>0.7959939006997292</v>
      </c>
      <c r="G16" s="142">
        <v>52931</v>
      </c>
      <c r="H16" s="100">
        <f t="shared" si="1"/>
        <v>0.18639841953466424</v>
      </c>
      <c r="I16" s="144">
        <v>0</v>
      </c>
      <c r="J16" s="100">
        <f t="shared" si="2"/>
        <v>0</v>
      </c>
      <c r="K16" s="142">
        <v>5000</v>
      </c>
      <c r="L16" s="106" t="s">
        <v>56</v>
      </c>
      <c r="M16" s="100">
        <f t="shared" si="3"/>
        <v>1.7607679765606565E-2</v>
      </c>
      <c r="N16" s="99">
        <v>283967</v>
      </c>
      <c r="O16" s="99">
        <f t="shared" si="4"/>
        <v>43.195466991177362</v>
      </c>
      <c r="P16" s="99">
        <f t="shared" si="5"/>
        <v>44.197198443579765</v>
      </c>
    </row>
    <row r="17" spans="1:16" x14ac:dyDescent="0.2">
      <c r="A17" s="62" t="s">
        <v>57</v>
      </c>
      <c r="B17" s="5" t="s">
        <v>58</v>
      </c>
      <c r="C17" s="98">
        <v>10286</v>
      </c>
      <c r="D17" s="98">
        <v>10611</v>
      </c>
      <c r="E17" s="142">
        <v>257548</v>
      </c>
      <c r="F17" s="100">
        <f t="shared" si="0"/>
        <v>0.70830640437170489</v>
      </c>
      <c r="G17" s="142">
        <v>57798</v>
      </c>
      <c r="H17" s="100">
        <f t="shared" si="1"/>
        <v>0.15895558715220387</v>
      </c>
      <c r="I17" s="144">
        <v>0</v>
      </c>
      <c r="J17" s="100">
        <f t="shared" si="2"/>
        <v>0</v>
      </c>
      <c r="K17" s="142">
        <v>48265</v>
      </c>
      <c r="L17" s="106" t="s">
        <v>59</v>
      </c>
      <c r="M17" s="100">
        <f t="shared" si="3"/>
        <v>0.13273800847609121</v>
      </c>
      <c r="N17" s="99">
        <v>363611</v>
      </c>
      <c r="O17" s="99">
        <f>N17/C17</f>
        <v>35.350087497569511</v>
      </c>
      <c r="P17" s="99">
        <f t="shared" si="5"/>
        <v>34.267364056168127</v>
      </c>
    </row>
    <row r="18" spans="1:16" x14ac:dyDescent="0.2">
      <c r="A18" s="62" t="s">
        <v>60</v>
      </c>
      <c r="B18" s="5" t="s">
        <v>61</v>
      </c>
      <c r="C18" s="98">
        <v>9773</v>
      </c>
      <c r="D18" s="98">
        <v>4040</v>
      </c>
      <c r="E18" s="142">
        <v>157426</v>
      </c>
      <c r="F18" s="100">
        <f t="shared" si="0"/>
        <v>0.74067835685014327</v>
      </c>
      <c r="G18" s="142">
        <v>33830</v>
      </c>
      <c r="H18" s="100">
        <f t="shared" si="1"/>
        <v>0.15916779192916258</v>
      </c>
      <c r="I18" s="144">
        <v>0</v>
      </c>
      <c r="J18" s="100">
        <f t="shared" si="2"/>
        <v>0</v>
      </c>
      <c r="K18" s="142">
        <v>21287</v>
      </c>
      <c r="L18" s="106" t="s">
        <v>62</v>
      </c>
      <c r="M18" s="100">
        <f t="shared" si="3"/>
        <v>0.10015385122069416</v>
      </c>
      <c r="N18" s="99">
        <v>212543</v>
      </c>
      <c r="O18" s="99">
        <f t="shared" si="4"/>
        <v>21.747979126163919</v>
      </c>
      <c r="P18" s="99">
        <f t="shared" si="5"/>
        <v>52.609653465346533</v>
      </c>
    </row>
    <row r="19" spans="1:16" x14ac:dyDescent="0.2">
      <c r="A19" s="62" t="s">
        <v>63</v>
      </c>
      <c r="B19" s="5" t="s">
        <v>52</v>
      </c>
      <c r="C19" s="98">
        <v>21640</v>
      </c>
      <c r="D19" s="98">
        <v>14167</v>
      </c>
      <c r="E19" s="142">
        <v>834145</v>
      </c>
      <c r="F19" s="100">
        <f t="shared" si="0"/>
        <v>0.77747123437055821</v>
      </c>
      <c r="G19" s="142">
        <v>168924</v>
      </c>
      <c r="H19" s="100">
        <f t="shared" si="1"/>
        <v>0.15744690766570821</v>
      </c>
      <c r="I19" s="144">
        <v>0</v>
      </c>
      <c r="J19" s="100">
        <f t="shared" si="2"/>
        <v>0</v>
      </c>
      <c r="K19" s="142">
        <v>69826</v>
      </c>
      <c r="L19" s="106" t="s">
        <v>64</v>
      </c>
      <c r="M19" s="100">
        <f t="shared" si="3"/>
        <v>6.5081857963733641E-2</v>
      </c>
      <c r="N19" s="99">
        <v>1072895</v>
      </c>
      <c r="O19" s="99">
        <f t="shared" si="4"/>
        <v>49.57925138632163</v>
      </c>
      <c r="P19" s="99">
        <f t="shared" si="5"/>
        <v>75.731982776875839</v>
      </c>
    </row>
    <row r="20" spans="1:16" x14ac:dyDescent="0.2">
      <c r="A20" s="62" t="s">
        <v>65</v>
      </c>
      <c r="B20" s="5" t="s">
        <v>61</v>
      </c>
      <c r="C20" s="98">
        <v>9773</v>
      </c>
      <c r="D20" s="98">
        <v>5706</v>
      </c>
      <c r="E20" s="142">
        <v>197002</v>
      </c>
      <c r="F20" s="100">
        <f t="shared" si="0"/>
        <v>0.78608680385138718</v>
      </c>
      <c r="G20" s="142">
        <v>44108</v>
      </c>
      <c r="H20" s="100">
        <f t="shared" si="1"/>
        <v>0.17600185147499511</v>
      </c>
      <c r="I20" s="144">
        <v>0</v>
      </c>
      <c r="J20" s="100">
        <f t="shared" si="2"/>
        <v>0</v>
      </c>
      <c r="K20" s="142">
        <v>9501</v>
      </c>
      <c r="L20" s="106" t="s">
        <v>66</v>
      </c>
      <c r="M20" s="100">
        <f t="shared" si="3"/>
        <v>3.7911344673617675E-2</v>
      </c>
      <c r="N20" s="99">
        <v>250611</v>
      </c>
      <c r="O20" s="99">
        <f t="shared" si="4"/>
        <v>25.643200654865446</v>
      </c>
      <c r="P20" s="99">
        <f t="shared" si="5"/>
        <v>43.920609884332279</v>
      </c>
    </row>
    <row r="21" spans="1:16" x14ac:dyDescent="0.2">
      <c r="A21" s="62" t="s">
        <v>67</v>
      </c>
      <c r="B21" s="5" t="s">
        <v>68</v>
      </c>
      <c r="C21" s="98">
        <v>10326</v>
      </c>
      <c r="D21" s="98">
        <v>4391</v>
      </c>
      <c r="E21" s="142">
        <v>239292</v>
      </c>
      <c r="F21" s="100">
        <f t="shared" si="0"/>
        <v>0.76698612135004329</v>
      </c>
      <c r="G21" s="142">
        <v>52408</v>
      </c>
      <c r="H21" s="100">
        <f t="shared" si="1"/>
        <v>0.16797974294047885</v>
      </c>
      <c r="I21" s="144">
        <v>0</v>
      </c>
      <c r="J21" s="100">
        <f t="shared" si="2"/>
        <v>0</v>
      </c>
      <c r="K21" s="142">
        <v>20290</v>
      </c>
      <c r="L21" s="106" t="s">
        <v>69</v>
      </c>
      <c r="M21" s="100">
        <f t="shared" si="3"/>
        <v>6.5034135709477872E-2</v>
      </c>
      <c r="N21" s="99">
        <v>311990</v>
      </c>
      <c r="O21" s="99">
        <f t="shared" si="4"/>
        <v>30.214022854929304</v>
      </c>
      <c r="P21" s="99">
        <f t="shared" si="5"/>
        <v>71.052152129355505</v>
      </c>
    </row>
    <row r="22" spans="1:16" x14ac:dyDescent="0.2">
      <c r="A22" s="62" t="s">
        <v>70</v>
      </c>
      <c r="B22" s="5" t="s">
        <v>71</v>
      </c>
      <c r="C22" s="98">
        <v>1093</v>
      </c>
      <c r="D22" s="98">
        <v>1051</v>
      </c>
      <c r="E22" s="142">
        <v>414830</v>
      </c>
      <c r="F22" s="100">
        <f t="shared" si="0"/>
        <v>0.823838755354664</v>
      </c>
      <c r="G22" s="142">
        <v>74303</v>
      </c>
      <c r="H22" s="100">
        <f t="shared" si="1"/>
        <v>0.14756331759785357</v>
      </c>
      <c r="I22" s="144">
        <v>0</v>
      </c>
      <c r="J22" s="100">
        <f t="shared" si="2"/>
        <v>0</v>
      </c>
      <c r="K22" s="142">
        <v>14400</v>
      </c>
      <c r="L22" s="106" t="s">
        <v>72</v>
      </c>
      <c r="M22" s="100">
        <f t="shared" si="3"/>
        <v>2.8597927047482489E-2</v>
      </c>
      <c r="N22" s="99">
        <v>503533</v>
      </c>
      <c r="O22" s="99">
        <f t="shared" si="4"/>
        <v>460.68892955169258</v>
      </c>
      <c r="P22" s="99">
        <f t="shared" si="5"/>
        <v>479.09895337773548</v>
      </c>
    </row>
    <row r="23" spans="1:16" x14ac:dyDescent="0.2">
      <c r="A23" s="62" t="s">
        <v>73</v>
      </c>
      <c r="B23" s="5" t="s">
        <v>74</v>
      </c>
      <c r="C23" s="98">
        <v>5451</v>
      </c>
      <c r="D23" s="98">
        <v>5405</v>
      </c>
      <c r="E23" s="142">
        <v>346428</v>
      </c>
      <c r="F23" s="100">
        <f t="shared" si="0"/>
        <v>0.66143139444969501</v>
      </c>
      <c r="G23" s="142">
        <v>126828</v>
      </c>
      <c r="H23" s="100">
        <f t="shared" si="1"/>
        <v>0.24215138757625226</v>
      </c>
      <c r="I23" s="144">
        <v>0</v>
      </c>
      <c r="J23" s="100">
        <f t="shared" si="2"/>
        <v>0</v>
      </c>
      <c r="K23" s="142">
        <v>50499</v>
      </c>
      <c r="L23" s="106" t="s">
        <v>75</v>
      </c>
      <c r="M23" s="100">
        <f t="shared" si="3"/>
        <v>9.6417217974052755E-2</v>
      </c>
      <c r="N23" s="99">
        <v>523755</v>
      </c>
      <c r="O23" s="99">
        <f t="shared" si="4"/>
        <v>96.084204733076504</v>
      </c>
      <c r="P23" s="99">
        <f t="shared" si="5"/>
        <v>96.901942645698426</v>
      </c>
    </row>
    <row r="24" spans="1:16" x14ac:dyDescent="0.2">
      <c r="A24" s="62" t="s">
        <v>76</v>
      </c>
      <c r="B24" s="5" t="s">
        <v>77</v>
      </c>
      <c r="C24" s="98">
        <v>15762</v>
      </c>
      <c r="D24" s="98">
        <v>14055</v>
      </c>
      <c r="E24" s="142">
        <v>740632</v>
      </c>
      <c r="F24" s="100">
        <f t="shared" si="0"/>
        <v>0.83872984236274684</v>
      </c>
      <c r="G24" s="142">
        <v>125887</v>
      </c>
      <c r="H24" s="100">
        <f t="shared" si="1"/>
        <v>0.14256092589237182</v>
      </c>
      <c r="I24" s="144">
        <v>0</v>
      </c>
      <c r="J24" s="100">
        <f t="shared" si="2"/>
        <v>0</v>
      </c>
      <c r="K24" s="142">
        <v>16521</v>
      </c>
      <c r="L24" s="106" t="s">
        <v>78</v>
      </c>
      <c r="M24" s="100">
        <f t="shared" si="3"/>
        <v>1.870923174488132E-2</v>
      </c>
      <c r="N24" s="99">
        <v>883040</v>
      </c>
      <c r="O24" s="99">
        <f t="shared" si="4"/>
        <v>56.023347290952927</v>
      </c>
      <c r="P24" s="99">
        <f t="shared" si="5"/>
        <v>62.827463536108148</v>
      </c>
    </row>
    <row r="25" spans="1:16" x14ac:dyDescent="0.2">
      <c r="A25" s="62" t="s">
        <v>79</v>
      </c>
      <c r="B25" s="5" t="s">
        <v>16</v>
      </c>
      <c r="C25" s="98">
        <v>8349</v>
      </c>
      <c r="D25" s="98">
        <v>5080</v>
      </c>
      <c r="E25" s="142">
        <v>66000</v>
      </c>
      <c r="F25" s="100">
        <f t="shared" si="0"/>
        <v>0.46481819270235436</v>
      </c>
      <c r="G25" s="142">
        <v>20512</v>
      </c>
      <c r="H25" s="100">
        <f t="shared" si="1"/>
        <v>0.1444598601319802</v>
      </c>
      <c r="I25" s="144">
        <v>0</v>
      </c>
      <c r="J25" s="100">
        <f t="shared" si="2"/>
        <v>0</v>
      </c>
      <c r="K25" s="142">
        <v>55479</v>
      </c>
      <c r="L25" s="106" t="s">
        <v>29</v>
      </c>
      <c r="M25" s="100">
        <f t="shared" si="3"/>
        <v>0.39072194716566544</v>
      </c>
      <c r="N25" s="99">
        <v>141991</v>
      </c>
      <c r="O25" s="99">
        <f t="shared" si="4"/>
        <v>17.006946939753263</v>
      </c>
      <c r="P25" s="99">
        <f t="shared" si="5"/>
        <v>27.950984251968503</v>
      </c>
    </row>
    <row r="26" spans="1:16" x14ac:dyDescent="0.2">
      <c r="A26" s="62" t="s">
        <v>80</v>
      </c>
      <c r="B26" s="5" t="s">
        <v>81</v>
      </c>
      <c r="C26" s="98">
        <v>4633</v>
      </c>
      <c r="D26" s="98">
        <v>4606</v>
      </c>
      <c r="E26" s="142">
        <v>150842</v>
      </c>
      <c r="F26" s="100">
        <f t="shared" si="0"/>
        <v>0.76716355665410452</v>
      </c>
      <c r="G26" s="142">
        <v>34371</v>
      </c>
      <c r="H26" s="100">
        <f t="shared" si="1"/>
        <v>0.17480660960314917</v>
      </c>
      <c r="I26" s="144">
        <v>0</v>
      </c>
      <c r="J26" s="100">
        <f t="shared" si="2"/>
        <v>0</v>
      </c>
      <c r="K26" s="142">
        <v>11410</v>
      </c>
      <c r="L26" s="106" t="s">
        <v>82</v>
      </c>
      <c r="M26" s="100">
        <f t="shared" si="3"/>
        <v>5.802983374274627E-2</v>
      </c>
      <c r="N26" s="99">
        <v>196623</v>
      </c>
      <c r="O26" s="99">
        <f t="shared" si="4"/>
        <v>42.439671918843082</v>
      </c>
      <c r="P26" s="99">
        <f t="shared" si="5"/>
        <v>42.68844984802432</v>
      </c>
    </row>
    <row r="27" spans="1:16" x14ac:dyDescent="0.2">
      <c r="A27" s="62" t="s">
        <v>83</v>
      </c>
      <c r="B27" s="5" t="s">
        <v>84</v>
      </c>
      <c r="C27" s="98">
        <v>21444</v>
      </c>
      <c r="D27" s="98">
        <v>21105</v>
      </c>
      <c r="E27" s="142">
        <v>970256</v>
      </c>
      <c r="F27" s="100">
        <f t="shared" si="0"/>
        <v>0.8236335746706972</v>
      </c>
      <c r="G27" s="142">
        <v>205414</v>
      </c>
      <c r="H27" s="100">
        <f t="shared" si="1"/>
        <v>0.1743723997660479</v>
      </c>
      <c r="I27" s="144">
        <v>0</v>
      </c>
      <c r="J27" s="100">
        <f t="shared" si="2"/>
        <v>0</v>
      </c>
      <c r="K27" s="142">
        <v>2349</v>
      </c>
      <c r="L27" s="106" t="s">
        <v>85</v>
      </c>
      <c r="M27" s="100">
        <f t="shared" si="3"/>
        <v>1.9940255632549218E-3</v>
      </c>
      <c r="N27" s="99">
        <v>1178019</v>
      </c>
      <c r="O27" s="99">
        <f t="shared" si="4"/>
        <v>54.934667039731394</v>
      </c>
      <c r="P27" s="99">
        <f t="shared" si="5"/>
        <v>55.817057569296374</v>
      </c>
    </row>
    <row r="28" spans="1:16" x14ac:dyDescent="0.2">
      <c r="A28" s="62" t="s">
        <v>86</v>
      </c>
      <c r="B28" s="5" t="s">
        <v>87</v>
      </c>
      <c r="C28" s="98">
        <v>6615</v>
      </c>
      <c r="D28" s="98">
        <v>6135</v>
      </c>
      <c r="E28" s="142">
        <v>176304</v>
      </c>
      <c r="F28" s="100">
        <f t="shared" si="0"/>
        <v>0.80215115406139526</v>
      </c>
      <c r="G28" s="142">
        <v>33299</v>
      </c>
      <c r="H28" s="100">
        <f t="shared" si="1"/>
        <v>0.15150439739932389</v>
      </c>
      <c r="I28" s="144">
        <v>0</v>
      </c>
      <c r="J28" s="100">
        <f t="shared" si="2"/>
        <v>0</v>
      </c>
      <c r="K28" s="142">
        <v>10186</v>
      </c>
      <c r="L28" s="106" t="s">
        <v>88</v>
      </c>
      <c r="M28" s="100">
        <f t="shared" si="3"/>
        <v>4.6344448539280853E-2</v>
      </c>
      <c r="N28" s="99">
        <v>219789</v>
      </c>
      <c r="O28" s="99">
        <f t="shared" si="4"/>
        <v>33.225850340136056</v>
      </c>
      <c r="P28" s="99">
        <f t="shared" si="5"/>
        <v>35.825427872860637</v>
      </c>
    </row>
    <row r="29" spans="1:16" x14ac:dyDescent="0.2">
      <c r="A29" s="62" t="s">
        <v>89</v>
      </c>
      <c r="B29" s="5" t="s">
        <v>90</v>
      </c>
      <c r="C29" s="98">
        <v>28780</v>
      </c>
      <c r="D29" s="98">
        <v>28769</v>
      </c>
      <c r="E29" s="142">
        <v>598805</v>
      </c>
      <c r="F29" s="100">
        <f t="shared" si="0"/>
        <v>0.81677205866305846</v>
      </c>
      <c r="G29" s="142">
        <v>124668</v>
      </c>
      <c r="H29" s="100">
        <f t="shared" si="1"/>
        <v>0.17004757643875079</v>
      </c>
      <c r="I29" s="144">
        <v>0</v>
      </c>
      <c r="J29" s="100">
        <f t="shared" si="2"/>
        <v>0</v>
      </c>
      <c r="K29" s="142">
        <v>9663</v>
      </c>
      <c r="L29" s="106" t="s">
        <v>91</v>
      </c>
      <c r="M29" s="100">
        <f t="shared" si="3"/>
        <v>1.3180364898190786E-2</v>
      </c>
      <c r="N29" s="99">
        <v>733136</v>
      </c>
      <c r="O29" s="99">
        <f t="shared" si="4"/>
        <v>25.473801250868657</v>
      </c>
      <c r="P29" s="99">
        <f t="shared" si="5"/>
        <v>25.483541311828706</v>
      </c>
    </row>
    <row r="30" spans="1:16" x14ac:dyDescent="0.2">
      <c r="A30" s="62" t="s">
        <v>92</v>
      </c>
      <c r="B30" s="5" t="s">
        <v>93</v>
      </c>
      <c r="C30" s="98">
        <v>15934</v>
      </c>
      <c r="D30" s="98">
        <v>15868</v>
      </c>
      <c r="E30" s="142">
        <v>841103</v>
      </c>
      <c r="F30" s="100">
        <f t="shared" si="0"/>
        <v>0.79645907923181891</v>
      </c>
      <c r="G30" s="142">
        <v>191652</v>
      </c>
      <c r="H30" s="100">
        <f t="shared" si="1"/>
        <v>0.18147952801611283</v>
      </c>
      <c r="I30" s="144">
        <v>0</v>
      </c>
      <c r="J30" s="100">
        <f t="shared" si="2"/>
        <v>0</v>
      </c>
      <c r="K30" s="142">
        <v>23298</v>
      </c>
      <c r="L30" s="106" t="s">
        <v>94</v>
      </c>
      <c r="M30" s="100">
        <f t="shared" si="3"/>
        <v>2.2061392752068316E-2</v>
      </c>
      <c r="N30" s="99">
        <v>1056053</v>
      </c>
      <c r="O30" s="99">
        <f t="shared" si="4"/>
        <v>66.276703903602353</v>
      </c>
      <c r="P30" s="99">
        <f t="shared" si="5"/>
        <v>66.552369548777421</v>
      </c>
    </row>
    <row r="31" spans="1:16" x14ac:dyDescent="0.2">
      <c r="A31" s="62" t="s">
        <v>95</v>
      </c>
      <c r="B31" s="5" t="s">
        <v>96</v>
      </c>
      <c r="C31" s="98">
        <v>15282</v>
      </c>
      <c r="D31" s="98">
        <v>16150</v>
      </c>
      <c r="E31" s="142">
        <v>673323</v>
      </c>
      <c r="F31" s="100">
        <f t="shared" si="0"/>
        <v>0.79751243368602087</v>
      </c>
      <c r="G31" s="142">
        <v>145593</v>
      </c>
      <c r="H31" s="100">
        <f t="shared" si="1"/>
        <v>0.17244654906731069</v>
      </c>
      <c r="I31" s="144">
        <v>0</v>
      </c>
      <c r="J31" s="100">
        <f t="shared" si="2"/>
        <v>0</v>
      </c>
      <c r="K31" s="142">
        <v>25363</v>
      </c>
      <c r="L31" s="106" t="s">
        <v>97</v>
      </c>
      <c r="M31" s="100">
        <f t="shared" si="3"/>
        <v>3.004101724666846E-2</v>
      </c>
      <c r="N31" s="99">
        <v>844279</v>
      </c>
      <c r="O31" s="99">
        <f t="shared" si="4"/>
        <v>55.246630022248397</v>
      </c>
      <c r="P31" s="99">
        <f t="shared" si="5"/>
        <v>52.277337461300313</v>
      </c>
    </row>
    <row r="32" spans="1:16" x14ac:dyDescent="0.2">
      <c r="A32" s="62" t="s">
        <v>98</v>
      </c>
      <c r="B32" s="5" t="s">
        <v>99</v>
      </c>
      <c r="C32" s="98">
        <v>23373</v>
      </c>
      <c r="D32" s="98">
        <v>24672</v>
      </c>
      <c r="E32" s="142">
        <v>1868017</v>
      </c>
      <c r="F32" s="100">
        <f t="shared" si="0"/>
        <v>0.74277924149728303</v>
      </c>
      <c r="G32" s="142">
        <v>411539</v>
      </c>
      <c r="H32" s="100">
        <f t="shared" si="1"/>
        <v>0.16364017365288985</v>
      </c>
      <c r="I32" s="144">
        <v>0</v>
      </c>
      <c r="J32" s="100">
        <f t="shared" si="2"/>
        <v>0</v>
      </c>
      <c r="K32" s="142">
        <v>235346</v>
      </c>
      <c r="L32" s="106" t="s">
        <v>100</v>
      </c>
      <c r="M32" s="100">
        <f t="shared" si="3"/>
        <v>9.3580584849827148E-2</v>
      </c>
      <c r="N32" s="99">
        <v>2514902</v>
      </c>
      <c r="O32" s="99">
        <f t="shared" si="4"/>
        <v>107.59859667137295</v>
      </c>
      <c r="P32" s="99">
        <f t="shared" si="5"/>
        <v>101.9334468223087</v>
      </c>
    </row>
    <row r="33" spans="1:16" x14ac:dyDescent="0.2">
      <c r="A33" s="62" t="s">
        <v>101</v>
      </c>
      <c r="B33" s="5" t="s">
        <v>43</v>
      </c>
      <c r="C33" s="98">
        <v>26673</v>
      </c>
      <c r="D33" s="98">
        <v>24487</v>
      </c>
      <c r="E33" s="142">
        <v>1309135</v>
      </c>
      <c r="F33" s="100">
        <f t="shared" si="0"/>
        <v>0.81203285013367077</v>
      </c>
      <c r="G33" s="142">
        <v>239003</v>
      </c>
      <c r="H33" s="100">
        <f t="shared" si="1"/>
        <v>0.14824925411091883</v>
      </c>
      <c r="I33" s="144">
        <v>0</v>
      </c>
      <c r="J33" s="100">
        <f t="shared" si="2"/>
        <v>0</v>
      </c>
      <c r="K33" s="142">
        <v>64032</v>
      </c>
      <c r="L33" s="106" t="s">
        <v>102</v>
      </c>
      <c r="M33" s="100">
        <f t="shared" si="3"/>
        <v>3.9717895755410411E-2</v>
      </c>
      <c r="N33" s="99">
        <v>1612170</v>
      </c>
      <c r="O33" s="99">
        <f t="shared" si="4"/>
        <v>60.442020020245195</v>
      </c>
      <c r="P33" s="99">
        <f t="shared" si="5"/>
        <v>65.837791481194103</v>
      </c>
    </row>
    <row r="34" spans="1:16" x14ac:dyDescent="0.2">
      <c r="A34" s="62" t="s">
        <v>103</v>
      </c>
      <c r="B34" s="5" t="s">
        <v>104</v>
      </c>
      <c r="C34" s="98">
        <v>31612</v>
      </c>
      <c r="D34" s="98">
        <v>32078</v>
      </c>
      <c r="E34" s="142">
        <v>919704</v>
      </c>
      <c r="F34" s="100">
        <f t="shared" si="0"/>
        <v>0.81045256313210312</v>
      </c>
      <c r="G34" s="142">
        <v>204114</v>
      </c>
      <c r="H34" s="100">
        <f t="shared" si="1"/>
        <v>0.17986734261365189</v>
      </c>
      <c r="I34" s="144">
        <v>0</v>
      </c>
      <c r="J34" s="100">
        <f t="shared" si="2"/>
        <v>0</v>
      </c>
      <c r="K34" s="142">
        <v>10985</v>
      </c>
      <c r="L34" s="106" t="s">
        <v>105</v>
      </c>
      <c r="M34" s="100">
        <f t="shared" si="3"/>
        <v>9.6800942542450107E-3</v>
      </c>
      <c r="N34" s="99">
        <v>1134803</v>
      </c>
      <c r="O34" s="99">
        <f t="shared" si="4"/>
        <v>35.897855244843733</v>
      </c>
      <c r="P34" s="99">
        <f t="shared" si="5"/>
        <v>35.376363863083732</v>
      </c>
    </row>
    <row r="35" spans="1:16" x14ac:dyDescent="0.2">
      <c r="A35" s="62" t="s">
        <v>106</v>
      </c>
      <c r="B35" s="5" t="s">
        <v>68</v>
      </c>
      <c r="C35" s="98">
        <v>10326</v>
      </c>
      <c r="D35" s="98">
        <v>5938</v>
      </c>
      <c r="E35" s="142">
        <v>240695</v>
      </c>
      <c r="F35" s="100">
        <f t="shared" si="0"/>
        <v>0.73584080806598551</v>
      </c>
      <c r="G35" s="142">
        <v>52408</v>
      </c>
      <c r="H35" s="100">
        <f t="shared" si="1"/>
        <v>0.16021913653844977</v>
      </c>
      <c r="I35" s="144">
        <v>0</v>
      </c>
      <c r="J35" s="100">
        <f t="shared" si="2"/>
        <v>0</v>
      </c>
      <c r="K35" s="142">
        <v>33999</v>
      </c>
      <c r="L35" s="106" t="s">
        <v>107</v>
      </c>
      <c r="M35" s="100">
        <f t="shared" si="3"/>
        <v>0.10394005539556468</v>
      </c>
      <c r="N35" s="99">
        <v>327102</v>
      </c>
      <c r="O35" s="99">
        <f t="shared" si="4"/>
        <v>31.677513073794305</v>
      </c>
      <c r="P35" s="99">
        <f t="shared" si="5"/>
        <v>55.086224317952173</v>
      </c>
    </row>
    <row r="36" spans="1:16" x14ac:dyDescent="0.2">
      <c r="A36" s="62" t="s">
        <v>108</v>
      </c>
      <c r="B36" s="5" t="s">
        <v>109</v>
      </c>
      <c r="C36" s="98">
        <v>11952</v>
      </c>
      <c r="D36" s="98">
        <v>11967</v>
      </c>
      <c r="E36" s="142">
        <v>357147</v>
      </c>
      <c r="F36" s="100">
        <f t="shared" si="0"/>
        <v>0.79543647479370594</v>
      </c>
      <c r="G36" s="142">
        <v>78305</v>
      </c>
      <c r="H36" s="100">
        <f t="shared" si="1"/>
        <v>0.17440060579739194</v>
      </c>
      <c r="I36" s="144">
        <v>0</v>
      </c>
      <c r="J36" s="100">
        <f t="shared" si="2"/>
        <v>0</v>
      </c>
      <c r="K36" s="142">
        <v>13543</v>
      </c>
      <c r="L36" s="106" t="s">
        <v>110</v>
      </c>
      <c r="M36" s="100">
        <f t="shared" si="3"/>
        <v>3.0162919408902103E-2</v>
      </c>
      <c r="N36" s="99">
        <v>448995</v>
      </c>
      <c r="O36" s="99">
        <f t="shared" si="4"/>
        <v>37.56651606425703</v>
      </c>
      <c r="P36" s="99">
        <f t="shared" si="5"/>
        <v>37.519428428177491</v>
      </c>
    </row>
    <row r="37" spans="1:16" x14ac:dyDescent="0.2">
      <c r="A37" s="62" t="s">
        <v>111</v>
      </c>
      <c r="B37" s="5" t="s">
        <v>112</v>
      </c>
      <c r="C37" s="98">
        <v>15762</v>
      </c>
      <c r="D37" s="98">
        <v>1900</v>
      </c>
      <c r="E37" s="142">
        <v>66500</v>
      </c>
      <c r="F37" s="100">
        <f t="shared" si="0"/>
        <v>0.57512021309717365</v>
      </c>
      <c r="G37" s="142">
        <v>44231</v>
      </c>
      <c r="H37" s="100">
        <f t="shared" si="1"/>
        <v>0.38252845331580587</v>
      </c>
      <c r="I37" s="144">
        <v>0</v>
      </c>
      <c r="J37" s="100">
        <f t="shared" si="2"/>
        <v>0</v>
      </c>
      <c r="K37" s="142">
        <v>4897</v>
      </c>
      <c r="L37" s="106" t="s">
        <v>29</v>
      </c>
      <c r="M37" s="100">
        <f t="shared" si="3"/>
        <v>4.2351333587020444E-2</v>
      </c>
      <c r="N37" s="99">
        <v>115628</v>
      </c>
      <c r="O37" s="99">
        <f t="shared" si="4"/>
        <v>7.3358710823499553</v>
      </c>
      <c r="P37" s="99">
        <f t="shared" si="5"/>
        <v>60.856842105263155</v>
      </c>
    </row>
    <row r="38" spans="1:16" x14ac:dyDescent="0.2">
      <c r="A38" s="62" t="s">
        <v>113</v>
      </c>
      <c r="B38" s="5" t="s">
        <v>114</v>
      </c>
      <c r="C38" s="98">
        <v>69617</v>
      </c>
      <c r="D38" s="98">
        <v>71148</v>
      </c>
      <c r="E38" s="142">
        <v>1868559</v>
      </c>
      <c r="F38" s="100">
        <f t="shared" si="0"/>
        <v>0.77543382046275566</v>
      </c>
      <c r="G38" s="142">
        <v>409155</v>
      </c>
      <c r="H38" s="100">
        <f t="shared" si="1"/>
        <v>0.16979534754398379</v>
      </c>
      <c r="I38" s="144">
        <v>0</v>
      </c>
      <c r="J38" s="100">
        <f t="shared" si="2"/>
        <v>0</v>
      </c>
      <c r="K38" s="142">
        <v>131981</v>
      </c>
      <c r="L38" s="106" t="s">
        <v>115</v>
      </c>
      <c r="M38" s="100">
        <f t="shared" si="3"/>
        <v>5.4770831993260556E-2</v>
      </c>
      <c r="N38" s="99">
        <v>2409695</v>
      </c>
      <c r="O38" s="99">
        <f t="shared" si="4"/>
        <v>34.613600126405906</v>
      </c>
      <c r="P38" s="99">
        <f t="shared" si="5"/>
        <v>33.868766514870408</v>
      </c>
    </row>
    <row r="39" spans="1:16" x14ac:dyDescent="0.2">
      <c r="A39" s="62" t="s">
        <v>116</v>
      </c>
      <c r="B39" s="5" t="s">
        <v>117</v>
      </c>
      <c r="C39" s="98">
        <v>80619</v>
      </c>
      <c r="D39" s="98">
        <v>2544</v>
      </c>
      <c r="E39" s="142">
        <v>0</v>
      </c>
      <c r="F39" s="100">
        <f t="shared" si="0"/>
        <v>0</v>
      </c>
      <c r="G39" s="142">
        <v>17774</v>
      </c>
      <c r="H39" s="100">
        <f t="shared" si="1"/>
        <v>0.14863068110548983</v>
      </c>
      <c r="I39" s="144">
        <v>0</v>
      </c>
      <c r="J39" s="100">
        <f t="shared" si="2"/>
        <v>0</v>
      </c>
      <c r="K39" s="142">
        <v>101811</v>
      </c>
      <c r="L39" s="106" t="s">
        <v>118</v>
      </c>
      <c r="M39" s="100">
        <f t="shared" si="3"/>
        <v>0.85136931889451017</v>
      </c>
      <c r="N39" s="99">
        <v>119585</v>
      </c>
      <c r="O39" s="99">
        <f t="shared" si="4"/>
        <v>1.483335193936913</v>
      </c>
      <c r="P39" s="99">
        <f t="shared" si="5"/>
        <v>47.006682389937104</v>
      </c>
    </row>
    <row r="40" spans="1:16" x14ac:dyDescent="0.2">
      <c r="A40" s="62" t="s">
        <v>119</v>
      </c>
      <c r="B40" s="5" t="s">
        <v>120</v>
      </c>
      <c r="C40" s="98">
        <v>17315</v>
      </c>
      <c r="D40" s="98">
        <v>17389</v>
      </c>
      <c r="E40" s="142">
        <v>504900</v>
      </c>
      <c r="F40" s="100">
        <f t="shared" si="0"/>
        <v>0.73605411433694634</v>
      </c>
      <c r="G40" s="142">
        <v>113853</v>
      </c>
      <c r="H40" s="100">
        <f t="shared" si="1"/>
        <v>0.16597736003090582</v>
      </c>
      <c r="I40" s="144">
        <v>0</v>
      </c>
      <c r="J40" s="100">
        <f t="shared" si="2"/>
        <v>0</v>
      </c>
      <c r="K40" s="142">
        <v>67202</v>
      </c>
      <c r="L40" s="106" t="s">
        <v>121</v>
      </c>
      <c r="M40" s="100">
        <f t="shared" si="3"/>
        <v>9.7968525632147876E-2</v>
      </c>
      <c r="N40" s="99">
        <v>685955</v>
      </c>
      <c r="O40" s="99">
        <f t="shared" si="4"/>
        <v>39.616228703436327</v>
      </c>
      <c r="P40" s="99">
        <f t="shared" si="5"/>
        <v>39.447639312208871</v>
      </c>
    </row>
    <row r="41" spans="1:16" x14ac:dyDescent="0.2">
      <c r="A41" s="62" t="s">
        <v>122</v>
      </c>
      <c r="B41" s="5" t="s">
        <v>123</v>
      </c>
      <c r="C41" s="98">
        <v>178519</v>
      </c>
      <c r="D41" s="98">
        <v>129613</v>
      </c>
      <c r="E41" s="142">
        <v>3995000</v>
      </c>
      <c r="F41" s="100">
        <f t="shared" si="0"/>
        <v>0.74284590121990357</v>
      </c>
      <c r="G41" s="142">
        <v>807758</v>
      </c>
      <c r="H41" s="100">
        <f t="shared" si="1"/>
        <v>0.15019767696560374</v>
      </c>
      <c r="I41" s="144">
        <v>20324</v>
      </c>
      <c r="J41" s="100">
        <f t="shared" si="2"/>
        <v>3.779123929009592E-3</v>
      </c>
      <c r="K41" s="142">
        <v>554884</v>
      </c>
      <c r="L41" s="106" t="s">
        <v>29</v>
      </c>
      <c r="M41" s="100">
        <f t="shared" si="3"/>
        <v>0.1031772978854831</v>
      </c>
      <c r="N41" s="99">
        <v>5377966</v>
      </c>
      <c r="O41" s="99">
        <f t="shared" si="4"/>
        <v>30.125454433421652</v>
      </c>
      <c r="P41" s="99">
        <f t="shared" si="5"/>
        <v>41.492489179326149</v>
      </c>
    </row>
    <row r="42" spans="1:16" x14ac:dyDescent="0.2">
      <c r="A42" s="62" t="s">
        <v>124</v>
      </c>
      <c r="B42" s="5" t="s">
        <v>123</v>
      </c>
      <c r="C42" s="98">
        <v>178519</v>
      </c>
      <c r="D42" s="98">
        <v>48429</v>
      </c>
      <c r="E42" s="142">
        <v>279412</v>
      </c>
      <c r="F42" s="100">
        <f t="shared" si="0"/>
        <v>5.9937700932297978E-2</v>
      </c>
      <c r="G42" s="142">
        <v>761769</v>
      </c>
      <c r="H42" s="100">
        <f t="shared" si="1"/>
        <v>0.16340988397597703</v>
      </c>
      <c r="I42" s="144">
        <v>570473</v>
      </c>
      <c r="J42" s="100">
        <f t="shared" si="2"/>
        <v>0.12237427191370029</v>
      </c>
      <c r="K42" s="142">
        <v>3050053</v>
      </c>
      <c r="L42" s="106" t="s">
        <v>125</v>
      </c>
      <c r="M42" s="100">
        <f t="shared" si="3"/>
        <v>0.65427814317802468</v>
      </c>
      <c r="N42" s="99">
        <v>4661707</v>
      </c>
      <c r="O42" s="99">
        <f t="shared" si="4"/>
        <v>26.113226043166275</v>
      </c>
      <c r="P42" s="99">
        <f t="shared" si="5"/>
        <v>96.258584732288512</v>
      </c>
    </row>
    <row r="43" spans="1:16" x14ac:dyDescent="0.2">
      <c r="A43" s="62" t="s">
        <v>126</v>
      </c>
      <c r="B43" s="5" t="s">
        <v>127</v>
      </c>
      <c r="C43" s="98">
        <v>22872</v>
      </c>
      <c r="D43" s="98">
        <v>22954</v>
      </c>
      <c r="E43" s="142">
        <v>878459</v>
      </c>
      <c r="F43" s="100">
        <f t="shared" si="0"/>
        <v>0.78305613843046296</v>
      </c>
      <c r="G43" s="142">
        <v>187103</v>
      </c>
      <c r="H43" s="100">
        <f t="shared" si="1"/>
        <v>0.16678314260398597</v>
      </c>
      <c r="I43" s="144">
        <v>0</v>
      </c>
      <c r="J43" s="100">
        <f t="shared" si="2"/>
        <v>0</v>
      </c>
      <c r="K43" s="142">
        <v>56272</v>
      </c>
      <c r="L43" s="106" t="s">
        <v>128</v>
      </c>
      <c r="M43" s="100">
        <f t="shared" si="3"/>
        <v>5.0160718965551056E-2</v>
      </c>
      <c r="N43" s="99">
        <v>1121834</v>
      </c>
      <c r="O43" s="99">
        <f t="shared" si="4"/>
        <v>49.048356068555442</v>
      </c>
      <c r="P43" s="99">
        <f t="shared" si="5"/>
        <v>48.873137579506839</v>
      </c>
    </row>
    <row r="44" spans="1:16" x14ac:dyDescent="0.2">
      <c r="A44" s="62" t="s">
        <v>129</v>
      </c>
      <c r="B44" s="5" t="s">
        <v>130</v>
      </c>
      <c r="C44" s="98">
        <v>31643</v>
      </c>
      <c r="D44" s="98">
        <v>30639</v>
      </c>
      <c r="E44" s="142">
        <v>960047</v>
      </c>
      <c r="F44" s="100">
        <f t="shared" si="0"/>
        <v>0.7505122386136841</v>
      </c>
      <c r="G44" s="142">
        <v>218810</v>
      </c>
      <c r="H44" s="100">
        <f t="shared" si="1"/>
        <v>0.17105369104956344</v>
      </c>
      <c r="I44" s="144">
        <v>0</v>
      </c>
      <c r="J44" s="100">
        <f t="shared" si="2"/>
        <v>0</v>
      </c>
      <c r="K44" s="142">
        <v>100332</v>
      </c>
      <c r="L44" s="106" t="s">
        <v>29</v>
      </c>
      <c r="M44" s="100">
        <f t="shared" si="3"/>
        <v>7.8434070336752426E-2</v>
      </c>
      <c r="N44" s="99">
        <v>1279189</v>
      </c>
      <c r="O44" s="99">
        <f t="shared" si="4"/>
        <v>40.425654963183014</v>
      </c>
      <c r="P44" s="99">
        <f t="shared" si="5"/>
        <v>41.750350860015011</v>
      </c>
    </row>
    <row r="45" spans="1:16" x14ac:dyDescent="0.2">
      <c r="A45" s="62" t="s">
        <v>131</v>
      </c>
      <c r="B45" s="5" t="s">
        <v>132</v>
      </c>
      <c r="C45" s="98">
        <v>15833</v>
      </c>
      <c r="D45" s="98">
        <v>15780</v>
      </c>
      <c r="E45" s="142">
        <v>565000</v>
      </c>
      <c r="F45" s="100">
        <f t="shared" si="0"/>
        <v>0.78528064401352071</v>
      </c>
      <c r="G45" s="142">
        <v>123043</v>
      </c>
      <c r="H45" s="100">
        <f t="shared" si="1"/>
        <v>0.17101466598470022</v>
      </c>
      <c r="I45" s="144">
        <v>0</v>
      </c>
      <c r="J45" s="100">
        <f t="shared" si="2"/>
        <v>0</v>
      </c>
      <c r="K45" s="142">
        <v>31445</v>
      </c>
      <c r="L45" s="106" t="s">
        <v>133</v>
      </c>
      <c r="M45" s="100">
        <f t="shared" si="3"/>
        <v>4.370469000177904E-2</v>
      </c>
      <c r="N45" s="99">
        <v>719488</v>
      </c>
      <c r="O45" s="99">
        <f t="shared" si="4"/>
        <v>45.442304048506287</v>
      </c>
      <c r="P45" s="99">
        <f t="shared" si="5"/>
        <v>45.594930291508241</v>
      </c>
    </row>
    <row r="46" spans="1:16" x14ac:dyDescent="0.2">
      <c r="A46" s="62" t="s">
        <v>134</v>
      </c>
      <c r="B46" s="5" t="s">
        <v>117</v>
      </c>
      <c r="C46" s="98">
        <v>80619</v>
      </c>
      <c r="D46" s="98">
        <v>80128</v>
      </c>
      <c r="E46" s="142">
        <v>3366199</v>
      </c>
      <c r="F46" s="100">
        <f t="shared" si="0"/>
        <v>0.81400248152098709</v>
      </c>
      <c r="G46" s="142">
        <v>722188</v>
      </c>
      <c r="H46" s="100">
        <f t="shared" si="1"/>
        <v>0.1746369790154054</v>
      </c>
      <c r="I46" s="144">
        <v>0</v>
      </c>
      <c r="J46" s="100">
        <f t="shared" si="2"/>
        <v>0</v>
      </c>
      <c r="K46" s="142">
        <v>46980</v>
      </c>
      <c r="L46" s="106" t="s">
        <v>135</v>
      </c>
      <c r="M46" s="100">
        <f t="shared" si="3"/>
        <v>1.1360539463607463E-2</v>
      </c>
      <c r="N46" s="99">
        <v>4135367</v>
      </c>
      <c r="O46" s="99">
        <f t="shared" si="4"/>
        <v>51.295190959947405</v>
      </c>
      <c r="P46" s="99">
        <f t="shared" si="5"/>
        <v>51.609512280351439</v>
      </c>
    </row>
    <row r="47" spans="1:16" x14ac:dyDescent="0.2">
      <c r="A47" s="62" t="s">
        <v>136</v>
      </c>
      <c r="B47" s="5" t="s">
        <v>137</v>
      </c>
      <c r="C47" s="98">
        <v>28728</v>
      </c>
      <c r="D47" s="98">
        <v>29191</v>
      </c>
      <c r="E47" s="142">
        <v>696890</v>
      </c>
      <c r="F47" s="100">
        <f t="shared" si="0"/>
        <v>0.75564027580344184</v>
      </c>
      <c r="G47" s="142">
        <v>162505</v>
      </c>
      <c r="H47" s="100">
        <f t="shared" si="1"/>
        <v>0.17620474252670912</v>
      </c>
      <c r="I47" s="144">
        <v>0</v>
      </c>
      <c r="J47" s="100">
        <f t="shared" si="2"/>
        <v>0</v>
      </c>
      <c r="K47" s="142">
        <v>62856</v>
      </c>
      <c r="L47" s="106" t="s">
        <v>138</v>
      </c>
      <c r="M47" s="100">
        <f t="shared" si="3"/>
        <v>6.8154981669849096E-2</v>
      </c>
      <c r="N47" s="99">
        <v>922251</v>
      </c>
      <c r="O47" s="99">
        <f t="shared" si="4"/>
        <v>32.102861319966586</v>
      </c>
      <c r="P47" s="99">
        <f t="shared" si="5"/>
        <v>31.593676133054707</v>
      </c>
    </row>
    <row r="48" spans="1:16" x14ac:dyDescent="0.2">
      <c r="A48" s="62" t="s">
        <v>139</v>
      </c>
      <c r="B48" s="5" t="s">
        <v>140</v>
      </c>
      <c r="C48" s="98">
        <v>22782</v>
      </c>
      <c r="D48" s="98">
        <v>22787</v>
      </c>
      <c r="E48" s="142">
        <v>508000</v>
      </c>
      <c r="F48" s="100">
        <f t="shared" si="0"/>
        <v>0.22424088061336062</v>
      </c>
      <c r="G48" s="142">
        <v>318791</v>
      </c>
      <c r="H48" s="100">
        <f t="shared" si="1"/>
        <v>0.14072042238506663</v>
      </c>
      <c r="I48" s="144">
        <v>0</v>
      </c>
      <c r="J48" s="100">
        <f t="shared" si="2"/>
        <v>0</v>
      </c>
      <c r="K48" s="142">
        <v>1438630</v>
      </c>
      <c r="L48" s="106" t="s">
        <v>141</v>
      </c>
      <c r="M48" s="100">
        <f t="shared" si="3"/>
        <v>0.63503869700157278</v>
      </c>
      <c r="N48" s="99">
        <v>2265421</v>
      </c>
      <c r="O48" s="99">
        <f t="shared" si="4"/>
        <v>99.439074708102893</v>
      </c>
      <c r="P48" s="99">
        <f t="shared" si="5"/>
        <v>99.417255452670389</v>
      </c>
    </row>
    <row r="49" spans="1:16" x14ac:dyDescent="0.2">
      <c r="A49" s="62" t="s">
        <v>142</v>
      </c>
      <c r="B49" s="5" t="s">
        <v>43</v>
      </c>
      <c r="C49" s="98">
        <v>26673</v>
      </c>
      <c r="D49" s="98">
        <v>908</v>
      </c>
      <c r="E49" s="142">
        <v>6000</v>
      </c>
      <c r="F49" s="100">
        <f t="shared" si="0"/>
        <v>4.9295485355132895E-2</v>
      </c>
      <c r="G49" s="142">
        <v>21006</v>
      </c>
      <c r="H49" s="100">
        <f t="shared" si="1"/>
        <v>0.17258349422832026</v>
      </c>
      <c r="I49" s="144">
        <v>0</v>
      </c>
      <c r="J49" s="100">
        <f t="shared" si="2"/>
        <v>0</v>
      </c>
      <c r="K49" s="142">
        <v>94709</v>
      </c>
      <c r="L49" s="106" t="s">
        <v>143</v>
      </c>
      <c r="M49" s="100">
        <f t="shared" si="3"/>
        <v>0.77812102041654685</v>
      </c>
      <c r="N49" s="99">
        <v>121715</v>
      </c>
      <c r="O49" s="99">
        <f t="shared" si="4"/>
        <v>4.5632287331758707</v>
      </c>
      <c r="P49" s="99">
        <f t="shared" si="5"/>
        <v>134.04735682819384</v>
      </c>
    </row>
    <row r="50" spans="1:16" ht="13.5" thickBot="1" x14ac:dyDescent="0.25">
      <c r="A50" s="63" t="s">
        <v>144</v>
      </c>
      <c r="B50" s="9" t="s">
        <v>145</v>
      </c>
      <c r="C50" s="101">
        <v>39666</v>
      </c>
      <c r="D50" s="101">
        <v>41186</v>
      </c>
      <c r="E50" s="102">
        <v>933713</v>
      </c>
      <c r="F50" s="103">
        <f t="shared" si="0"/>
        <v>0.77394710012184709</v>
      </c>
      <c r="G50" s="102">
        <v>186880</v>
      </c>
      <c r="H50" s="103">
        <f t="shared" si="1"/>
        <v>0.15490330976517494</v>
      </c>
      <c r="I50" s="104">
        <v>0</v>
      </c>
      <c r="J50" s="103">
        <f t="shared" si="2"/>
        <v>0</v>
      </c>
      <c r="K50" s="102">
        <v>85837</v>
      </c>
      <c r="L50" s="107" t="s">
        <v>146</v>
      </c>
      <c r="M50" s="103">
        <f t="shared" si="3"/>
        <v>7.1149590112977959E-2</v>
      </c>
      <c r="N50" s="102">
        <v>1206430</v>
      </c>
      <c r="O50" s="105">
        <f t="shared" si="4"/>
        <v>30.414712852316846</v>
      </c>
      <c r="P50" s="105">
        <f t="shared" si="5"/>
        <v>29.292235225562084</v>
      </c>
    </row>
    <row r="51" spans="1:16" ht="13.5" thickTop="1" x14ac:dyDescent="0.2">
      <c r="A51" s="87"/>
      <c r="B51" s="39"/>
      <c r="C51" s="10"/>
      <c r="D51" s="10"/>
      <c r="E51" s="2"/>
      <c r="F51" s="3"/>
      <c r="G51" s="2"/>
      <c r="H51" s="3"/>
      <c r="I51" s="4"/>
      <c r="J51" s="3"/>
      <c r="K51" s="2"/>
      <c r="L51" s="2"/>
      <c r="M51" s="3"/>
      <c r="N51" s="2"/>
      <c r="O51" s="2"/>
      <c r="P51" s="2"/>
    </row>
    <row r="52" spans="1:16" x14ac:dyDescent="0.2">
      <c r="A52" s="31" t="s">
        <v>147</v>
      </c>
      <c r="B52" s="44"/>
      <c r="C52" s="108" t="s">
        <v>148</v>
      </c>
      <c r="D52" s="108" t="s">
        <v>148</v>
      </c>
      <c r="E52" s="6">
        <f t="shared" ref="E52:N52" si="6">SUM(E3:E50)</f>
        <v>36678487</v>
      </c>
      <c r="F52" s="45" t="s">
        <v>148</v>
      </c>
      <c r="G52" s="6">
        <f t="shared" si="6"/>
        <v>8908182</v>
      </c>
      <c r="H52" s="45" t="s">
        <v>148</v>
      </c>
      <c r="I52" s="8">
        <f t="shared" si="6"/>
        <v>590797</v>
      </c>
      <c r="J52" s="7" t="s">
        <v>148</v>
      </c>
      <c r="K52" s="6">
        <f t="shared" si="6"/>
        <v>7174617</v>
      </c>
      <c r="L52" s="108" t="s">
        <v>148</v>
      </c>
      <c r="M52" s="45" t="s">
        <v>148</v>
      </c>
      <c r="N52" s="6">
        <f t="shared" si="6"/>
        <v>53352083</v>
      </c>
      <c r="O52" s="92" t="s">
        <v>148</v>
      </c>
      <c r="P52" s="92" t="s">
        <v>148</v>
      </c>
    </row>
    <row r="53" spans="1:16" x14ac:dyDescent="0.2">
      <c r="A53" s="31" t="s">
        <v>149</v>
      </c>
      <c r="B53" s="44"/>
      <c r="C53" s="108" t="s">
        <v>148</v>
      </c>
      <c r="D53" s="108" t="s">
        <v>148</v>
      </c>
      <c r="E53" s="6">
        <f t="shared" ref="E53:P53" si="7">AVERAGE(E3:E50)</f>
        <v>764135.14583333337</v>
      </c>
      <c r="F53" s="7">
        <f t="shared" si="7"/>
        <v>0.6816477217968212</v>
      </c>
      <c r="G53" s="6">
        <f t="shared" si="7"/>
        <v>185587.125</v>
      </c>
      <c r="H53" s="7">
        <f t="shared" si="7"/>
        <v>0.17319139437515282</v>
      </c>
      <c r="I53" s="8">
        <f t="shared" si="7"/>
        <v>12308.270833333334</v>
      </c>
      <c r="J53" s="7">
        <f t="shared" si="7"/>
        <v>2.6281957467231224E-3</v>
      </c>
      <c r="K53" s="6">
        <f t="shared" si="7"/>
        <v>149471.1875</v>
      </c>
      <c r="L53" s="108" t="s">
        <v>148</v>
      </c>
      <c r="M53" s="7">
        <f t="shared" ref="M53" si="8">AVERAGE(M3:M50)</f>
        <v>0.1425326880813029</v>
      </c>
      <c r="N53" s="6">
        <f t="shared" si="7"/>
        <v>1111501.7291666667</v>
      </c>
      <c r="O53" s="6">
        <f t="shared" si="7"/>
        <v>50.630810139141289</v>
      </c>
      <c r="P53" s="6">
        <f t="shared" si="7"/>
        <v>63.956737719853272</v>
      </c>
    </row>
    <row r="54" spans="1:16" x14ac:dyDescent="0.2">
      <c r="A54" s="31" t="s">
        <v>150</v>
      </c>
      <c r="B54" s="44"/>
      <c r="C54" s="108" t="s">
        <v>148</v>
      </c>
      <c r="D54" s="108" t="s">
        <v>148</v>
      </c>
      <c r="E54" s="6">
        <f t="shared" ref="E54:P54" si="9">MEDIAN(E3:E50)</f>
        <v>514117.5</v>
      </c>
      <c r="F54" s="7">
        <f t="shared" si="9"/>
        <v>0.7705553283879758</v>
      </c>
      <c r="G54" s="6">
        <f t="shared" si="9"/>
        <v>125801</v>
      </c>
      <c r="H54" s="7">
        <f t="shared" si="9"/>
        <v>0.16992146199136729</v>
      </c>
      <c r="I54" s="8">
        <f t="shared" si="9"/>
        <v>0</v>
      </c>
      <c r="J54" s="7">
        <f t="shared" si="9"/>
        <v>0</v>
      </c>
      <c r="K54" s="6">
        <f t="shared" si="9"/>
        <v>45713</v>
      </c>
      <c r="L54" s="108" t="s">
        <v>148</v>
      </c>
      <c r="M54" s="7">
        <f t="shared" ref="M54" si="10">MEDIAN(M3:M50)</f>
        <v>6.1531984726112071E-2</v>
      </c>
      <c r="N54" s="6">
        <f t="shared" si="9"/>
        <v>718611</v>
      </c>
      <c r="O54" s="6">
        <f t="shared" si="9"/>
        <v>38.591372383846675</v>
      </c>
      <c r="P54" s="6">
        <f t="shared" si="9"/>
        <v>49.440418846459679</v>
      </c>
    </row>
  </sheetData>
  <autoFilter ref="A2:P50" xr:uid="{7AC8DBD3-8376-4430-999C-DD2876425A16}"/>
  <mergeCells count="4">
    <mergeCell ref="E1:F1"/>
    <mergeCell ref="G1:H1"/>
    <mergeCell ref="I1:J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2618-547F-479E-B5A2-2A7C3B858BAC}">
  <sheetPr>
    <tabColor rgb="FF0070C0"/>
  </sheetPr>
  <dimension ref="A1:T5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47.85546875" bestFit="1" customWidth="1"/>
    <col min="2" max="2" width="16.85546875" bestFit="1" customWidth="1"/>
    <col min="5" max="5" width="14.5703125" bestFit="1" customWidth="1"/>
    <col min="6" max="6" width="13.5703125" bestFit="1" customWidth="1"/>
    <col min="7" max="7" width="14.5703125" bestFit="1" customWidth="1"/>
    <col min="8" max="8" width="11.5703125" customWidth="1"/>
    <col min="9" max="9" width="13.5703125" bestFit="1" customWidth="1"/>
    <col min="10" max="11" width="12" bestFit="1" customWidth="1"/>
    <col min="12" max="12" width="10.28515625" customWidth="1"/>
    <col min="13" max="13" width="11.28515625" customWidth="1"/>
    <col min="14" max="14" width="11.7109375" customWidth="1"/>
    <col min="15" max="15" width="14.5703125" bestFit="1" customWidth="1"/>
    <col min="16" max="16" width="12.140625" customWidth="1"/>
    <col min="17" max="17" width="11.85546875" customWidth="1"/>
    <col min="18" max="18" width="14.5703125" bestFit="1" customWidth="1"/>
    <col min="19" max="19" width="13.7109375" customWidth="1"/>
    <col min="20" max="20" width="12.7109375" customWidth="1"/>
  </cols>
  <sheetData>
    <row r="1" spans="1:20" ht="13.5" thickBot="1" x14ac:dyDescent="0.25">
      <c r="A1" s="12"/>
      <c r="B1" s="12"/>
      <c r="C1" s="12"/>
      <c r="D1" s="13"/>
      <c r="E1" s="132" t="s">
        <v>151</v>
      </c>
      <c r="F1" s="133"/>
      <c r="G1" s="133"/>
      <c r="H1" s="134"/>
      <c r="I1" s="135" t="s">
        <v>152</v>
      </c>
      <c r="J1" s="136"/>
      <c r="K1" s="136"/>
      <c r="L1" s="136"/>
      <c r="M1" s="136"/>
      <c r="N1" s="137"/>
      <c r="O1" s="138" t="s">
        <v>153</v>
      </c>
      <c r="P1" s="139"/>
      <c r="Q1" s="140"/>
      <c r="R1" s="14"/>
      <c r="S1" s="15"/>
      <c r="T1" s="15"/>
    </row>
    <row r="2" spans="1:20" ht="66" customHeight="1" thickTop="1" thickBot="1" x14ac:dyDescent="0.25">
      <c r="A2" s="16" t="s">
        <v>4</v>
      </c>
      <c r="B2" s="16" t="s">
        <v>5</v>
      </c>
      <c r="C2" s="16" t="s">
        <v>6</v>
      </c>
      <c r="D2" s="17" t="s">
        <v>7</v>
      </c>
      <c r="E2" s="18" t="s">
        <v>154</v>
      </c>
      <c r="F2" s="18" t="s">
        <v>155</v>
      </c>
      <c r="G2" s="18" t="s">
        <v>156</v>
      </c>
      <c r="H2" s="19" t="s">
        <v>157</v>
      </c>
      <c r="I2" s="20" t="s">
        <v>158</v>
      </c>
      <c r="J2" s="20" t="s">
        <v>159</v>
      </c>
      <c r="K2" s="20" t="s">
        <v>160</v>
      </c>
      <c r="L2" s="21" t="s">
        <v>161</v>
      </c>
      <c r="M2" s="21" t="s">
        <v>162</v>
      </c>
      <c r="N2" s="22" t="s">
        <v>157</v>
      </c>
      <c r="O2" s="23" t="s">
        <v>153</v>
      </c>
      <c r="P2" s="24" t="s">
        <v>163</v>
      </c>
      <c r="Q2" s="25" t="s">
        <v>164</v>
      </c>
      <c r="R2" s="26" t="s">
        <v>165</v>
      </c>
      <c r="S2" s="27" t="s">
        <v>166</v>
      </c>
      <c r="T2" s="27" t="s">
        <v>167</v>
      </c>
    </row>
    <row r="3" spans="1:20" ht="13.5" thickTop="1" x14ac:dyDescent="0.2">
      <c r="A3" s="28" t="s">
        <v>15</v>
      </c>
      <c r="B3" s="1" t="s">
        <v>16</v>
      </c>
      <c r="C3" s="88">
        <v>8349</v>
      </c>
      <c r="D3" s="88">
        <v>3108</v>
      </c>
      <c r="E3" s="145">
        <v>60662</v>
      </c>
      <c r="F3" s="145">
        <v>5225</v>
      </c>
      <c r="G3" s="145">
        <v>65887</v>
      </c>
      <c r="H3" s="90">
        <f t="shared" ref="H3:H50" si="0">G3/R3</f>
        <v>0.60022774892958008</v>
      </c>
      <c r="I3" s="145">
        <v>5970</v>
      </c>
      <c r="J3" s="145">
        <v>0</v>
      </c>
      <c r="K3" s="145">
        <v>1721</v>
      </c>
      <c r="L3" s="29" t="s">
        <v>168</v>
      </c>
      <c r="M3" s="109">
        <v>7691</v>
      </c>
      <c r="N3" s="90">
        <f t="shared" ref="N3:N50" si="1">M3/R3</f>
        <v>7.0064680696000733E-2</v>
      </c>
      <c r="O3" s="89">
        <v>36192</v>
      </c>
      <c r="P3" s="29" t="s">
        <v>169</v>
      </c>
      <c r="Q3" s="30">
        <f>O3/R3</f>
        <v>0.32970757037441922</v>
      </c>
      <c r="R3" s="89">
        <v>109770</v>
      </c>
      <c r="S3" s="89">
        <f>R3/C3</f>
        <v>13.147682357168524</v>
      </c>
      <c r="T3" s="89">
        <f>R3/D3</f>
        <v>35.318532818532816</v>
      </c>
    </row>
    <row r="4" spans="1:20" x14ac:dyDescent="0.2">
      <c r="A4" s="31" t="s">
        <v>18</v>
      </c>
      <c r="B4" s="5" t="s">
        <v>19</v>
      </c>
      <c r="C4" s="91">
        <v>16068</v>
      </c>
      <c r="D4" s="91">
        <v>16310</v>
      </c>
      <c r="E4" s="146">
        <v>1047912</v>
      </c>
      <c r="F4" s="146">
        <v>359248</v>
      </c>
      <c r="G4" s="146">
        <v>1407160</v>
      </c>
      <c r="H4" s="45">
        <f t="shared" si="0"/>
        <v>0.8194846278204071</v>
      </c>
      <c r="I4" s="146">
        <v>101669</v>
      </c>
      <c r="J4" s="146">
        <v>7050</v>
      </c>
      <c r="K4" s="146">
        <v>6896</v>
      </c>
      <c r="L4" s="32" t="s">
        <v>170</v>
      </c>
      <c r="M4" s="111">
        <v>115615</v>
      </c>
      <c r="N4" s="45">
        <f t="shared" si="1"/>
        <v>6.7330449448148297E-2</v>
      </c>
      <c r="O4" s="92">
        <v>194353</v>
      </c>
      <c r="P4" s="32" t="s">
        <v>171</v>
      </c>
      <c r="Q4" s="33">
        <f t="shared" ref="Q4:Q50" si="2">O4/R4</f>
        <v>0.11318492273144459</v>
      </c>
      <c r="R4" s="92">
        <v>1717128</v>
      </c>
      <c r="S4" s="92">
        <f t="shared" ref="S4:S50" si="3">R4/C4</f>
        <v>106.86631814787155</v>
      </c>
      <c r="T4" s="92">
        <f t="shared" ref="T4:T50" si="4">R4/D4</f>
        <v>105.28068669527897</v>
      </c>
    </row>
    <row r="5" spans="1:20" x14ac:dyDescent="0.2">
      <c r="A5" s="31" t="s">
        <v>21</v>
      </c>
      <c r="B5" s="5" t="s">
        <v>22</v>
      </c>
      <c r="C5" s="91">
        <v>3473</v>
      </c>
      <c r="D5" s="91">
        <v>3492</v>
      </c>
      <c r="E5" s="146">
        <v>133748</v>
      </c>
      <c r="F5" s="146">
        <v>21516</v>
      </c>
      <c r="G5" s="146">
        <v>155264</v>
      </c>
      <c r="H5" s="45">
        <f t="shared" si="0"/>
        <v>0.72668045791951774</v>
      </c>
      <c r="I5" s="146">
        <v>11500</v>
      </c>
      <c r="J5" s="146">
        <v>0</v>
      </c>
      <c r="K5" s="146">
        <v>2581</v>
      </c>
      <c r="L5" s="32" t="s">
        <v>172</v>
      </c>
      <c r="M5" s="111">
        <v>14081</v>
      </c>
      <c r="N5" s="45">
        <f t="shared" si="1"/>
        <v>6.5903155451133094E-2</v>
      </c>
      <c r="O5" s="92">
        <v>44317</v>
      </c>
      <c r="P5" s="32" t="s">
        <v>173</v>
      </c>
      <c r="Q5" s="33">
        <f t="shared" si="2"/>
        <v>0.20741638662934916</v>
      </c>
      <c r="R5" s="92">
        <v>213662</v>
      </c>
      <c r="S5" s="92">
        <f t="shared" si="3"/>
        <v>61.520875323927442</v>
      </c>
      <c r="T5" s="92">
        <f t="shared" si="4"/>
        <v>61.186139747995419</v>
      </c>
    </row>
    <row r="6" spans="1:20" x14ac:dyDescent="0.2">
      <c r="A6" s="31" t="s">
        <v>24</v>
      </c>
      <c r="B6" s="5" t="s">
        <v>25</v>
      </c>
      <c r="C6" s="91">
        <v>19408</v>
      </c>
      <c r="D6" s="91">
        <v>19376</v>
      </c>
      <c r="E6" s="146">
        <v>172679</v>
      </c>
      <c r="F6" s="146">
        <v>17262</v>
      </c>
      <c r="G6" s="146">
        <v>189941</v>
      </c>
      <c r="H6" s="45">
        <f t="shared" si="0"/>
        <v>0.67044704470447047</v>
      </c>
      <c r="I6" s="146">
        <v>6612</v>
      </c>
      <c r="J6" s="146">
        <v>0</v>
      </c>
      <c r="K6" s="146">
        <v>3636</v>
      </c>
      <c r="L6" s="32" t="s">
        <v>174</v>
      </c>
      <c r="M6" s="111">
        <v>10248</v>
      </c>
      <c r="N6" s="45">
        <f t="shared" si="1"/>
        <v>3.6173029067612647E-2</v>
      </c>
      <c r="O6" s="92">
        <v>83116</v>
      </c>
      <c r="P6" s="32" t="s">
        <v>175</v>
      </c>
      <c r="Q6" s="33">
        <f t="shared" si="2"/>
        <v>0.29337992622791692</v>
      </c>
      <c r="R6" s="92">
        <v>283305</v>
      </c>
      <c r="S6" s="92">
        <f t="shared" si="3"/>
        <v>14.597330997526793</v>
      </c>
      <c r="T6" s="92">
        <f t="shared" si="4"/>
        <v>14.621438893476466</v>
      </c>
    </row>
    <row r="7" spans="1:20" x14ac:dyDescent="0.2">
      <c r="A7" s="31" t="s">
        <v>27</v>
      </c>
      <c r="B7" s="5" t="s">
        <v>28</v>
      </c>
      <c r="C7" s="91">
        <v>8199</v>
      </c>
      <c r="D7" s="91">
        <v>7708</v>
      </c>
      <c r="E7" s="146">
        <v>90917</v>
      </c>
      <c r="F7" s="146">
        <v>7850</v>
      </c>
      <c r="G7" s="146">
        <v>98767</v>
      </c>
      <c r="H7" s="45">
        <f t="shared" si="0"/>
        <v>0.59390145638657388</v>
      </c>
      <c r="I7" s="146">
        <v>11724</v>
      </c>
      <c r="J7" s="146">
        <v>51</v>
      </c>
      <c r="K7" s="146">
        <v>4492</v>
      </c>
      <c r="L7" s="32" t="s">
        <v>176</v>
      </c>
      <c r="M7" s="111">
        <v>16267</v>
      </c>
      <c r="N7" s="45">
        <f t="shared" si="1"/>
        <v>9.7816021454943419E-2</v>
      </c>
      <c r="O7" s="92">
        <v>51268</v>
      </c>
      <c r="P7" s="32" t="s">
        <v>177</v>
      </c>
      <c r="Q7" s="33">
        <f t="shared" si="2"/>
        <v>0.30828252215848279</v>
      </c>
      <c r="R7" s="92">
        <v>166302</v>
      </c>
      <c r="S7" s="92">
        <f t="shared" si="3"/>
        <v>20.283205268935237</v>
      </c>
      <c r="T7" s="92">
        <f t="shared" si="4"/>
        <v>21.575246497145823</v>
      </c>
    </row>
    <row r="8" spans="1:20" x14ac:dyDescent="0.2">
      <c r="A8" s="31" t="s">
        <v>30</v>
      </c>
      <c r="B8" s="5" t="s">
        <v>31</v>
      </c>
      <c r="C8" s="91">
        <v>35429</v>
      </c>
      <c r="D8" s="91">
        <v>35014</v>
      </c>
      <c r="E8" s="146">
        <v>724833</v>
      </c>
      <c r="F8" s="146">
        <v>175901</v>
      </c>
      <c r="G8" s="146">
        <v>900734</v>
      </c>
      <c r="H8" s="45">
        <f t="shared" si="0"/>
        <v>0.70113109263190176</v>
      </c>
      <c r="I8" s="146">
        <v>110267</v>
      </c>
      <c r="J8" s="146">
        <v>20578</v>
      </c>
      <c r="K8" s="146">
        <v>33300</v>
      </c>
      <c r="L8" s="32" t="s">
        <v>178</v>
      </c>
      <c r="M8" s="111">
        <v>164145</v>
      </c>
      <c r="N8" s="45">
        <f t="shared" si="1"/>
        <v>0.12777042190043178</v>
      </c>
      <c r="O8" s="92">
        <v>219808</v>
      </c>
      <c r="P8" s="32" t="s">
        <v>179</v>
      </c>
      <c r="Q8" s="33">
        <f t="shared" si="2"/>
        <v>0.17109848546766646</v>
      </c>
      <c r="R8" s="92">
        <v>1284687</v>
      </c>
      <c r="S8" s="92">
        <f t="shared" si="3"/>
        <v>36.260887973129357</v>
      </c>
      <c r="T8" s="92">
        <f t="shared" si="4"/>
        <v>36.690666590506652</v>
      </c>
    </row>
    <row r="9" spans="1:20" x14ac:dyDescent="0.2">
      <c r="A9" s="31" t="s">
        <v>33</v>
      </c>
      <c r="B9" s="5" t="s">
        <v>34</v>
      </c>
      <c r="C9" s="91">
        <v>79960</v>
      </c>
      <c r="D9" s="91">
        <v>80387</v>
      </c>
      <c r="E9" s="146">
        <v>2114434</v>
      </c>
      <c r="F9" s="146">
        <v>574116</v>
      </c>
      <c r="G9" s="146">
        <v>2688550</v>
      </c>
      <c r="H9" s="45">
        <f t="shared" si="0"/>
        <v>0.80438335147413187</v>
      </c>
      <c r="I9" s="146">
        <v>128415</v>
      </c>
      <c r="J9" s="146">
        <v>12594</v>
      </c>
      <c r="K9" s="146">
        <v>33376</v>
      </c>
      <c r="L9" s="32" t="s">
        <v>180</v>
      </c>
      <c r="M9" s="111">
        <v>174385</v>
      </c>
      <c r="N9" s="45">
        <f t="shared" si="1"/>
        <v>5.2173993694302312E-2</v>
      </c>
      <c r="O9" s="92">
        <v>479439</v>
      </c>
      <c r="P9" s="32" t="s">
        <v>181</v>
      </c>
      <c r="Q9" s="33">
        <f t="shared" si="2"/>
        <v>0.14344265483156582</v>
      </c>
      <c r="R9" s="92">
        <v>3342374</v>
      </c>
      <c r="S9" s="92">
        <f t="shared" si="3"/>
        <v>41.800575287643824</v>
      </c>
      <c r="T9" s="92">
        <f t="shared" si="4"/>
        <v>41.578538818465674</v>
      </c>
    </row>
    <row r="10" spans="1:20" x14ac:dyDescent="0.2">
      <c r="A10" s="31" t="s">
        <v>36</v>
      </c>
      <c r="B10" s="5" t="s">
        <v>37</v>
      </c>
      <c r="C10" s="91">
        <v>8087</v>
      </c>
      <c r="D10" s="91">
        <v>7827</v>
      </c>
      <c r="E10" s="146">
        <v>205979</v>
      </c>
      <c r="F10" s="146">
        <v>31539</v>
      </c>
      <c r="G10" s="146">
        <v>237518</v>
      </c>
      <c r="H10" s="45">
        <f t="shared" si="0"/>
        <v>0.7090661038352345</v>
      </c>
      <c r="I10" s="146">
        <v>19486</v>
      </c>
      <c r="J10" s="146">
        <v>6425</v>
      </c>
      <c r="K10" s="146">
        <v>1124</v>
      </c>
      <c r="L10" s="32" t="s">
        <v>182</v>
      </c>
      <c r="M10" s="111">
        <v>27035</v>
      </c>
      <c r="N10" s="45">
        <f t="shared" si="1"/>
        <v>8.0707997360981332E-2</v>
      </c>
      <c r="O10" s="92">
        <v>70420</v>
      </c>
      <c r="P10" s="32" t="s">
        <v>183</v>
      </c>
      <c r="Q10" s="33">
        <f t="shared" si="2"/>
        <v>0.21022589880378417</v>
      </c>
      <c r="R10" s="92">
        <v>334973</v>
      </c>
      <c r="S10" s="92">
        <f t="shared" si="3"/>
        <v>41.421169778657102</v>
      </c>
      <c r="T10" s="92">
        <f t="shared" si="4"/>
        <v>42.79711255909033</v>
      </c>
    </row>
    <row r="11" spans="1:20" x14ac:dyDescent="0.2">
      <c r="A11" s="31" t="s">
        <v>39</v>
      </c>
      <c r="B11" s="5" t="s">
        <v>40</v>
      </c>
      <c r="C11" s="91">
        <v>33946</v>
      </c>
      <c r="D11" s="91">
        <v>33506</v>
      </c>
      <c r="E11" s="146">
        <v>936343</v>
      </c>
      <c r="F11" s="146">
        <v>304539</v>
      </c>
      <c r="G11" s="146">
        <v>1240882</v>
      </c>
      <c r="H11" s="45">
        <f t="shared" si="0"/>
        <v>0.74057880454081837</v>
      </c>
      <c r="I11" s="146">
        <v>83212</v>
      </c>
      <c r="J11" s="146">
        <v>26607</v>
      </c>
      <c r="K11" s="146">
        <v>37067</v>
      </c>
      <c r="L11" s="32" t="s">
        <v>184</v>
      </c>
      <c r="M11" s="111">
        <v>146886</v>
      </c>
      <c r="N11" s="45">
        <f t="shared" si="1"/>
        <v>8.7663982783038719E-2</v>
      </c>
      <c r="O11" s="92">
        <v>287789</v>
      </c>
      <c r="P11" s="32" t="s">
        <v>29</v>
      </c>
      <c r="Q11" s="33">
        <f t="shared" si="2"/>
        <v>0.17175721267614291</v>
      </c>
      <c r="R11" s="92">
        <v>1675557</v>
      </c>
      <c r="S11" s="92">
        <f t="shared" si="3"/>
        <v>49.359482707830082</v>
      </c>
      <c r="T11" s="92">
        <f t="shared" si="4"/>
        <v>50.007670268011701</v>
      </c>
    </row>
    <row r="12" spans="1:20" x14ac:dyDescent="0.2">
      <c r="A12" s="31" t="s">
        <v>42</v>
      </c>
      <c r="B12" s="5" t="s">
        <v>43</v>
      </c>
      <c r="C12" s="91">
        <v>26673</v>
      </c>
      <c r="D12" s="91">
        <v>1090</v>
      </c>
      <c r="E12" s="146">
        <v>37898</v>
      </c>
      <c r="F12" s="146">
        <v>3053</v>
      </c>
      <c r="G12" s="146">
        <v>40951</v>
      </c>
      <c r="H12" s="45">
        <f t="shared" si="0"/>
        <v>0.51268857589984351</v>
      </c>
      <c r="I12" s="146">
        <v>5472</v>
      </c>
      <c r="J12" s="146">
        <v>0</v>
      </c>
      <c r="K12" s="146">
        <v>435</v>
      </c>
      <c r="L12" s="32" t="s">
        <v>185</v>
      </c>
      <c r="M12" s="111">
        <v>5907</v>
      </c>
      <c r="N12" s="45">
        <f t="shared" si="1"/>
        <v>7.3953051643192491E-2</v>
      </c>
      <c r="O12" s="92">
        <v>33017</v>
      </c>
      <c r="P12" s="32" t="s">
        <v>186</v>
      </c>
      <c r="Q12" s="33">
        <f t="shared" si="2"/>
        <v>0.413358372456964</v>
      </c>
      <c r="R12" s="92">
        <v>79875</v>
      </c>
      <c r="S12" s="92">
        <f t="shared" si="3"/>
        <v>2.9946012821954784</v>
      </c>
      <c r="T12" s="92">
        <f t="shared" si="4"/>
        <v>73.279816513761475</v>
      </c>
    </row>
    <row r="13" spans="1:20" x14ac:dyDescent="0.2">
      <c r="A13" s="31" t="s">
        <v>45</v>
      </c>
      <c r="B13" s="5" t="s">
        <v>46</v>
      </c>
      <c r="C13" s="91">
        <v>13270</v>
      </c>
      <c r="D13" s="91">
        <v>13146</v>
      </c>
      <c r="E13" s="146">
        <v>426546</v>
      </c>
      <c r="F13" s="146">
        <v>92636</v>
      </c>
      <c r="G13" s="146">
        <v>519182</v>
      </c>
      <c r="H13" s="45">
        <f t="shared" si="0"/>
        <v>0.72336168641629572</v>
      </c>
      <c r="I13" s="146">
        <v>51108</v>
      </c>
      <c r="J13" s="146">
        <v>6606</v>
      </c>
      <c r="K13" s="146">
        <v>10088</v>
      </c>
      <c r="L13" s="32" t="s">
        <v>187</v>
      </c>
      <c r="M13" s="111">
        <v>67802</v>
      </c>
      <c r="N13" s="45">
        <f t="shared" si="1"/>
        <v>9.4466620688694297E-2</v>
      </c>
      <c r="O13" s="92">
        <v>130751</v>
      </c>
      <c r="P13" s="32" t="s">
        <v>188</v>
      </c>
      <c r="Q13" s="33">
        <f t="shared" si="2"/>
        <v>0.18217169289501001</v>
      </c>
      <c r="R13" s="92">
        <v>717735</v>
      </c>
      <c r="S13" s="92">
        <f t="shared" si="3"/>
        <v>54.087038432554635</v>
      </c>
      <c r="T13" s="92">
        <f t="shared" si="4"/>
        <v>54.597215883158377</v>
      </c>
    </row>
    <row r="14" spans="1:20" x14ac:dyDescent="0.2">
      <c r="A14" s="31" t="s">
        <v>48</v>
      </c>
      <c r="B14" s="5" t="s">
        <v>49</v>
      </c>
      <c r="C14" s="91">
        <v>45342</v>
      </c>
      <c r="D14" s="91">
        <v>47037</v>
      </c>
      <c r="E14" s="146">
        <v>1222205</v>
      </c>
      <c r="F14" s="146">
        <v>640532</v>
      </c>
      <c r="G14" s="146">
        <v>1862737</v>
      </c>
      <c r="H14" s="45">
        <f t="shared" si="0"/>
        <v>0.79393718017459702</v>
      </c>
      <c r="I14" s="146">
        <v>163940</v>
      </c>
      <c r="J14" s="146">
        <v>6409</v>
      </c>
      <c r="K14" s="146">
        <v>0</v>
      </c>
      <c r="L14" s="32" t="s">
        <v>29</v>
      </c>
      <c r="M14" s="111">
        <v>170349</v>
      </c>
      <c r="N14" s="45">
        <f t="shared" si="1"/>
        <v>7.2606280277657254E-2</v>
      </c>
      <c r="O14" s="92">
        <v>313116</v>
      </c>
      <c r="P14" s="32" t="s">
        <v>189</v>
      </c>
      <c r="Q14" s="33">
        <f t="shared" si="2"/>
        <v>0.13345653954774567</v>
      </c>
      <c r="R14" s="92">
        <v>2346202</v>
      </c>
      <c r="S14" s="92">
        <f t="shared" si="3"/>
        <v>51.744563539323366</v>
      </c>
      <c r="T14" s="92">
        <f t="shared" si="4"/>
        <v>49.879924314901032</v>
      </c>
    </row>
    <row r="15" spans="1:20" x14ac:dyDescent="0.2">
      <c r="A15" s="31" t="s">
        <v>51</v>
      </c>
      <c r="B15" s="5" t="s">
        <v>52</v>
      </c>
      <c r="C15" s="91">
        <v>21640</v>
      </c>
      <c r="D15" s="91">
        <v>7263</v>
      </c>
      <c r="E15" s="146">
        <v>425002</v>
      </c>
      <c r="F15" s="146">
        <v>72729</v>
      </c>
      <c r="G15" s="146">
        <v>497731</v>
      </c>
      <c r="H15" s="45">
        <f t="shared" si="0"/>
        <v>0.75967545242670431</v>
      </c>
      <c r="I15" s="146">
        <v>47953</v>
      </c>
      <c r="J15" s="146">
        <v>0</v>
      </c>
      <c r="K15" s="146">
        <v>14753</v>
      </c>
      <c r="L15" s="32" t="s">
        <v>190</v>
      </c>
      <c r="M15" s="111">
        <v>62706</v>
      </c>
      <c r="N15" s="45">
        <f t="shared" si="1"/>
        <v>9.5706735003182289E-2</v>
      </c>
      <c r="O15" s="92">
        <v>94752</v>
      </c>
      <c r="P15" s="32" t="s">
        <v>191</v>
      </c>
      <c r="Q15" s="33">
        <f t="shared" si="2"/>
        <v>0.14461781257011336</v>
      </c>
      <c r="R15" s="92">
        <v>655189</v>
      </c>
      <c r="S15" s="92">
        <f t="shared" si="3"/>
        <v>30.276756007393715</v>
      </c>
      <c r="T15" s="92">
        <f t="shared" si="4"/>
        <v>90.209142227729586</v>
      </c>
    </row>
    <row r="16" spans="1:20" x14ac:dyDescent="0.2">
      <c r="A16" s="31" t="s">
        <v>54</v>
      </c>
      <c r="B16" s="5" t="s">
        <v>55</v>
      </c>
      <c r="C16" s="91">
        <v>6574</v>
      </c>
      <c r="D16" s="91">
        <v>6425</v>
      </c>
      <c r="E16" s="146">
        <v>123123</v>
      </c>
      <c r="F16" s="146">
        <v>36000</v>
      </c>
      <c r="G16" s="146">
        <v>159123</v>
      </c>
      <c r="H16" s="45">
        <f t="shared" si="0"/>
        <v>0.6740843352057545</v>
      </c>
      <c r="I16" s="146">
        <v>15239</v>
      </c>
      <c r="J16" s="146">
        <v>100</v>
      </c>
      <c r="K16" s="146">
        <v>11961</v>
      </c>
      <c r="L16" s="32" t="s">
        <v>192</v>
      </c>
      <c r="M16" s="111">
        <v>27300</v>
      </c>
      <c r="N16" s="45">
        <f t="shared" si="1"/>
        <v>0.11564954375619552</v>
      </c>
      <c r="O16" s="92">
        <v>49635</v>
      </c>
      <c r="P16" s="32" t="s">
        <v>193</v>
      </c>
      <c r="Q16" s="33">
        <f t="shared" si="2"/>
        <v>0.21026612103804998</v>
      </c>
      <c r="R16" s="92">
        <v>236058</v>
      </c>
      <c r="S16" s="92">
        <f t="shared" si="3"/>
        <v>35.907818679647093</v>
      </c>
      <c r="T16" s="92">
        <f t="shared" si="4"/>
        <v>36.740544747081714</v>
      </c>
    </row>
    <row r="17" spans="1:20" x14ac:dyDescent="0.2">
      <c r="A17" s="31" t="s">
        <v>57</v>
      </c>
      <c r="B17" s="5" t="s">
        <v>58</v>
      </c>
      <c r="C17" s="91">
        <v>10286</v>
      </c>
      <c r="D17" s="91">
        <v>10611</v>
      </c>
      <c r="E17" s="146">
        <v>223048</v>
      </c>
      <c r="F17" s="146">
        <v>41296</v>
      </c>
      <c r="G17" s="146">
        <v>264344</v>
      </c>
      <c r="H17" s="45">
        <f t="shared" si="0"/>
        <v>0.72800980432657225</v>
      </c>
      <c r="I17" s="146">
        <v>18378</v>
      </c>
      <c r="J17" s="146">
        <v>9055</v>
      </c>
      <c r="K17" s="146">
        <v>465</v>
      </c>
      <c r="L17" s="32" t="s">
        <v>194</v>
      </c>
      <c r="M17" s="111">
        <v>27898</v>
      </c>
      <c r="N17" s="45">
        <f t="shared" si="1"/>
        <v>7.6831770424532847E-2</v>
      </c>
      <c r="O17" s="92">
        <v>70863</v>
      </c>
      <c r="P17" s="32" t="s">
        <v>195</v>
      </c>
      <c r="Q17" s="33">
        <f t="shared" si="2"/>
        <v>0.19515842524889496</v>
      </c>
      <c r="R17" s="92">
        <v>363105</v>
      </c>
      <c r="S17" s="92">
        <f t="shared" si="3"/>
        <v>35.300894419599459</v>
      </c>
      <c r="T17" s="92">
        <f t="shared" si="4"/>
        <v>34.219677692960133</v>
      </c>
    </row>
    <row r="18" spans="1:20" x14ac:dyDescent="0.2">
      <c r="A18" s="31" t="s">
        <v>60</v>
      </c>
      <c r="B18" s="5" t="s">
        <v>61</v>
      </c>
      <c r="C18" s="91">
        <v>9773</v>
      </c>
      <c r="D18" s="91">
        <v>4040</v>
      </c>
      <c r="E18" s="146">
        <v>124006</v>
      </c>
      <c r="F18" s="146">
        <v>25821</v>
      </c>
      <c r="G18" s="146">
        <v>149827</v>
      </c>
      <c r="H18" s="45">
        <f t="shared" si="0"/>
        <v>0.71405354913118491</v>
      </c>
      <c r="I18" s="146">
        <v>11141</v>
      </c>
      <c r="J18" s="146">
        <v>0</v>
      </c>
      <c r="K18" s="146">
        <v>771</v>
      </c>
      <c r="L18" s="32" t="s">
        <v>196</v>
      </c>
      <c r="M18" s="111">
        <v>11912</v>
      </c>
      <c r="N18" s="45">
        <f t="shared" si="1"/>
        <v>5.677084822662587E-2</v>
      </c>
      <c r="O18" s="92">
        <v>48087</v>
      </c>
      <c r="P18" s="32" t="s">
        <v>197</v>
      </c>
      <c r="Q18" s="33">
        <f t="shared" si="2"/>
        <v>0.22917560264218925</v>
      </c>
      <c r="R18" s="92">
        <v>209826</v>
      </c>
      <c r="S18" s="92">
        <f t="shared" si="3"/>
        <v>21.469968279954976</v>
      </c>
      <c r="T18" s="92">
        <f t="shared" si="4"/>
        <v>51.937128712871285</v>
      </c>
    </row>
    <row r="19" spans="1:20" x14ac:dyDescent="0.2">
      <c r="A19" s="31" t="s">
        <v>63</v>
      </c>
      <c r="B19" s="5" t="s">
        <v>52</v>
      </c>
      <c r="C19" s="91">
        <v>21640</v>
      </c>
      <c r="D19" s="91">
        <v>14167</v>
      </c>
      <c r="E19" s="146">
        <v>601955</v>
      </c>
      <c r="F19" s="146">
        <v>150251</v>
      </c>
      <c r="G19" s="146">
        <v>752206</v>
      </c>
      <c r="H19" s="45">
        <f t="shared" si="0"/>
        <v>0.7120640985105654</v>
      </c>
      <c r="I19" s="146">
        <v>79146</v>
      </c>
      <c r="J19" s="146">
        <v>21246</v>
      </c>
      <c r="K19" s="146">
        <v>21125</v>
      </c>
      <c r="L19" s="32" t="s">
        <v>198</v>
      </c>
      <c r="M19" s="111">
        <v>121517</v>
      </c>
      <c r="N19" s="45">
        <f t="shared" si="1"/>
        <v>0.11503217610429639</v>
      </c>
      <c r="O19" s="92">
        <v>182651</v>
      </c>
      <c r="P19" s="32" t="s">
        <v>199</v>
      </c>
      <c r="Q19" s="33">
        <f t="shared" si="2"/>
        <v>0.17290372538513821</v>
      </c>
      <c r="R19" s="92">
        <v>1056374</v>
      </c>
      <c r="S19" s="92">
        <f t="shared" si="3"/>
        <v>48.815804066543436</v>
      </c>
      <c r="T19" s="92">
        <f t="shared" si="4"/>
        <v>74.56582198065928</v>
      </c>
    </row>
    <row r="20" spans="1:20" x14ac:dyDescent="0.2">
      <c r="A20" s="31" t="s">
        <v>65</v>
      </c>
      <c r="B20" s="5" t="s">
        <v>61</v>
      </c>
      <c r="C20" s="91">
        <v>9773</v>
      </c>
      <c r="D20" s="91">
        <v>5706</v>
      </c>
      <c r="E20" s="146">
        <v>165395</v>
      </c>
      <c r="F20" s="146">
        <v>1500</v>
      </c>
      <c r="G20" s="146">
        <v>166895</v>
      </c>
      <c r="H20" s="45">
        <f t="shared" si="0"/>
        <v>0.67810142165845255</v>
      </c>
      <c r="I20" s="146">
        <v>13501</v>
      </c>
      <c r="J20" s="146">
        <v>1200</v>
      </c>
      <c r="K20" s="146">
        <v>1727</v>
      </c>
      <c r="L20" s="32" t="s">
        <v>196</v>
      </c>
      <c r="M20" s="111">
        <v>16428</v>
      </c>
      <c r="N20" s="45">
        <f t="shared" si="1"/>
        <v>6.6747656640432959E-2</v>
      </c>
      <c r="O20" s="92">
        <v>62798</v>
      </c>
      <c r="P20" s="32" t="s">
        <v>200</v>
      </c>
      <c r="Q20" s="33">
        <f t="shared" si="2"/>
        <v>0.25515092170111447</v>
      </c>
      <c r="R20" s="92">
        <v>246121</v>
      </c>
      <c r="S20" s="92">
        <f t="shared" si="3"/>
        <v>25.183771615675841</v>
      </c>
      <c r="T20" s="92">
        <f t="shared" si="4"/>
        <v>43.133718892393972</v>
      </c>
    </row>
    <row r="21" spans="1:20" x14ac:dyDescent="0.2">
      <c r="A21" s="31" t="s">
        <v>67</v>
      </c>
      <c r="B21" s="5" t="s">
        <v>68</v>
      </c>
      <c r="C21" s="91">
        <v>10326</v>
      </c>
      <c r="D21" s="91">
        <v>4391</v>
      </c>
      <c r="E21" s="146">
        <v>172412</v>
      </c>
      <c r="F21" s="146">
        <v>37367</v>
      </c>
      <c r="G21" s="146">
        <v>209779</v>
      </c>
      <c r="H21" s="45">
        <f t="shared" si="0"/>
        <v>0.6723901407096381</v>
      </c>
      <c r="I21" s="146">
        <v>22209</v>
      </c>
      <c r="J21" s="146">
        <v>2045</v>
      </c>
      <c r="K21" s="146">
        <v>3933</v>
      </c>
      <c r="L21" s="32" t="s">
        <v>201</v>
      </c>
      <c r="M21" s="111">
        <v>28187</v>
      </c>
      <c r="N21" s="45">
        <f t="shared" si="1"/>
        <v>9.0345844418090321E-2</v>
      </c>
      <c r="O21" s="92">
        <v>74024</v>
      </c>
      <c r="P21" s="32" t="s">
        <v>202</v>
      </c>
      <c r="Q21" s="33">
        <f t="shared" si="2"/>
        <v>0.23726401487227156</v>
      </c>
      <c r="R21" s="92">
        <v>311990</v>
      </c>
      <c r="S21" s="92">
        <f t="shared" si="3"/>
        <v>30.214022854929304</v>
      </c>
      <c r="T21" s="92">
        <f t="shared" si="4"/>
        <v>71.052152129355505</v>
      </c>
    </row>
    <row r="22" spans="1:20" x14ac:dyDescent="0.2">
      <c r="A22" s="31" t="s">
        <v>70</v>
      </c>
      <c r="B22" s="5" t="s">
        <v>71</v>
      </c>
      <c r="C22" s="91">
        <v>1093</v>
      </c>
      <c r="D22" s="91">
        <v>1051</v>
      </c>
      <c r="E22" s="146">
        <v>164813</v>
      </c>
      <c r="F22" s="146">
        <v>111743</v>
      </c>
      <c r="G22" s="146">
        <v>276556</v>
      </c>
      <c r="H22" s="45">
        <f t="shared" si="0"/>
        <v>0.64422920131754879</v>
      </c>
      <c r="I22" s="146">
        <v>16646</v>
      </c>
      <c r="J22" s="146">
        <v>4366</v>
      </c>
      <c r="K22" s="146">
        <v>3643</v>
      </c>
      <c r="L22" s="32" t="s">
        <v>203</v>
      </c>
      <c r="M22" s="111">
        <v>24655</v>
      </c>
      <c r="N22" s="45">
        <f t="shared" si="1"/>
        <v>5.7433109238216373E-2</v>
      </c>
      <c r="O22" s="92">
        <v>128071</v>
      </c>
      <c r="P22" s="32" t="s">
        <v>204</v>
      </c>
      <c r="Q22" s="33">
        <f t="shared" si="2"/>
        <v>0.29833768944423478</v>
      </c>
      <c r="R22" s="92">
        <v>429282</v>
      </c>
      <c r="S22" s="92">
        <f t="shared" si="3"/>
        <v>392.75571820677038</v>
      </c>
      <c r="T22" s="92">
        <f t="shared" si="4"/>
        <v>408.4509990485252</v>
      </c>
    </row>
    <row r="23" spans="1:20" x14ac:dyDescent="0.2">
      <c r="A23" s="31" t="s">
        <v>73</v>
      </c>
      <c r="B23" s="5" t="s">
        <v>74</v>
      </c>
      <c r="C23" s="91">
        <v>5451</v>
      </c>
      <c r="D23" s="91">
        <v>5405</v>
      </c>
      <c r="E23" s="146">
        <v>287458</v>
      </c>
      <c r="F23" s="146">
        <v>113244</v>
      </c>
      <c r="G23" s="146">
        <v>400702</v>
      </c>
      <c r="H23" s="45">
        <f t="shared" si="0"/>
        <v>0.66549523260661236</v>
      </c>
      <c r="I23" s="146">
        <v>36628</v>
      </c>
      <c r="J23" s="146">
        <v>30273</v>
      </c>
      <c r="K23" s="146">
        <v>8617</v>
      </c>
      <c r="L23" s="32" t="s">
        <v>205</v>
      </c>
      <c r="M23" s="111">
        <v>75518</v>
      </c>
      <c r="N23" s="45">
        <f t="shared" si="1"/>
        <v>0.12542205673040352</v>
      </c>
      <c r="O23" s="92">
        <v>125891</v>
      </c>
      <c r="P23" s="32" t="s">
        <v>206</v>
      </c>
      <c r="Q23" s="33">
        <f t="shared" si="2"/>
        <v>0.20908271066298406</v>
      </c>
      <c r="R23" s="92">
        <v>602111</v>
      </c>
      <c r="S23" s="92">
        <f t="shared" si="3"/>
        <v>110.4588148963493</v>
      </c>
      <c r="T23" s="92">
        <f t="shared" si="4"/>
        <v>111.39888991674376</v>
      </c>
    </row>
    <row r="24" spans="1:20" x14ac:dyDescent="0.2">
      <c r="A24" s="31" t="s">
        <v>76</v>
      </c>
      <c r="B24" s="5" t="s">
        <v>77</v>
      </c>
      <c r="C24" s="91">
        <v>15762</v>
      </c>
      <c r="D24" s="91">
        <v>14055</v>
      </c>
      <c r="E24" s="146">
        <v>513172</v>
      </c>
      <c r="F24" s="146">
        <v>187306</v>
      </c>
      <c r="G24" s="146">
        <v>700478</v>
      </c>
      <c r="H24" s="45">
        <f t="shared" si="0"/>
        <v>0.79325738358398257</v>
      </c>
      <c r="I24" s="146">
        <v>33382</v>
      </c>
      <c r="J24" s="146">
        <v>3139</v>
      </c>
      <c r="K24" s="146">
        <v>5958</v>
      </c>
      <c r="L24" s="32" t="s">
        <v>207</v>
      </c>
      <c r="M24" s="111">
        <v>42479</v>
      </c>
      <c r="N24" s="45">
        <f t="shared" si="1"/>
        <v>4.8105408588512415E-2</v>
      </c>
      <c r="O24" s="92">
        <v>140083</v>
      </c>
      <c r="P24" s="32" t="s">
        <v>208</v>
      </c>
      <c r="Q24" s="33">
        <f t="shared" si="2"/>
        <v>0.15863720782750498</v>
      </c>
      <c r="R24" s="92">
        <v>883040</v>
      </c>
      <c r="S24" s="92">
        <f t="shared" si="3"/>
        <v>56.023347290952927</v>
      </c>
      <c r="T24" s="92">
        <f t="shared" si="4"/>
        <v>62.827463536108148</v>
      </c>
    </row>
    <row r="25" spans="1:20" x14ac:dyDescent="0.2">
      <c r="A25" s="31" t="s">
        <v>79</v>
      </c>
      <c r="B25" s="5" t="s">
        <v>16</v>
      </c>
      <c r="C25" s="91">
        <v>8349</v>
      </c>
      <c r="D25" s="91">
        <v>5080</v>
      </c>
      <c r="E25" s="146">
        <v>79009</v>
      </c>
      <c r="F25" s="146">
        <v>7120</v>
      </c>
      <c r="G25" s="146">
        <v>86129</v>
      </c>
      <c r="H25" s="45">
        <f t="shared" si="0"/>
        <v>0.63505721701173834</v>
      </c>
      <c r="I25" s="146">
        <v>18550</v>
      </c>
      <c r="J25" s="146">
        <v>0</v>
      </c>
      <c r="K25" s="146">
        <v>1584</v>
      </c>
      <c r="L25" s="32" t="s">
        <v>209</v>
      </c>
      <c r="M25" s="111">
        <v>20134</v>
      </c>
      <c r="N25" s="45">
        <f t="shared" si="1"/>
        <v>0.14845455081696454</v>
      </c>
      <c r="O25" s="92">
        <v>29361</v>
      </c>
      <c r="P25" s="32" t="s">
        <v>210</v>
      </c>
      <c r="Q25" s="33">
        <f t="shared" si="2"/>
        <v>0.21648823217129712</v>
      </c>
      <c r="R25" s="92">
        <v>135624</v>
      </c>
      <c r="S25" s="92">
        <f t="shared" si="3"/>
        <v>16.244340639597556</v>
      </c>
      <c r="T25" s="92">
        <f t="shared" si="4"/>
        <v>26.69763779527559</v>
      </c>
    </row>
    <row r="26" spans="1:20" x14ac:dyDescent="0.2">
      <c r="A26" s="31" t="s">
        <v>80</v>
      </c>
      <c r="B26" s="5" t="s">
        <v>81</v>
      </c>
      <c r="C26" s="91">
        <v>4633</v>
      </c>
      <c r="D26" s="91">
        <v>4606</v>
      </c>
      <c r="E26" s="146">
        <v>116818</v>
      </c>
      <c r="F26" s="146">
        <v>16725</v>
      </c>
      <c r="G26" s="146">
        <v>133543</v>
      </c>
      <c r="H26" s="45">
        <f t="shared" si="0"/>
        <v>0.67698289584410576</v>
      </c>
      <c r="I26" s="146">
        <v>10928</v>
      </c>
      <c r="J26" s="146">
        <v>650</v>
      </c>
      <c r="K26" s="146">
        <v>2436</v>
      </c>
      <c r="L26" s="32" t="s">
        <v>29</v>
      </c>
      <c r="M26" s="111">
        <v>14014</v>
      </c>
      <c r="N26" s="45">
        <f t="shared" si="1"/>
        <v>7.1042572821932257E-2</v>
      </c>
      <c r="O26" s="92">
        <v>49705</v>
      </c>
      <c r="P26" s="32" t="s">
        <v>29</v>
      </c>
      <c r="Q26" s="33">
        <f t="shared" si="2"/>
        <v>0.25197453133396192</v>
      </c>
      <c r="R26" s="92">
        <v>197262</v>
      </c>
      <c r="S26" s="92">
        <f t="shared" si="3"/>
        <v>42.577595510468377</v>
      </c>
      <c r="T26" s="92">
        <f t="shared" si="4"/>
        <v>42.827181936604426</v>
      </c>
    </row>
    <row r="27" spans="1:20" x14ac:dyDescent="0.2">
      <c r="A27" s="31" t="s">
        <v>83</v>
      </c>
      <c r="B27" s="5" t="s">
        <v>84</v>
      </c>
      <c r="C27" s="91">
        <v>21444</v>
      </c>
      <c r="D27" s="91">
        <v>21105</v>
      </c>
      <c r="E27" s="146">
        <v>611995</v>
      </c>
      <c r="F27" s="146">
        <v>261115</v>
      </c>
      <c r="G27" s="146">
        <v>873110</v>
      </c>
      <c r="H27" s="45">
        <f t="shared" si="0"/>
        <v>0.74116801172137292</v>
      </c>
      <c r="I27" s="146">
        <v>91728</v>
      </c>
      <c r="J27" s="146">
        <v>43805</v>
      </c>
      <c r="K27" s="146">
        <v>22052</v>
      </c>
      <c r="L27" s="32" t="s">
        <v>211</v>
      </c>
      <c r="M27" s="111">
        <v>157585</v>
      </c>
      <c r="N27" s="45">
        <f t="shared" si="1"/>
        <v>0.13377118705216129</v>
      </c>
      <c r="O27" s="92">
        <v>147324</v>
      </c>
      <c r="P27" s="32" t="s">
        <v>212</v>
      </c>
      <c r="Q27" s="33">
        <f t="shared" si="2"/>
        <v>0.12506080122646579</v>
      </c>
      <c r="R27" s="92">
        <v>1178019</v>
      </c>
      <c r="S27" s="92">
        <f t="shared" si="3"/>
        <v>54.934667039731394</v>
      </c>
      <c r="T27" s="92">
        <f t="shared" si="4"/>
        <v>55.817057569296374</v>
      </c>
    </row>
    <row r="28" spans="1:20" x14ac:dyDescent="0.2">
      <c r="A28" s="31" t="s">
        <v>86</v>
      </c>
      <c r="B28" s="5" t="s">
        <v>87</v>
      </c>
      <c r="C28" s="91">
        <v>6615</v>
      </c>
      <c r="D28" s="91">
        <v>6135</v>
      </c>
      <c r="E28" s="146">
        <v>130598</v>
      </c>
      <c r="F28" s="146">
        <v>13767</v>
      </c>
      <c r="G28" s="146">
        <v>144365</v>
      </c>
      <c r="H28" s="45">
        <f t="shared" si="0"/>
        <v>0.68352051058672025</v>
      </c>
      <c r="I28" s="146">
        <v>19818</v>
      </c>
      <c r="J28" s="146">
        <v>3826</v>
      </c>
      <c r="K28" s="146">
        <v>7440</v>
      </c>
      <c r="L28" s="32" t="s">
        <v>213</v>
      </c>
      <c r="M28" s="111">
        <v>31084</v>
      </c>
      <c r="N28" s="45">
        <f t="shared" si="1"/>
        <v>0.14717245558880346</v>
      </c>
      <c r="O28" s="92">
        <v>35759</v>
      </c>
      <c r="P28" s="32" t="s">
        <v>214</v>
      </c>
      <c r="Q28" s="33">
        <f t="shared" si="2"/>
        <v>0.16930703382447634</v>
      </c>
      <c r="R28" s="92">
        <v>211208</v>
      </c>
      <c r="S28" s="92">
        <f t="shared" si="3"/>
        <v>31.928647014361299</v>
      </c>
      <c r="T28" s="92">
        <f t="shared" si="4"/>
        <v>34.426731866340667</v>
      </c>
    </row>
    <row r="29" spans="1:20" x14ac:dyDescent="0.2">
      <c r="A29" s="31" t="s">
        <v>89</v>
      </c>
      <c r="B29" s="5" t="s">
        <v>90</v>
      </c>
      <c r="C29" s="91">
        <v>28780</v>
      </c>
      <c r="D29" s="91">
        <v>28769</v>
      </c>
      <c r="E29" s="146">
        <v>335654</v>
      </c>
      <c r="F29" s="146">
        <v>197144</v>
      </c>
      <c r="G29" s="146">
        <v>532798</v>
      </c>
      <c r="H29" s="45">
        <f t="shared" si="0"/>
        <v>0.85583440955556844</v>
      </c>
      <c r="I29" s="146">
        <v>12154</v>
      </c>
      <c r="J29" s="146">
        <v>1006</v>
      </c>
      <c r="K29" s="146">
        <v>1167</v>
      </c>
      <c r="L29" s="32" t="s">
        <v>215</v>
      </c>
      <c r="M29" s="111">
        <v>14327</v>
      </c>
      <c r="N29" s="45">
        <f t="shared" si="1"/>
        <v>2.3013486510277119E-2</v>
      </c>
      <c r="O29" s="92">
        <v>75423</v>
      </c>
      <c r="P29" s="32" t="s">
        <v>216</v>
      </c>
      <c r="Q29" s="33">
        <f t="shared" si="2"/>
        <v>0.12115210393415447</v>
      </c>
      <c r="R29" s="92">
        <v>622548</v>
      </c>
      <c r="S29" s="92">
        <f t="shared" si="3"/>
        <v>21.631271716469772</v>
      </c>
      <c r="T29" s="92">
        <f t="shared" si="4"/>
        <v>21.639542563175642</v>
      </c>
    </row>
    <row r="30" spans="1:20" x14ac:dyDescent="0.2">
      <c r="A30" s="31" t="s">
        <v>92</v>
      </c>
      <c r="B30" s="5" t="s">
        <v>93</v>
      </c>
      <c r="C30" s="91">
        <v>15934</v>
      </c>
      <c r="D30" s="91">
        <v>15868</v>
      </c>
      <c r="E30" s="146">
        <v>408081</v>
      </c>
      <c r="F30" s="146">
        <v>249934</v>
      </c>
      <c r="G30" s="146">
        <v>658015</v>
      </c>
      <c r="H30" s="45">
        <f t="shared" si="0"/>
        <v>0.7644590413809208</v>
      </c>
      <c r="I30" s="146">
        <v>55299</v>
      </c>
      <c r="J30" s="146">
        <v>12855</v>
      </c>
      <c r="K30" s="146">
        <v>2615</v>
      </c>
      <c r="L30" s="32" t="s">
        <v>217</v>
      </c>
      <c r="M30" s="111">
        <v>70769</v>
      </c>
      <c r="N30" s="45">
        <f t="shared" si="1"/>
        <v>8.2216973624440762E-2</v>
      </c>
      <c r="O30" s="92">
        <v>131975</v>
      </c>
      <c r="P30" s="32" t="s">
        <v>218</v>
      </c>
      <c r="Q30" s="33">
        <f t="shared" si="2"/>
        <v>0.15332398499463845</v>
      </c>
      <c r="R30" s="92">
        <v>860759</v>
      </c>
      <c r="S30" s="92">
        <f t="shared" si="3"/>
        <v>54.020271118363247</v>
      </c>
      <c r="T30" s="92">
        <f t="shared" si="4"/>
        <v>54.244958406856568</v>
      </c>
    </row>
    <row r="31" spans="1:20" x14ac:dyDescent="0.2">
      <c r="A31" s="31" t="s">
        <v>95</v>
      </c>
      <c r="B31" s="5" t="s">
        <v>96</v>
      </c>
      <c r="C31" s="91">
        <v>15282</v>
      </c>
      <c r="D31" s="91">
        <v>16150</v>
      </c>
      <c r="E31" s="146">
        <v>386842</v>
      </c>
      <c r="F31" s="146">
        <v>154147</v>
      </c>
      <c r="G31" s="146">
        <v>540989</v>
      </c>
      <c r="H31" s="45">
        <f t="shared" si="0"/>
        <v>0.64077040883404657</v>
      </c>
      <c r="I31" s="146">
        <v>64994</v>
      </c>
      <c r="J31" s="146">
        <v>28522</v>
      </c>
      <c r="K31" s="146">
        <v>12321</v>
      </c>
      <c r="L31" s="32" t="s">
        <v>219</v>
      </c>
      <c r="M31" s="111">
        <v>105837</v>
      </c>
      <c r="N31" s="45">
        <f t="shared" si="1"/>
        <v>0.12535784971555611</v>
      </c>
      <c r="O31" s="92">
        <v>197453</v>
      </c>
      <c r="P31" s="32" t="s">
        <v>220</v>
      </c>
      <c r="Q31" s="33">
        <f t="shared" si="2"/>
        <v>0.23387174145039732</v>
      </c>
      <c r="R31" s="92">
        <v>844279</v>
      </c>
      <c r="S31" s="92">
        <f t="shared" si="3"/>
        <v>55.246630022248397</v>
      </c>
      <c r="T31" s="92">
        <f t="shared" si="4"/>
        <v>52.277337461300313</v>
      </c>
    </row>
    <row r="32" spans="1:20" x14ac:dyDescent="0.2">
      <c r="A32" s="31" t="s">
        <v>98</v>
      </c>
      <c r="B32" s="5" t="s">
        <v>99</v>
      </c>
      <c r="C32" s="91">
        <v>23373</v>
      </c>
      <c r="D32" s="91">
        <v>24672</v>
      </c>
      <c r="E32" s="146">
        <v>1092767</v>
      </c>
      <c r="F32" s="146">
        <v>395566</v>
      </c>
      <c r="G32" s="146">
        <v>1488333</v>
      </c>
      <c r="H32" s="45">
        <f t="shared" si="0"/>
        <v>0.5740811741961962</v>
      </c>
      <c r="I32" s="146">
        <v>140780</v>
      </c>
      <c r="J32" s="146">
        <v>64989</v>
      </c>
      <c r="K32" s="146">
        <v>60979</v>
      </c>
      <c r="L32" s="32" t="s">
        <v>221</v>
      </c>
      <c r="M32" s="111">
        <v>266748</v>
      </c>
      <c r="N32" s="45">
        <f t="shared" si="1"/>
        <v>0.10289028399859906</v>
      </c>
      <c r="O32" s="92">
        <v>837467</v>
      </c>
      <c r="P32" s="32" t="s">
        <v>222</v>
      </c>
      <c r="Q32" s="33">
        <f t="shared" si="2"/>
        <v>0.32302854180520474</v>
      </c>
      <c r="R32" s="92">
        <v>2592548</v>
      </c>
      <c r="S32" s="92">
        <f t="shared" si="3"/>
        <v>110.92063492063492</v>
      </c>
      <c r="T32" s="92">
        <f t="shared" si="4"/>
        <v>105.08057717250324</v>
      </c>
    </row>
    <row r="33" spans="1:20" x14ac:dyDescent="0.2">
      <c r="A33" s="31" t="s">
        <v>101</v>
      </c>
      <c r="B33" s="5" t="s">
        <v>43</v>
      </c>
      <c r="C33" s="91">
        <v>26673</v>
      </c>
      <c r="D33" s="91">
        <v>24487</v>
      </c>
      <c r="E33" s="146">
        <v>798683</v>
      </c>
      <c r="F33" s="146">
        <v>369594</v>
      </c>
      <c r="G33" s="146">
        <v>1168277</v>
      </c>
      <c r="H33" s="45">
        <f t="shared" si="0"/>
        <v>0.75161965225245864</v>
      </c>
      <c r="I33" s="146">
        <v>62241</v>
      </c>
      <c r="J33" s="146">
        <v>59438</v>
      </c>
      <c r="K33" s="146">
        <v>39395</v>
      </c>
      <c r="L33" s="32" t="s">
        <v>223</v>
      </c>
      <c r="M33" s="111">
        <v>161074</v>
      </c>
      <c r="N33" s="45">
        <f t="shared" si="1"/>
        <v>0.10362814971698708</v>
      </c>
      <c r="O33" s="92">
        <v>224995</v>
      </c>
      <c r="P33" s="32" t="s">
        <v>224</v>
      </c>
      <c r="Q33" s="33">
        <f t="shared" si="2"/>
        <v>0.14475219803055434</v>
      </c>
      <c r="R33" s="92">
        <v>1554346</v>
      </c>
      <c r="S33" s="92">
        <f t="shared" si="3"/>
        <v>58.27413489296292</v>
      </c>
      <c r="T33" s="92">
        <f t="shared" si="4"/>
        <v>63.476375219504227</v>
      </c>
    </row>
    <row r="34" spans="1:20" x14ac:dyDescent="0.2">
      <c r="A34" s="31" t="s">
        <v>103</v>
      </c>
      <c r="B34" s="5" t="s">
        <v>104</v>
      </c>
      <c r="C34" s="91">
        <v>31612</v>
      </c>
      <c r="D34" s="91">
        <v>32078</v>
      </c>
      <c r="E34" s="146">
        <v>631983</v>
      </c>
      <c r="F34" s="146">
        <v>189543</v>
      </c>
      <c r="G34" s="146">
        <v>821526</v>
      </c>
      <c r="H34" s="45">
        <f t="shared" si="0"/>
        <v>0.72393710626425911</v>
      </c>
      <c r="I34" s="146">
        <v>102872</v>
      </c>
      <c r="J34" s="146">
        <v>16219</v>
      </c>
      <c r="K34" s="146">
        <v>27548</v>
      </c>
      <c r="L34" s="32" t="s">
        <v>225</v>
      </c>
      <c r="M34" s="111">
        <v>146639</v>
      </c>
      <c r="N34" s="45">
        <f t="shared" si="1"/>
        <v>0.12921978528431807</v>
      </c>
      <c r="O34" s="92">
        <v>166638</v>
      </c>
      <c r="P34" s="32" t="s">
        <v>226</v>
      </c>
      <c r="Q34" s="33">
        <f t="shared" si="2"/>
        <v>0.14684310845142284</v>
      </c>
      <c r="R34" s="92">
        <v>1134803</v>
      </c>
      <c r="S34" s="92">
        <f t="shared" si="3"/>
        <v>35.897855244843733</v>
      </c>
      <c r="T34" s="92">
        <f t="shared" si="4"/>
        <v>35.376363863083732</v>
      </c>
    </row>
    <row r="35" spans="1:20" x14ac:dyDescent="0.2">
      <c r="A35" s="31" t="s">
        <v>106</v>
      </c>
      <c r="B35" s="5" t="s">
        <v>68</v>
      </c>
      <c r="C35" s="91">
        <v>10326</v>
      </c>
      <c r="D35" s="91">
        <v>5938</v>
      </c>
      <c r="E35" s="146">
        <v>196827</v>
      </c>
      <c r="F35" s="146">
        <v>15058</v>
      </c>
      <c r="G35" s="146">
        <v>211885</v>
      </c>
      <c r="H35" s="45">
        <f t="shared" si="0"/>
        <v>0.65629549326312531</v>
      </c>
      <c r="I35" s="146">
        <v>24052</v>
      </c>
      <c r="J35" s="146">
        <v>498</v>
      </c>
      <c r="K35" s="146">
        <v>5719</v>
      </c>
      <c r="L35" s="32" t="s">
        <v>227</v>
      </c>
      <c r="M35" s="111">
        <v>30269</v>
      </c>
      <c r="N35" s="45">
        <f t="shared" si="1"/>
        <v>9.3755614062258019E-2</v>
      </c>
      <c r="O35" s="92">
        <v>80696</v>
      </c>
      <c r="P35" s="32" t="s">
        <v>228</v>
      </c>
      <c r="Q35" s="33">
        <f t="shared" si="2"/>
        <v>0.2499488926746167</v>
      </c>
      <c r="R35" s="92">
        <v>322850</v>
      </c>
      <c r="S35" s="92">
        <f t="shared" si="3"/>
        <v>31.265736974627156</v>
      </c>
      <c r="T35" s="92">
        <f t="shared" si="4"/>
        <v>54.370158302458741</v>
      </c>
    </row>
    <row r="36" spans="1:20" x14ac:dyDescent="0.2">
      <c r="A36" s="31" t="s">
        <v>108</v>
      </c>
      <c r="B36" s="5" t="s">
        <v>109</v>
      </c>
      <c r="C36" s="91">
        <v>11952</v>
      </c>
      <c r="D36" s="91">
        <v>11967</v>
      </c>
      <c r="E36" s="146">
        <v>249310</v>
      </c>
      <c r="F36" s="146">
        <v>41267</v>
      </c>
      <c r="G36" s="146">
        <v>290577</v>
      </c>
      <c r="H36" s="45">
        <f t="shared" si="0"/>
        <v>0.66306205574634614</v>
      </c>
      <c r="I36" s="146">
        <v>30106</v>
      </c>
      <c r="J36" s="146">
        <v>2480</v>
      </c>
      <c r="K36" s="146">
        <v>11023</v>
      </c>
      <c r="L36" s="32" t="s">
        <v>229</v>
      </c>
      <c r="M36" s="111">
        <v>43609</v>
      </c>
      <c r="N36" s="45">
        <f t="shared" si="1"/>
        <v>9.951053658425274E-2</v>
      </c>
      <c r="O36" s="92">
        <v>104049</v>
      </c>
      <c r="P36" s="32" t="s">
        <v>230</v>
      </c>
      <c r="Q36" s="33">
        <f t="shared" si="2"/>
        <v>0.23742740766940112</v>
      </c>
      <c r="R36" s="92">
        <v>438235</v>
      </c>
      <c r="S36" s="92">
        <f t="shared" si="3"/>
        <v>36.666248326639895</v>
      </c>
      <c r="T36" s="92">
        <f t="shared" si="4"/>
        <v>36.620289128436532</v>
      </c>
    </row>
    <row r="37" spans="1:20" x14ac:dyDescent="0.2">
      <c r="A37" s="31" t="s">
        <v>111</v>
      </c>
      <c r="B37" s="5" t="s">
        <v>112</v>
      </c>
      <c r="C37" s="91">
        <v>15762</v>
      </c>
      <c r="D37" s="91">
        <v>1900</v>
      </c>
      <c r="E37" s="146">
        <v>59609</v>
      </c>
      <c r="F37" s="146">
        <v>6362</v>
      </c>
      <c r="G37" s="146">
        <v>65971</v>
      </c>
      <c r="H37" s="45">
        <f t="shared" si="0"/>
        <v>0.62263812597919854</v>
      </c>
      <c r="I37" s="146">
        <v>4934</v>
      </c>
      <c r="J37" s="146">
        <v>115</v>
      </c>
      <c r="K37" s="146">
        <v>0</v>
      </c>
      <c r="L37" s="32" t="s">
        <v>29</v>
      </c>
      <c r="M37" s="111">
        <v>5049</v>
      </c>
      <c r="N37" s="45">
        <f t="shared" si="1"/>
        <v>4.7652754969137553E-2</v>
      </c>
      <c r="O37" s="92">
        <v>34934</v>
      </c>
      <c r="P37" s="32" t="s">
        <v>231</v>
      </c>
      <c r="Q37" s="33">
        <f t="shared" si="2"/>
        <v>0.32970911905166395</v>
      </c>
      <c r="R37" s="92">
        <v>105954</v>
      </c>
      <c r="S37" s="92">
        <f t="shared" si="3"/>
        <v>6.7221164826798629</v>
      </c>
      <c r="T37" s="92">
        <f t="shared" si="4"/>
        <v>55.765263157894736</v>
      </c>
    </row>
    <row r="38" spans="1:20" x14ac:dyDescent="0.2">
      <c r="A38" s="31" t="s">
        <v>113</v>
      </c>
      <c r="B38" s="5" t="s">
        <v>114</v>
      </c>
      <c r="C38" s="91">
        <v>69617</v>
      </c>
      <c r="D38" s="91">
        <v>71148</v>
      </c>
      <c r="E38" s="146">
        <v>1325030</v>
      </c>
      <c r="F38" s="146">
        <v>551465</v>
      </c>
      <c r="G38" s="146">
        <v>1876495</v>
      </c>
      <c r="H38" s="45">
        <f t="shared" si="0"/>
        <v>0.80213552856447923</v>
      </c>
      <c r="I38" s="146">
        <v>89013</v>
      </c>
      <c r="J38" s="146">
        <v>36164</v>
      </c>
      <c r="K38" s="146">
        <v>25776</v>
      </c>
      <c r="L38" s="32" t="s">
        <v>232</v>
      </c>
      <c r="M38" s="111">
        <v>150953</v>
      </c>
      <c r="N38" s="45">
        <f t="shared" si="1"/>
        <v>6.4527091435572087E-2</v>
      </c>
      <c r="O38" s="92">
        <v>311926</v>
      </c>
      <c r="P38" s="32" t="s">
        <v>233</v>
      </c>
      <c r="Q38" s="33">
        <f t="shared" si="2"/>
        <v>0.13333737999994871</v>
      </c>
      <c r="R38" s="92">
        <v>2339374</v>
      </c>
      <c r="S38" s="92">
        <f t="shared" si="3"/>
        <v>33.603487653877643</v>
      </c>
      <c r="T38" s="92">
        <f t="shared" si="4"/>
        <v>32.880390172597963</v>
      </c>
    </row>
    <row r="39" spans="1:20" x14ac:dyDescent="0.2">
      <c r="A39" s="31" t="s">
        <v>116</v>
      </c>
      <c r="B39" s="5" t="s">
        <v>117</v>
      </c>
      <c r="C39" s="91">
        <v>80619</v>
      </c>
      <c r="D39" s="91">
        <v>2544</v>
      </c>
      <c r="E39" s="146">
        <v>51020</v>
      </c>
      <c r="F39" s="146">
        <v>7113</v>
      </c>
      <c r="G39" s="146">
        <v>58133</v>
      </c>
      <c r="H39" s="45">
        <f t="shared" si="0"/>
        <v>0.55188683723358811</v>
      </c>
      <c r="I39" s="146">
        <v>8773</v>
      </c>
      <c r="J39" s="146">
        <v>0</v>
      </c>
      <c r="K39" s="146">
        <v>3059</v>
      </c>
      <c r="L39" s="32" t="s">
        <v>234</v>
      </c>
      <c r="M39" s="111">
        <v>11832</v>
      </c>
      <c r="N39" s="45">
        <f t="shared" si="1"/>
        <v>0.11232733659277543</v>
      </c>
      <c r="O39" s="92">
        <v>35370</v>
      </c>
      <c r="P39" s="32" t="s">
        <v>235</v>
      </c>
      <c r="Q39" s="33">
        <f t="shared" si="2"/>
        <v>0.3357858261736365</v>
      </c>
      <c r="R39" s="92">
        <v>105335</v>
      </c>
      <c r="S39" s="92">
        <f t="shared" si="3"/>
        <v>1.3065778538557908</v>
      </c>
      <c r="T39" s="92">
        <f t="shared" si="4"/>
        <v>41.405267295597483</v>
      </c>
    </row>
    <row r="40" spans="1:20" x14ac:dyDescent="0.2">
      <c r="A40" s="31" t="s">
        <v>119</v>
      </c>
      <c r="B40" s="5" t="s">
        <v>120</v>
      </c>
      <c r="C40" s="91">
        <v>17315</v>
      </c>
      <c r="D40" s="91">
        <v>17389</v>
      </c>
      <c r="E40" s="146">
        <v>404683</v>
      </c>
      <c r="F40" s="146">
        <v>109901</v>
      </c>
      <c r="G40" s="146">
        <v>514584</v>
      </c>
      <c r="H40" s="45">
        <f t="shared" si="0"/>
        <v>0.75294764905051903</v>
      </c>
      <c r="I40" s="146">
        <v>35852</v>
      </c>
      <c r="J40" s="146">
        <v>3089</v>
      </c>
      <c r="K40" s="146">
        <v>2228</v>
      </c>
      <c r="L40" s="32" t="s">
        <v>236</v>
      </c>
      <c r="M40" s="111">
        <v>41169</v>
      </c>
      <c r="N40" s="45">
        <f t="shared" si="1"/>
        <v>6.02391480569952E-2</v>
      </c>
      <c r="O40" s="92">
        <v>127673</v>
      </c>
      <c r="P40" s="32" t="s">
        <v>237</v>
      </c>
      <c r="Q40" s="33">
        <f t="shared" si="2"/>
        <v>0.18681320289248579</v>
      </c>
      <c r="R40" s="92">
        <v>683426</v>
      </c>
      <c r="S40" s="92">
        <f t="shared" si="3"/>
        <v>39.470170372509386</v>
      </c>
      <c r="T40" s="92">
        <f t="shared" si="4"/>
        <v>39.302202541836792</v>
      </c>
    </row>
    <row r="41" spans="1:20" x14ac:dyDescent="0.2">
      <c r="A41" s="31" t="s">
        <v>122</v>
      </c>
      <c r="B41" s="5" t="s">
        <v>123</v>
      </c>
      <c r="C41" s="91">
        <v>178519</v>
      </c>
      <c r="D41" s="91">
        <v>129613</v>
      </c>
      <c r="E41" s="146">
        <v>3023540</v>
      </c>
      <c r="F41" s="146">
        <v>919167</v>
      </c>
      <c r="G41" s="146">
        <v>3942707</v>
      </c>
      <c r="H41" s="45">
        <f t="shared" si="0"/>
        <v>0.75128717270942325</v>
      </c>
      <c r="I41" s="146">
        <v>110710</v>
      </c>
      <c r="J41" s="146">
        <v>0</v>
      </c>
      <c r="K41" s="146">
        <v>0</v>
      </c>
      <c r="L41" s="32" t="s">
        <v>238</v>
      </c>
      <c r="M41" s="111">
        <v>110710</v>
      </c>
      <c r="N41" s="45">
        <f t="shared" si="1"/>
        <v>2.10959127550336E-2</v>
      </c>
      <c r="O41" s="92">
        <v>1194519</v>
      </c>
      <c r="P41" s="32" t="s">
        <v>29</v>
      </c>
      <c r="Q41" s="33">
        <f t="shared" si="2"/>
        <v>0.22761691453554311</v>
      </c>
      <c r="R41" s="92">
        <v>5247936</v>
      </c>
      <c r="S41" s="92">
        <f t="shared" si="3"/>
        <v>29.397072580509636</v>
      </c>
      <c r="T41" s="92">
        <f t="shared" si="4"/>
        <v>40.489271909453528</v>
      </c>
    </row>
    <row r="42" spans="1:20" x14ac:dyDescent="0.2">
      <c r="A42" s="31" t="s">
        <v>124</v>
      </c>
      <c r="B42" s="5" t="s">
        <v>123</v>
      </c>
      <c r="C42" s="91">
        <v>178519</v>
      </c>
      <c r="D42" s="91">
        <v>48429</v>
      </c>
      <c r="E42" s="146">
        <v>2701035</v>
      </c>
      <c r="F42" s="146">
        <v>618552</v>
      </c>
      <c r="G42" s="146">
        <v>3319587</v>
      </c>
      <c r="H42" s="45">
        <f t="shared" si="0"/>
        <v>0.68827061689159885</v>
      </c>
      <c r="I42" s="146">
        <v>103747</v>
      </c>
      <c r="J42" s="146">
        <v>56509</v>
      </c>
      <c r="K42" s="146">
        <v>13159</v>
      </c>
      <c r="L42" s="32" t="s">
        <v>239</v>
      </c>
      <c r="M42" s="111">
        <v>173415</v>
      </c>
      <c r="N42" s="45">
        <f t="shared" si="1"/>
        <v>3.5955210400648217E-2</v>
      </c>
      <c r="O42" s="92">
        <v>1330082</v>
      </c>
      <c r="P42" s="32" t="s">
        <v>240</v>
      </c>
      <c r="Q42" s="33">
        <f t="shared" si="2"/>
        <v>0.27577417270775295</v>
      </c>
      <c r="R42" s="92">
        <v>4823084</v>
      </c>
      <c r="S42" s="92">
        <f t="shared" si="3"/>
        <v>27.017202650698245</v>
      </c>
      <c r="T42" s="92">
        <f t="shared" si="4"/>
        <v>99.590823680026432</v>
      </c>
    </row>
    <row r="43" spans="1:20" x14ac:dyDescent="0.2">
      <c r="A43" s="31" t="s">
        <v>126</v>
      </c>
      <c r="B43" s="5" t="s">
        <v>127</v>
      </c>
      <c r="C43" s="91">
        <v>22872</v>
      </c>
      <c r="D43" s="91">
        <v>22954</v>
      </c>
      <c r="E43" s="146">
        <v>570392</v>
      </c>
      <c r="F43" s="146">
        <v>168501</v>
      </c>
      <c r="G43" s="146">
        <v>738893</v>
      </c>
      <c r="H43" s="45">
        <f t="shared" si="0"/>
        <v>0.82170984882352816</v>
      </c>
      <c r="I43" s="146">
        <v>22288</v>
      </c>
      <c r="J43" s="146">
        <v>4049</v>
      </c>
      <c r="K43" s="146">
        <v>18493</v>
      </c>
      <c r="L43" s="32" t="s">
        <v>241</v>
      </c>
      <c r="M43" s="111">
        <v>44830</v>
      </c>
      <c r="N43" s="45">
        <f t="shared" si="1"/>
        <v>4.9854650839510947E-2</v>
      </c>
      <c r="O43" s="92">
        <v>115491</v>
      </c>
      <c r="P43" s="32" t="s">
        <v>242</v>
      </c>
      <c r="Q43" s="33">
        <f t="shared" si="2"/>
        <v>0.12843550033696094</v>
      </c>
      <c r="R43" s="92">
        <v>899214</v>
      </c>
      <c r="S43" s="92">
        <f t="shared" si="3"/>
        <v>39.315057712486883</v>
      </c>
      <c r="T43" s="92">
        <f t="shared" si="4"/>
        <v>39.174610089744704</v>
      </c>
    </row>
    <row r="44" spans="1:20" x14ac:dyDescent="0.2">
      <c r="A44" s="31" t="s">
        <v>129</v>
      </c>
      <c r="B44" s="5" t="s">
        <v>130</v>
      </c>
      <c r="C44" s="91">
        <v>31643</v>
      </c>
      <c r="D44" s="91">
        <v>30639</v>
      </c>
      <c r="E44" s="146">
        <v>734306</v>
      </c>
      <c r="F44" s="146">
        <v>250471</v>
      </c>
      <c r="G44" s="146">
        <v>984777</v>
      </c>
      <c r="H44" s="45">
        <f t="shared" si="0"/>
        <v>0.77337799261001539</v>
      </c>
      <c r="I44" s="146">
        <v>87828</v>
      </c>
      <c r="J44" s="146">
        <v>9837</v>
      </c>
      <c r="K44" s="146">
        <v>11037</v>
      </c>
      <c r="L44" s="32" t="s">
        <v>29</v>
      </c>
      <c r="M44" s="111">
        <v>108702</v>
      </c>
      <c r="N44" s="45">
        <f t="shared" si="1"/>
        <v>8.5367280666276621E-2</v>
      </c>
      <c r="O44" s="92">
        <v>179866</v>
      </c>
      <c r="P44" s="32" t="s">
        <v>29</v>
      </c>
      <c r="Q44" s="33">
        <f t="shared" si="2"/>
        <v>0.14125472672370804</v>
      </c>
      <c r="R44" s="92">
        <v>1273345</v>
      </c>
      <c r="S44" s="92">
        <f t="shared" si="3"/>
        <v>40.240969566728822</v>
      </c>
      <c r="T44" s="92">
        <f t="shared" si="4"/>
        <v>41.559613564411372</v>
      </c>
    </row>
    <row r="45" spans="1:20" x14ac:dyDescent="0.2">
      <c r="A45" s="31" t="s">
        <v>131</v>
      </c>
      <c r="B45" s="5" t="s">
        <v>132</v>
      </c>
      <c r="C45" s="91">
        <v>15833</v>
      </c>
      <c r="D45" s="91">
        <v>15780</v>
      </c>
      <c r="E45" s="146">
        <v>419745</v>
      </c>
      <c r="F45" s="146">
        <v>83780</v>
      </c>
      <c r="G45" s="146">
        <v>503525</v>
      </c>
      <c r="H45" s="45">
        <f t="shared" si="0"/>
        <v>0.67818194307325752</v>
      </c>
      <c r="I45" s="146">
        <v>31989</v>
      </c>
      <c r="J45" s="146">
        <v>0</v>
      </c>
      <c r="K45" s="146">
        <v>5803</v>
      </c>
      <c r="L45" s="110" t="s">
        <v>243</v>
      </c>
      <c r="M45" s="111">
        <v>37792</v>
      </c>
      <c r="N45" s="45">
        <f t="shared" si="1"/>
        <v>5.0900852971797923E-2</v>
      </c>
      <c r="O45" s="92">
        <v>201146</v>
      </c>
      <c r="P45" s="32" t="s">
        <v>244</v>
      </c>
      <c r="Q45" s="33">
        <f t="shared" si="2"/>
        <v>0.27091720395494456</v>
      </c>
      <c r="R45" s="92">
        <v>742463</v>
      </c>
      <c r="S45" s="92">
        <f t="shared" si="3"/>
        <v>46.893387229204826</v>
      </c>
      <c r="T45" s="92">
        <f t="shared" si="4"/>
        <v>47.050887198986061</v>
      </c>
    </row>
    <row r="46" spans="1:20" x14ac:dyDescent="0.2">
      <c r="A46" s="31" t="s">
        <v>134</v>
      </c>
      <c r="B46" s="5" t="s">
        <v>117</v>
      </c>
      <c r="C46" s="91">
        <v>80619</v>
      </c>
      <c r="D46" s="91">
        <v>80128</v>
      </c>
      <c r="E46" s="146">
        <v>1978076</v>
      </c>
      <c r="F46" s="146">
        <v>1072773</v>
      </c>
      <c r="G46" s="146">
        <v>3050849</v>
      </c>
      <c r="H46" s="45">
        <f t="shared" si="0"/>
        <v>0.73774564627516737</v>
      </c>
      <c r="I46" s="146">
        <v>176379</v>
      </c>
      <c r="J46" s="146">
        <v>110610</v>
      </c>
      <c r="K46" s="146">
        <v>63559</v>
      </c>
      <c r="L46" s="32" t="s">
        <v>245</v>
      </c>
      <c r="M46" s="111">
        <v>350548</v>
      </c>
      <c r="N46" s="45">
        <f t="shared" si="1"/>
        <v>8.4768292632794146E-2</v>
      </c>
      <c r="O46" s="92">
        <v>733970</v>
      </c>
      <c r="P46" s="32" t="s">
        <v>246</v>
      </c>
      <c r="Q46" s="33">
        <f t="shared" si="2"/>
        <v>0.17748606109203852</v>
      </c>
      <c r="R46" s="92">
        <v>4135367</v>
      </c>
      <c r="S46" s="92">
        <f t="shared" si="3"/>
        <v>51.295190959947405</v>
      </c>
      <c r="T46" s="92">
        <f t="shared" si="4"/>
        <v>51.609512280351439</v>
      </c>
    </row>
    <row r="47" spans="1:20" x14ac:dyDescent="0.2">
      <c r="A47" s="31" t="s">
        <v>136</v>
      </c>
      <c r="B47" s="5" t="s">
        <v>137</v>
      </c>
      <c r="C47" s="91">
        <v>28728</v>
      </c>
      <c r="D47" s="91">
        <v>29191</v>
      </c>
      <c r="E47" s="146">
        <v>566165</v>
      </c>
      <c r="F47" s="146">
        <v>122193</v>
      </c>
      <c r="G47" s="146">
        <v>688358</v>
      </c>
      <c r="H47" s="45">
        <f t="shared" si="0"/>
        <v>0.74397456238570581</v>
      </c>
      <c r="I47" s="146">
        <v>40899</v>
      </c>
      <c r="J47" s="146">
        <v>4796</v>
      </c>
      <c r="K47" s="146">
        <v>9079</v>
      </c>
      <c r="L47" s="32" t="s">
        <v>247</v>
      </c>
      <c r="M47" s="111">
        <v>54774</v>
      </c>
      <c r="N47" s="45">
        <f t="shared" si="1"/>
        <v>5.919951926194604E-2</v>
      </c>
      <c r="O47" s="92">
        <v>182112</v>
      </c>
      <c r="P47" s="32" t="s">
        <v>248</v>
      </c>
      <c r="Q47" s="33">
        <f t="shared" si="2"/>
        <v>0.19682591835234814</v>
      </c>
      <c r="R47" s="92">
        <v>925244</v>
      </c>
      <c r="S47" s="92">
        <f t="shared" si="3"/>
        <v>32.207045391255917</v>
      </c>
      <c r="T47" s="92">
        <f t="shared" si="4"/>
        <v>31.696207735260867</v>
      </c>
    </row>
    <row r="48" spans="1:20" x14ac:dyDescent="0.2">
      <c r="A48" s="31" t="s">
        <v>139</v>
      </c>
      <c r="B48" s="5" t="s">
        <v>140</v>
      </c>
      <c r="C48" s="91">
        <v>22782</v>
      </c>
      <c r="D48" s="91">
        <v>22787</v>
      </c>
      <c r="E48" s="146">
        <v>1169028</v>
      </c>
      <c r="F48" s="146">
        <v>190481</v>
      </c>
      <c r="G48" s="146">
        <v>1359509</v>
      </c>
      <c r="H48" s="45">
        <f t="shared" si="0"/>
        <v>0.60300466876434322</v>
      </c>
      <c r="I48" s="146">
        <v>69482</v>
      </c>
      <c r="J48" s="146">
        <v>8161</v>
      </c>
      <c r="K48" s="146">
        <v>18158</v>
      </c>
      <c r="L48" s="32" t="s">
        <v>249</v>
      </c>
      <c r="M48" s="111">
        <v>95801</v>
      </c>
      <c r="N48" s="45">
        <f t="shared" si="1"/>
        <v>4.2492142584045302E-2</v>
      </c>
      <c r="O48" s="92">
        <v>799248</v>
      </c>
      <c r="P48" s="32" t="s">
        <v>250</v>
      </c>
      <c r="Q48" s="33">
        <f t="shared" si="2"/>
        <v>0.35450318865161151</v>
      </c>
      <c r="R48" s="92">
        <v>2254558</v>
      </c>
      <c r="S48" s="92">
        <f t="shared" si="3"/>
        <v>98.962250899833208</v>
      </c>
      <c r="T48" s="92">
        <f t="shared" si="4"/>
        <v>98.940536270680653</v>
      </c>
    </row>
    <row r="49" spans="1:20" x14ac:dyDescent="0.2">
      <c r="A49" s="31" t="s">
        <v>142</v>
      </c>
      <c r="B49" s="5" t="s">
        <v>43</v>
      </c>
      <c r="C49" s="91">
        <v>26673</v>
      </c>
      <c r="D49" s="91">
        <v>908</v>
      </c>
      <c r="E49" s="146">
        <v>55827</v>
      </c>
      <c r="F49" s="146">
        <v>5579</v>
      </c>
      <c r="G49" s="146">
        <v>61406</v>
      </c>
      <c r="H49" s="45">
        <f t="shared" si="0"/>
        <v>0.58879481450940163</v>
      </c>
      <c r="I49" s="146">
        <v>5065</v>
      </c>
      <c r="J49" s="146">
        <v>0</v>
      </c>
      <c r="K49" s="146">
        <v>1602</v>
      </c>
      <c r="L49" s="32" t="s">
        <v>251</v>
      </c>
      <c r="M49" s="111">
        <v>6667</v>
      </c>
      <c r="N49" s="45">
        <f t="shared" si="1"/>
        <v>6.3926896855912782E-2</v>
      </c>
      <c r="O49" s="92">
        <v>36218</v>
      </c>
      <c r="P49" s="32" t="s">
        <v>252</v>
      </c>
      <c r="Q49" s="33">
        <f t="shared" si="2"/>
        <v>0.34727828863468563</v>
      </c>
      <c r="R49" s="92">
        <v>104291</v>
      </c>
      <c r="S49" s="92">
        <f t="shared" si="3"/>
        <v>3.9099838788287782</v>
      </c>
      <c r="T49" s="92">
        <f t="shared" si="4"/>
        <v>114.8579295154185</v>
      </c>
    </row>
    <row r="50" spans="1:20" ht="13.5" thickBot="1" x14ac:dyDescent="0.25">
      <c r="A50" s="34" t="s">
        <v>144</v>
      </c>
      <c r="B50" s="35" t="s">
        <v>145</v>
      </c>
      <c r="C50" s="112">
        <v>39666</v>
      </c>
      <c r="D50" s="112">
        <v>41186</v>
      </c>
      <c r="E50" s="147">
        <v>552609</v>
      </c>
      <c r="F50" s="147">
        <v>289805</v>
      </c>
      <c r="G50" s="147">
        <v>842414</v>
      </c>
      <c r="H50" s="93">
        <f t="shared" si="0"/>
        <v>0.70041355640214242</v>
      </c>
      <c r="I50" s="147">
        <v>25763</v>
      </c>
      <c r="J50" s="147">
        <v>5250</v>
      </c>
      <c r="K50" s="147">
        <v>3995</v>
      </c>
      <c r="L50" s="36" t="s">
        <v>253</v>
      </c>
      <c r="M50" s="113">
        <v>35008</v>
      </c>
      <c r="N50" s="93">
        <f t="shared" si="1"/>
        <v>2.9106921041822907E-2</v>
      </c>
      <c r="O50" s="94">
        <v>325316</v>
      </c>
      <c r="P50" s="36" t="s">
        <v>254</v>
      </c>
      <c r="Q50" s="37">
        <f t="shared" si="2"/>
        <v>0.27047952255603464</v>
      </c>
      <c r="R50" s="94">
        <v>1202738</v>
      </c>
      <c r="S50" s="94">
        <f t="shared" si="3"/>
        <v>30.321635657742146</v>
      </c>
      <c r="T50" s="94">
        <f t="shared" si="4"/>
        <v>29.202593114165008</v>
      </c>
    </row>
    <row r="51" spans="1:20" ht="13.5" thickTop="1" x14ac:dyDescent="0.2">
      <c r="A51" s="38"/>
      <c r="B51" s="39"/>
      <c r="C51" s="10"/>
      <c r="D51" s="40"/>
      <c r="E51" s="41"/>
      <c r="F51" s="2"/>
      <c r="G51" s="2"/>
      <c r="H51" s="42"/>
      <c r="I51" s="41"/>
      <c r="J51" s="2"/>
      <c r="K51" s="2"/>
      <c r="L51" s="10"/>
      <c r="M51" s="10"/>
      <c r="N51" s="42"/>
      <c r="O51" s="41"/>
      <c r="P51" s="10"/>
      <c r="Q51" s="43"/>
      <c r="R51" s="41"/>
      <c r="S51" s="2"/>
      <c r="T51" s="2"/>
    </row>
    <row r="52" spans="1:20" x14ac:dyDescent="0.2">
      <c r="A52" s="31" t="s">
        <v>147</v>
      </c>
      <c r="B52" s="44"/>
      <c r="C52" s="11" t="s">
        <v>148</v>
      </c>
      <c r="D52" s="11" t="s">
        <v>148</v>
      </c>
      <c r="E52" s="92">
        <f t="shared" ref="E52:R52" si="5">SUM(E3:E50)</f>
        <v>28624172</v>
      </c>
      <c r="F52" s="92">
        <f t="shared" si="5"/>
        <v>9317797</v>
      </c>
      <c r="G52" s="92">
        <f t="shared" si="5"/>
        <v>37941969</v>
      </c>
      <c r="H52" s="45" t="s">
        <v>255</v>
      </c>
      <c r="I52" s="92">
        <f t="shared" si="5"/>
        <v>2439842</v>
      </c>
      <c r="J52" s="92">
        <f t="shared" si="5"/>
        <v>630612</v>
      </c>
      <c r="K52" s="92">
        <f t="shared" si="5"/>
        <v>577896</v>
      </c>
      <c r="L52" s="108"/>
      <c r="M52" s="108">
        <f t="shared" si="5"/>
        <v>3648350</v>
      </c>
      <c r="N52" s="45" t="s">
        <v>148</v>
      </c>
      <c r="O52" s="92">
        <f>SUM(O3:O50)</f>
        <v>10609157</v>
      </c>
      <c r="P52" s="108"/>
      <c r="Q52" s="45" t="s">
        <v>148</v>
      </c>
      <c r="R52" s="92">
        <f t="shared" si="5"/>
        <v>52199476</v>
      </c>
      <c r="S52" s="92" t="s">
        <v>148</v>
      </c>
      <c r="T52" s="114" t="s">
        <v>148</v>
      </c>
    </row>
    <row r="53" spans="1:20" x14ac:dyDescent="0.2">
      <c r="A53" s="31" t="s">
        <v>256</v>
      </c>
      <c r="B53" s="44"/>
      <c r="C53" s="11" t="s">
        <v>148</v>
      </c>
      <c r="D53" s="11" t="s">
        <v>148</v>
      </c>
      <c r="E53" s="6">
        <f t="shared" ref="E53:T53" si="6">AVERAGE(E3:E50)</f>
        <v>596336.91666666663</v>
      </c>
      <c r="F53" s="6">
        <f t="shared" si="6"/>
        <v>194120.77083333334</v>
      </c>
      <c r="G53" s="6">
        <f t="shared" si="6"/>
        <v>790457.6875</v>
      </c>
      <c r="H53" s="7">
        <f t="shared" si="6"/>
        <v>0.70042511854457523</v>
      </c>
      <c r="I53" s="6">
        <f t="shared" si="6"/>
        <v>50830.041666666664</v>
      </c>
      <c r="J53" s="6">
        <f t="shared" si="6"/>
        <v>13137.75</v>
      </c>
      <c r="K53" s="6">
        <f t="shared" si="6"/>
        <v>12039.5</v>
      </c>
      <c r="L53" s="11"/>
      <c r="M53" s="11">
        <f t="shared" si="6"/>
        <v>76007.291666666672</v>
      </c>
      <c r="N53" s="7">
        <f t="shared" si="6"/>
        <v>8.0044214384113424E-2</v>
      </c>
      <c r="O53" s="6">
        <f>AVERAGE(O3:O50)</f>
        <v>221024.10416666666</v>
      </c>
      <c r="P53" s="11"/>
      <c r="Q53" s="45">
        <f>AVERAGE(Q3:Q50)</f>
        <v>0.21953066707131122</v>
      </c>
      <c r="R53" s="6">
        <f t="shared" si="6"/>
        <v>1087489.0833333333</v>
      </c>
      <c r="S53" s="6">
        <f t="shared" si="6"/>
        <v>48.140850619285153</v>
      </c>
      <c r="T53" s="46">
        <f t="shared" si="6"/>
        <v>60.785996839500314</v>
      </c>
    </row>
    <row r="54" spans="1:20" x14ac:dyDescent="0.2">
      <c r="A54" s="31" t="s">
        <v>150</v>
      </c>
      <c r="B54" s="44"/>
      <c r="C54" s="11" t="s">
        <v>148</v>
      </c>
      <c r="D54" s="11" t="s">
        <v>148</v>
      </c>
      <c r="E54" s="6">
        <f t="shared" ref="E54:T54" si="7">MEDIAN(E3:E50)</f>
        <v>406382</v>
      </c>
      <c r="F54" s="6">
        <f t="shared" si="7"/>
        <v>112493.5</v>
      </c>
      <c r="G54" s="6">
        <f t="shared" si="7"/>
        <v>516883</v>
      </c>
      <c r="H54" s="7">
        <f t="shared" si="7"/>
        <v>0.70509859823356813</v>
      </c>
      <c r="I54" s="6">
        <f t="shared" si="7"/>
        <v>32685.5</v>
      </c>
      <c r="J54" s="6">
        <f t="shared" si="7"/>
        <v>4207.5</v>
      </c>
      <c r="K54" s="6">
        <f t="shared" si="7"/>
        <v>5880.5</v>
      </c>
      <c r="L54" s="11"/>
      <c r="M54" s="11">
        <f t="shared" si="7"/>
        <v>43044</v>
      </c>
      <c r="N54" s="7">
        <f t="shared" si="7"/>
        <v>7.5392411033862669E-2</v>
      </c>
      <c r="O54" s="6">
        <f>MEDIAN(O3:O50)</f>
        <v>127872</v>
      </c>
      <c r="P54" s="11"/>
      <c r="Q54" s="45">
        <f>MEDIAN(Q3:Q50)</f>
        <v>0.20965430473338412</v>
      </c>
      <c r="R54" s="6">
        <f t="shared" si="7"/>
        <v>700580.5</v>
      </c>
      <c r="S54" s="6">
        <f t="shared" si="7"/>
        <v>36.463568149884622</v>
      </c>
      <c r="T54" s="46">
        <f t="shared" si="7"/>
        <v>48.465405756943547</v>
      </c>
    </row>
  </sheetData>
  <autoFilter ref="A2:T50" xr:uid="{4E967E15-DF46-4D0E-971B-64B754E82D51}"/>
  <mergeCells count="3">
    <mergeCell ref="E1:H1"/>
    <mergeCell ref="I1:N1"/>
    <mergeCell ref="O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28845-CFC7-4546-A751-77E8B4D1259B}">
  <sheetPr>
    <tabColor rgb="FF0070C0"/>
  </sheetPr>
  <dimension ref="A1:N5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7.85546875" bestFit="1" customWidth="1"/>
    <col min="2" max="2" width="16.85546875" bestFit="1" customWidth="1"/>
    <col min="3" max="4" width="9.140625" style="125"/>
    <col min="5" max="5" width="13.5703125" style="125" bestFit="1" customWidth="1"/>
    <col min="6" max="6" width="11" style="125" customWidth="1"/>
    <col min="7" max="7" width="12" style="125" bestFit="1" customWidth="1"/>
    <col min="8" max="8" width="11" style="125" customWidth="1"/>
    <col min="9" max="9" width="12" style="125" bestFit="1" customWidth="1"/>
    <col min="10" max="11" width="11.42578125" style="125" customWidth="1"/>
    <col min="12" max="12" width="12" style="125" bestFit="1" customWidth="1"/>
    <col min="13" max="13" width="11.42578125" style="125" customWidth="1"/>
    <col min="14" max="14" width="12" style="125" customWidth="1"/>
  </cols>
  <sheetData>
    <row r="1" spans="1:14" ht="66" customHeight="1" thickTop="1" thickBot="1" x14ac:dyDescent="0.25">
      <c r="A1" s="64" t="s">
        <v>4</v>
      </c>
      <c r="B1" s="16" t="s">
        <v>5</v>
      </c>
      <c r="C1" s="65" t="s">
        <v>6</v>
      </c>
      <c r="D1" s="66" t="s">
        <v>7</v>
      </c>
      <c r="E1" s="67" t="s">
        <v>158</v>
      </c>
      <c r="F1" s="68" t="s">
        <v>257</v>
      </c>
      <c r="G1" s="69" t="s">
        <v>159</v>
      </c>
      <c r="H1" s="70" t="s">
        <v>257</v>
      </c>
      <c r="I1" s="71" t="s">
        <v>160</v>
      </c>
      <c r="J1" s="72" t="s">
        <v>161</v>
      </c>
      <c r="K1" s="73" t="s">
        <v>257</v>
      </c>
      <c r="L1" s="74" t="s">
        <v>162</v>
      </c>
      <c r="M1" s="75" t="s">
        <v>258</v>
      </c>
      <c r="N1" s="76" t="s">
        <v>259</v>
      </c>
    </row>
    <row r="2" spans="1:14" ht="13.5" thickBot="1" x14ac:dyDescent="0.25">
      <c r="A2" s="77" t="s">
        <v>15</v>
      </c>
      <c r="B2" s="1" t="s">
        <v>16</v>
      </c>
      <c r="C2" s="88">
        <v>8349</v>
      </c>
      <c r="D2" s="115">
        <v>3108</v>
      </c>
      <c r="E2" s="145">
        <v>5970</v>
      </c>
      <c r="F2" s="90">
        <f>E2/L2</f>
        <v>0.77623195943310364</v>
      </c>
      <c r="G2" s="145">
        <v>0</v>
      </c>
      <c r="H2" s="90">
        <f>G2/L2</f>
        <v>0</v>
      </c>
      <c r="I2" s="145">
        <v>1721</v>
      </c>
      <c r="J2" s="29" t="s">
        <v>168</v>
      </c>
      <c r="K2" s="90">
        <f>I2/L2</f>
        <v>0.22376804056689636</v>
      </c>
      <c r="L2" s="145">
        <v>7691</v>
      </c>
      <c r="M2" s="89">
        <f>L2/C2</f>
        <v>0.92118816624745481</v>
      </c>
      <c r="N2" s="89">
        <f>L2/D2</f>
        <v>2.4745817245817245</v>
      </c>
    </row>
    <row r="3" spans="1:14" ht="13.5" thickBot="1" x14ac:dyDescent="0.25">
      <c r="A3" s="77" t="s">
        <v>18</v>
      </c>
      <c r="B3" s="5" t="s">
        <v>19</v>
      </c>
      <c r="C3" s="91">
        <v>16068</v>
      </c>
      <c r="D3" s="116">
        <v>16310</v>
      </c>
      <c r="E3" s="146">
        <v>101669</v>
      </c>
      <c r="F3" s="45">
        <f t="shared" ref="F3:F49" si="0">E3/L3</f>
        <v>0.87937551355792931</v>
      </c>
      <c r="G3" s="146">
        <v>7050</v>
      </c>
      <c r="H3" s="45">
        <f t="shared" ref="H3:H49" si="1">G3/L3</f>
        <v>6.0978246767287983E-2</v>
      </c>
      <c r="I3" s="146">
        <v>6896</v>
      </c>
      <c r="J3" s="32" t="s">
        <v>170</v>
      </c>
      <c r="K3" s="45">
        <f t="shared" ref="K3:K49" si="2">I3/L3</f>
        <v>5.9646239674782685E-2</v>
      </c>
      <c r="L3" s="146">
        <v>115615</v>
      </c>
      <c r="M3" s="92">
        <f t="shared" ref="M3:M49" si="3">L3/C3</f>
        <v>7.1953572317649988</v>
      </c>
      <c r="N3" s="92">
        <f t="shared" ref="N3:N49" si="4">L3/D3</f>
        <v>7.0885959534028204</v>
      </c>
    </row>
    <row r="4" spans="1:14" ht="13.5" thickBot="1" x14ac:dyDescent="0.25">
      <c r="A4" s="77" t="s">
        <v>21</v>
      </c>
      <c r="B4" s="5" t="s">
        <v>22</v>
      </c>
      <c r="C4" s="91">
        <v>3473</v>
      </c>
      <c r="D4" s="116">
        <v>3492</v>
      </c>
      <c r="E4" s="146">
        <v>11500</v>
      </c>
      <c r="F4" s="45">
        <f t="shared" si="0"/>
        <v>0.816703359136425</v>
      </c>
      <c r="G4" s="146">
        <v>0</v>
      </c>
      <c r="H4" s="45">
        <f t="shared" si="1"/>
        <v>0</v>
      </c>
      <c r="I4" s="146">
        <v>2581</v>
      </c>
      <c r="J4" s="32" t="s">
        <v>172</v>
      </c>
      <c r="K4" s="45">
        <f t="shared" si="2"/>
        <v>0.18329664086357503</v>
      </c>
      <c r="L4" s="146">
        <v>14081</v>
      </c>
      <c r="M4" s="92">
        <f t="shared" si="3"/>
        <v>4.0544198099625683</v>
      </c>
      <c r="N4" s="92">
        <f t="shared" si="4"/>
        <v>4.0323596792668956</v>
      </c>
    </row>
    <row r="5" spans="1:14" ht="13.5" thickBot="1" x14ac:dyDescent="0.25">
      <c r="A5" s="77" t="s">
        <v>24</v>
      </c>
      <c r="B5" s="5" t="s">
        <v>25</v>
      </c>
      <c r="C5" s="91">
        <v>19408</v>
      </c>
      <c r="D5" s="116">
        <v>19376</v>
      </c>
      <c r="E5" s="146">
        <v>6612</v>
      </c>
      <c r="F5" s="45">
        <f t="shared" si="0"/>
        <v>0.64519906323185017</v>
      </c>
      <c r="G5" s="146">
        <v>0</v>
      </c>
      <c r="H5" s="45">
        <f t="shared" si="1"/>
        <v>0</v>
      </c>
      <c r="I5" s="146">
        <v>3636</v>
      </c>
      <c r="J5" s="32" t="s">
        <v>174</v>
      </c>
      <c r="K5" s="45">
        <f t="shared" si="2"/>
        <v>0.35480093676814989</v>
      </c>
      <c r="L5" s="146">
        <v>10248</v>
      </c>
      <c r="M5" s="92">
        <f t="shared" si="3"/>
        <v>0.52802967848309978</v>
      </c>
      <c r="N5" s="92">
        <f t="shared" si="4"/>
        <v>0.52890173410404628</v>
      </c>
    </row>
    <row r="6" spans="1:14" ht="13.5" thickBot="1" x14ac:dyDescent="0.25">
      <c r="A6" s="77" t="s">
        <v>27</v>
      </c>
      <c r="B6" s="5" t="s">
        <v>28</v>
      </c>
      <c r="C6" s="91">
        <v>8199</v>
      </c>
      <c r="D6" s="116">
        <v>7708</v>
      </c>
      <c r="E6" s="146">
        <v>11724</v>
      </c>
      <c r="F6" s="45">
        <f t="shared" si="0"/>
        <v>0.72072293600540971</v>
      </c>
      <c r="G6" s="146">
        <v>51</v>
      </c>
      <c r="H6" s="45">
        <f t="shared" si="1"/>
        <v>3.1351816561136043E-3</v>
      </c>
      <c r="I6" s="146">
        <v>4492</v>
      </c>
      <c r="J6" s="32" t="s">
        <v>176</v>
      </c>
      <c r="K6" s="45">
        <f t="shared" si="2"/>
        <v>0.2761418823384767</v>
      </c>
      <c r="L6" s="146">
        <v>16267</v>
      </c>
      <c r="M6" s="92">
        <f t="shared" si="3"/>
        <v>1.9840224417611905</v>
      </c>
      <c r="N6" s="92">
        <f t="shared" si="4"/>
        <v>2.1104047742605085</v>
      </c>
    </row>
    <row r="7" spans="1:14" ht="13.5" thickBot="1" x14ac:dyDescent="0.25">
      <c r="A7" s="77" t="s">
        <v>30</v>
      </c>
      <c r="B7" s="5" t="s">
        <v>31</v>
      </c>
      <c r="C7" s="91">
        <v>35429</v>
      </c>
      <c r="D7" s="116">
        <v>35014</v>
      </c>
      <c r="E7" s="146">
        <v>110267</v>
      </c>
      <c r="F7" s="45">
        <f t="shared" si="0"/>
        <v>0.67176581680830971</v>
      </c>
      <c r="G7" s="146">
        <v>20578</v>
      </c>
      <c r="H7" s="45">
        <f t="shared" si="1"/>
        <v>0.12536476895427823</v>
      </c>
      <c r="I7" s="146">
        <v>33300</v>
      </c>
      <c r="J7" s="32" t="s">
        <v>178</v>
      </c>
      <c r="K7" s="45">
        <f t="shared" si="2"/>
        <v>0.20286941423741203</v>
      </c>
      <c r="L7" s="146">
        <v>164145</v>
      </c>
      <c r="M7" s="92">
        <f t="shared" si="3"/>
        <v>4.6330689548110309</v>
      </c>
      <c r="N7" s="92">
        <f t="shared" si="4"/>
        <v>4.6879819500771118</v>
      </c>
    </row>
    <row r="8" spans="1:14" ht="13.5" thickBot="1" x14ac:dyDescent="0.25">
      <c r="A8" s="77" t="s">
        <v>33</v>
      </c>
      <c r="B8" s="5" t="s">
        <v>34</v>
      </c>
      <c r="C8" s="91">
        <v>79960</v>
      </c>
      <c r="D8" s="116">
        <v>80387</v>
      </c>
      <c r="E8" s="146">
        <v>128415</v>
      </c>
      <c r="F8" s="45">
        <f t="shared" si="0"/>
        <v>0.73638787739771194</v>
      </c>
      <c r="G8" s="146">
        <v>12594</v>
      </c>
      <c r="H8" s="45">
        <f t="shared" si="1"/>
        <v>7.2219514293087136E-2</v>
      </c>
      <c r="I8" s="146">
        <v>33376</v>
      </c>
      <c r="J8" s="32" t="s">
        <v>180</v>
      </c>
      <c r="K8" s="45">
        <f t="shared" si="2"/>
        <v>0.19139260830920091</v>
      </c>
      <c r="L8" s="146">
        <v>174385</v>
      </c>
      <c r="M8" s="92">
        <f t="shared" si="3"/>
        <v>2.1809029514757379</v>
      </c>
      <c r="N8" s="92">
        <f t="shared" si="4"/>
        <v>2.1693184221329318</v>
      </c>
    </row>
    <row r="9" spans="1:14" ht="13.5" thickBot="1" x14ac:dyDescent="0.25">
      <c r="A9" s="77" t="s">
        <v>36</v>
      </c>
      <c r="B9" s="5" t="s">
        <v>37</v>
      </c>
      <c r="C9" s="91">
        <v>8087</v>
      </c>
      <c r="D9" s="116">
        <v>7827</v>
      </c>
      <c r="E9" s="146">
        <v>19486</v>
      </c>
      <c r="F9" s="45">
        <f t="shared" si="0"/>
        <v>0.7207693730349547</v>
      </c>
      <c r="G9" s="146">
        <v>6425</v>
      </c>
      <c r="H9" s="45">
        <f t="shared" si="1"/>
        <v>0.23765489180691696</v>
      </c>
      <c r="I9" s="146">
        <v>1124</v>
      </c>
      <c r="J9" s="32" t="s">
        <v>182</v>
      </c>
      <c r="K9" s="45">
        <f t="shared" si="2"/>
        <v>4.1575735158128353E-2</v>
      </c>
      <c r="L9" s="146">
        <v>27035</v>
      </c>
      <c r="M9" s="92">
        <f t="shared" si="3"/>
        <v>3.3430196611846172</v>
      </c>
      <c r="N9" s="92">
        <f t="shared" si="4"/>
        <v>3.4540692474766832</v>
      </c>
    </row>
    <row r="10" spans="1:14" ht="13.5" thickBot="1" x14ac:dyDescent="0.25">
      <c r="A10" s="77" t="s">
        <v>39</v>
      </c>
      <c r="B10" s="5" t="s">
        <v>40</v>
      </c>
      <c r="C10" s="91">
        <v>33946</v>
      </c>
      <c r="D10" s="116">
        <v>33506</v>
      </c>
      <c r="E10" s="146">
        <v>83212</v>
      </c>
      <c r="F10" s="45">
        <f t="shared" si="0"/>
        <v>0.56650735944882424</v>
      </c>
      <c r="G10" s="146">
        <v>26607</v>
      </c>
      <c r="H10" s="45">
        <f t="shared" si="1"/>
        <v>0.18114047628773333</v>
      </c>
      <c r="I10" s="146">
        <v>37067</v>
      </c>
      <c r="J10" s="32" t="s">
        <v>184</v>
      </c>
      <c r="K10" s="45">
        <f t="shared" si="2"/>
        <v>0.25235216426344242</v>
      </c>
      <c r="L10" s="146">
        <v>146886</v>
      </c>
      <c r="M10" s="92">
        <f t="shared" si="3"/>
        <v>4.3270488422789137</v>
      </c>
      <c r="N10" s="92">
        <f t="shared" si="4"/>
        <v>4.3838715453948547</v>
      </c>
    </row>
    <row r="11" spans="1:14" ht="13.5" thickBot="1" x14ac:dyDescent="0.25">
      <c r="A11" s="77" t="s">
        <v>42</v>
      </c>
      <c r="B11" s="5" t="s">
        <v>43</v>
      </c>
      <c r="C11" s="91">
        <v>26673</v>
      </c>
      <c r="D11" s="116">
        <v>1090</v>
      </c>
      <c r="E11" s="146">
        <v>5472</v>
      </c>
      <c r="F11" s="45">
        <f t="shared" si="0"/>
        <v>0.92635855764347386</v>
      </c>
      <c r="G11" s="146">
        <v>0</v>
      </c>
      <c r="H11" s="45">
        <f t="shared" si="1"/>
        <v>0</v>
      </c>
      <c r="I11" s="146">
        <v>435</v>
      </c>
      <c r="J11" s="32" t="s">
        <v>185</v>
      </c>
      <c r="K11" s="45">
        <f t="shared" si="2"/>
        <v>7.3641442356526157E-2</v>
      </c>
      <c r="L11" s="146">
        <v>5907</v>
      </c>
      <c r="M11" s="92">
        <f t="shared" si="3"/>
        <v>0.22145990327297266</v>
      </c>
      <c r="N11" s="92">
        <f t="shared" si="4"/>
        <v>5.4192660550458713</v>
      </c>
    </row>
    <row r="12" spans="1:14" ht="13.5" thickBot="1" x14ac:dyDescent="0.25">
      <c r="A12" s="77" t="s">
        <v>45</v>
      </c>
      <c r="B12" s="5" t="s">
        <v>46</v>
      </c>
      <c r="C12" s="91">
        <v>13270</v>
      </c>
      <c r="D12" s="116">
        <v>13146</v>
      </c>
      <c r="E12" s="146">
        <v>51108</v>
      </c>
      <c r="F12" s="45">
        <f t="shared" si="0"/>
        <v>0.75378307424559743</v>
      </c>
      <c r="G12" s="146">
        <v>6606</v>
      </c>
      <c r="H12" s="45">
        <f t="shared" si="1"/>
        <v>9.7430754255036722E-2</v>
      </c>
      <c r="I12" s="146">
        <v>10088</v>
      </c>
      <c r="J12" s="32" t="s">
        <v>187</v>
      </c>
      <c r="K12" s="45">
        <f t="shared" si="2"/>
        <v>0.14878617149936579</v>
      </c>
      <c r="L12" s="146">
        <v>67802</v>
      </c>
      <c r="M12" s="92">
        <f t="shared" si="3"/>
        <v>5.1094197437829694</v>
      </c>
      <c r="N12" s="92">
        <f t="shared" si="4"/>
        <v>5.1576144834930782</v>
      </c>
    </row>
    <row r="13" spans="1:14" ht="13.5" thickBot="1" x14ac:dyDescent="0.25">
      <c r="A13" s="77" t="s">
        <v>48</v>
      </c>
      <c r="B13" s="5" t="s">
        <v>49</v>
      </c>
      <c r="C13" s="91">
        <v>45342</v>
      </c>
      <c r="D13" s="116">
        <v>47037</v>
      </c>
      <c r="E13" s="146">
        <v>163940</v>
      </c>
      <c r="F13" s="45">
        <f t="shared" si="0"/>
        <v>0.96237723731868108</v>
      </c>
      <c r="G13" s="146">
        <v>6409</v>
      </c>
      <c r="H13" s="45">
        <f t="shared" si="1"/>
        <v>3.7622762681318943E-2</v>
      </c>
      <c r="I13" s="146">
        <v>0</v>
      </c>
      <c r="J13" s="32" t="s">
        <v>29</v>
      </c>
      <c r="K13" s="45">
        <f t="shared" si="2"/>
        <v>0</v>
      </c>
      <c r="L13" s="146">
        <v>170349</v>
      </c>
      <c r="M13" s="92">
        <f t="shared" si="3"/>
        <v>3.7569802831811567</v>
      </c>
      <c r="N13" s="92">
        <f t="shared" si="4"/>
        <v>3.6215957650360355</v>
      </c>
    </row>
    <row r="14" spans="1:14" ht="13.5" thickBot="1" x14ac:dyDescent="0.25">
      <c r="A14" s="77" t="s">
        <v>51</v>
      </c>
      <c r="B14" s="5" t="s">
        <v>52</v>
      </c>
      <c r="C14" s="91">
        <v>21640</v>
      </c>
      <c r="D14" s="116">
        <v>7263</v>
      </c>
      <c r="E14" s="146">
        <v>47953</v>
      </c>
      <c r="F14" s="45">
        <f t="shared" si="0"/>
        <v>0.76472745829745159</v>
      </c>
      <c r="G14" s="146">
        <v>0</v>
      </c>
      <c r="H14" s="45">
        <f t="shared" si="1"/>
        <v>0</v>
      </c>
      <c r="I14" s="146">
        <v>14753</v>
      </c>
      <c r="J14" s="32" t="s">
        <v>190</v>
      </c>
      <c r="K14" s="45">
        <f t="shared" si="2"/>
        <v>0.23527254170254841</v>
      </c>
      <c r="L14" s="146">
        <v>62706</v>
      </c>
      <c r="M14" s="92">
        <f t="shared" si="3"/>
        <v>2.8976894639556376</v>
      </c>
      <c r="N14" s="92">
        <f t="shared" si="4"/>
        <v>8.6336224700536963</v>
      </c>
    </row>
    <row r="15" spans="1:14" ht="13.5" thickBot="1" x14ac:dyDescent="0.25">
      <c r="A15" s="77" t="s">
        <v>54</v>
      </c>
      <c r="B15" s="5" t="s">
        <v>55</v>
      </c>
      <c r="C15" s="91">
        <v>6574</v>
      </c>
      <c r="D15" s="116">
        <v>6425</v>
      </c>
      <c r="E15" s="146">
        <v>15239</v>
      </c>
      <c r="F15" s="45">
        <f t="shared" si="0"/>
        <v>0.55820512820512824</v>
      </c>
      <c r="G15" s="146">
        <v>100</v>
      </c>
      <c r="H15" s="45">
        <f t="shared" si="1"/>
        <v>3.663003663003663E-3</v>
      </c>
      <c r="I15" s="146">
        <v>11961</v>
      </c>
      <c r="J15" s="32" t="s">
        <v>192</v>
      </c>
      <c r="K15" s="45">
        <f t="shared" si="2"/>
        <v>0.43813186813186811</v>
      </c>
      <c r="L15" s="146">
        <v>27300</v>
      </c>
      <c r="M15" s="92">
        <f t="shared" si="3"/>
        <v>4.1527228475813809</v>
      </c>
      <c r="N15" s="92">
        <f t="shared" si="4"/>
        <v>4.2490272373540856</v>
      </c>
    </row>
    <row r="16" spans="1:14" ht="13.5" thickBot="1" x14ac:dyDescent="0.25">
      <c r="A16" s="77" t="s">
        <v>57</v>
      </c>
      <c r="B16" s="5" t="s">
        <v>58</v>
      </c>
      <c r="C16" s="91">
        <v>10286</v>
      </c>
      <c r="D16" s="116">
        <v>10611</v>
      </c>
      <c r="E16" s="146">
        <v>18378</v>
      </c>
      <c r="F16" s="45">
        <f t="shared" si="0"/>
        <v>0.65875690013621047</v>
      </c>
      <c r="G16" s="146">
        <v>9055</v>
      </c>
      <c r="H16" s="45">
        <f t="shared" si="1"/>
        <v>0.32457523836834179</v>
      </c>
      <c r="I16" s="146">
        <v>465</v>
      </c>
      <c r="J16" s="32" t="s">
        <v>194</v>
      </c>
      <c r="K16" s="45">
        <f t="shared" si="2"/>
        <v>1.6667861495447703E-2</v>
      </c>
      <c r="L16" s="146">
        <v>27898</v>
      </c>
      <c r="M16" s="92">
        <f t="shared" si="3"/>
        <v>2.7122302158273381</v>
      </c>
      <c r="N16" s="92">
        <f t="shared" si="4"/>
        <v>2.6291584205070211</v>
      </c>
    </row>
    <row r="17" spans="1:14" ht="13.5" thickBot="1" x14ac:dyDescent="0.25">
      <c r="A17" s="77" t="s">
        <v>60</v>
      </c>
      <c r="B17" s="5" t="s">
        <v>61</v>
      </c>
      <c r="C17" s="91">
        <v>9773</v>
      </c>
      <c r="D17" s="116">
        <v>4040</v>
      </c>
      <c r="E17" s="146">
        <v>11141</v>
      </c>
      <c r="F17" s="45">
        <f t="shared" si="0"/>
        <v>0.93527535258562788</v>
      </c>
      <c r="G17" s="146">
        <v>0</v>
      </c>
      <c r="H17" s="45">
        <f t="shared" si="1"/>
        <v>0</v>
      </c>
      <c r="I17" s="146">
        <v>771</v>
      </c>
      <c r="J17" s="32" t="s">
        <v>196</v>
      </c>
      <c r="K17" s="45">
        <f t="shared" si="2"/>
        <v>6.4724647414372061E-2</v>
      </c>
      <c r="L17" s="146">
        <v>11912</v>
      </c>
      <c r="M17" s="92">
        <f t="shared" si="3"/>
        <v>1.2188683106517957</v>
      </c>
      <c r="N17" s="92">
        <f t="shared" si="4"/>
        <v>2.9485148514851485</v>
      </c>
    </row>
    <row r="18" spans="1:14" ht="13.5" thickBot="1" x14ac:dyDescent="0.25">
      <c r="A18" s="77" t="s">
        <v>63</v>
      </c>
      <c r="B18" s="5" t="s">
        <v>52</v>
      </c>
      <c r="C18" s="91">
        <v>21640</v>
      </c>
      <c r="D18" s="116">
        <v>14167</v>
      </c>
      <c r="E18" s="146">
        <v>79146</v>
      </c>
      <c r="F18" s="45">
        <f t="shared" si="0"/>
        <v>0.65131627673494241</v>
      </c>
      <c r="G18" s="146">
        <v>21246</v>
      </c>
      <c r="H18" s="45">
        <f t="shared" si="1"/>
        <v>0.17483973435815564</v>
      </c>
      <c r="I18" s="146">
        <v>21125</v>
      </c>
      <c r="J18" s="32" t="s">
        <v>198</v>
      </c>
      <c r="K18" s="45">
        <f t="shared" si="2"/>
        <v>0.17384398890690192</v>
      </c>
      <c r="L18" s="146">
        <v>121517</v>
      </c>
      <c r="M18" s="92">
        <f t="shared" si="3"/>
        <v>5.6153881700554527</v>
      </c>
      <c r="N18" s="92">
        <f t="shared" si="4"/>
        <v>8.5774687654408126</v>
      </c>
    </row>
    <row r="19" spans="1:14" ht="13.5" thickBot="1" x14ac:dyDescent="0.25">
      <c r="A19" s="77" t="s">
        <v>65</v>
      </c>
      <c r="B19" s="5" t="s">
        <v>61</v>
      </c>
      <c r="C19" s="91">
        <v>9773</v>
      </c>
      <c r="D19" s="116">
        <v>5706</v>
      </c>
      <c r="E19" s="146">
        <v>13501</v>
      </c>
      <c r="F19" s="45">
        <f t="shared" si="0"/>
        <v>0.82182858534209891</v>
      </c>
      <c r="G19" s="146">
        <v>1200</v>
      </c>
      <c r="H19" s="45">
        <f t="shared" si="1"/>
        <v>7.3046018991964931E-2</v>
      </c>
      <c r="I19" s="146">
        <v>1727</v>
      </c>
      <c r="J19" s="32" t="s">
        <v>196</v>
      </c>
      <c r="K19" s="45">
        <f t="shared" si="2"/>
        <v>0.10512539566593621</v>
      </c>
      <c r="L19" s="146">
        <v>16428</v>
      </c>
      <c r="M19" s="92">
        <f t="shared" si="3"/>
        <v>1.6809577407142127</v>
      </c>
      <c r="N19" s="92">
        <f t="shared" si="4"/>
        <v>2.8790746582544688</v>
      </c>
    </row>
    <row r="20" spans="1:14" ht="13.5" thickBot="1" x14ac:dyDescent="0.25">
      <c r="A20" s="77" t="s">
        <v>67</v>
      </c>
      <c r="B20" s="5" t="s">
        <v>68</v>
      </c>
      <c r="C20" s="91">
        <v>10326</v>
      </c>
      <c r="D20" s="116">
        <v>4391</v>
      </c>
      <c r="E20" s="146">
        <v>22209</v>
      </c>
      <c r="F20" s="45">
        <f t="shared" si="0"/>
        <v>0.78791641536878698</v>
      </c>
      <c r="G20" s="146">
        <v>2045</v>
      </c>
      <c r="H20" s="45">
        <f t="shared" si="1"/>
        <v>7.2551176074076698E-2</v>
      </c>
      <c r="I20" s="146">
        <v>3933</v>
      </c>
      <c r="J20" s="32" t="s">
        <v>201</v>
      </c>
      <c r="K20" s="45">
        <f t="shared" si="2"/>
        <v>0.13953240855713628</v>
      </c>
      <c r="L20" s="146">
        <v>28187</v>
      </c>
      <c r="M20" s="92">
        <f t="shared" si="3"/>
        <v>2.729711408096068</v>
      </c>
      <c r="N20" s="92">
        <f t="shared" si="4"/>
        <v>6.419266681849237</v>
      </c>
    </row>
    <row r="21" spans="1:14" ht="13.5" thickBot="1" x14ac:dyDescent="0.25">
      <c r="A21" s="77" t="s">
        <v>70</v>
      </c>
      <c r="B21" s="5" t="s">
        <v>71</v>
      </c>
      <c r="C21" s="91">
        <v>1093</v>
      </c>
      <c r="D21" s="116">
        <v>1051</v>
      </c>
      <c r="E21" s="146">
        <v>16646</v>
      </c>
      <c r="F21" s="45">
        <f t="shared" si="0"/>
        <v>0.67515716893125122</v>
      </c>
      <c r="G21" s="146">
        <v>4366</v>
      </c>
      <c r="H21" s="45">
        <f t="shared" si="1"/>
        <v>0.17708375583046035</v>
      </c>
      <c r="I21" s="146">
        <v>3643</v>
      </c>
      <c r="J21" s="32" t="s">
        <v>203</v>
      </c>
      <c r="K21" s="45">
        <f t="shared" si="2"/>
        <v>0.14775907523828838</v>
      </c>
      <c r="L21" s="146">
        <v>24655</v>
      </c>
      <c r="M21" s="92">
        <f t="shared" si="3"/>
        <v>22.557182067703568</v>
      </c>
      <c r="N21" s="92">
        <f t="shared" si="4"/>
        <v>23.458610846812558</v>
      </c>
    </row>
    <row r="22" spans="1:14" ht="13.5" thickBot="1" x14ac:dyDescent="0.25">
      <c r="A22" s="77" t="s">
        <v>73</v>
      </c>
      <c r="B22" s="5" t="s">
        <v>74</v>
      </c>
      <c r="C22" s="91">
        <v>5451</v>
      </c>
      <c r="D22" s="116">
        <v>5405</v>
      </c>
      <c r="E22" s="146">
        <v>36628</v>
      </c>
      <c r="F22" s="45">
        <f t="shared" si="0"/>
        <v>0.48502343812071297</v>
      </c>
      <c r="G22" s="146">
        <v>30273</v>
      </c>
      <c r="H22" s="45">
        <f t="shared" si="1"/>
        <v>0.40087131544797266</v>
      </c>
      <c r="I22" s="146">
        <v>8617</v>
      </c>
      <c r="J22" s="32" t="s">
        <v>205</v>
      </c>
      <c r="K22" s="45">
        <f t="shared" si="2"/>
        <v>0.11410524643131439</v>
      </c>
      <c r="L22" s="146">
        <v>75518</v>
      </c>
      <c r="M22" s="92">
        <f t="shared" si="3"/>
        <v>13.853971748303064</v>
      </c>
      <c r="N22" s="92">
        <f t="shared" si="4"/>
        <v>13.971877890841814</v>
      </c>
    </row>
    <row r="23" spans="1:14" ht="13.5" thickBot="1" x14ac:dyDescent="0.25">
      <c r="A23" s="77" t="s">
        <v>76</v>
      </c>
      <c r="B23" s="5" t="s">
        <v>77</v>
      </c>
      <c r="C23" s="91">
        <v>15762</v>
      </c>
      <c r="D23" s="116">
        <v>14055</v>
      </c>
      <c r="E23" s="146">
        <v>33382</v>
      </c>
      <c r="F23" s="45">
        <f t="shared" si="0"/>
        <v>0.78584712446149863</v>
      </c>
      <c r="G23" s="146">
        <v>3139</v>
      </c>
      <c r="H23" s="45">
        <f t="shared" si="1"/>
        <v>7.3895336519221269E-2</v>
      </c>
      <c r="I23" s="146">
        <v>5958</v>
      </c>
      <c r="J23" s="32" t="s">
        <v>207</v>
      </c>
      <c r="K23" s="45">
        <f t="shared" si="2"/>
        <v>0.14025753901928012</v>
      </c>
      <c r="L23" s="146">
        <v>42479</v>
      </c>
      <c r="M23" s="92">
        <f t="shared" si="3"/>
        <v>2.6950260119274203</v>
      </c>
      <c r="N23" s="92">
        <f t="shared" si="4"/>
        <v>3.0223408039843473</v>
      </c>
    </row>
    <row r="24" spans="1:14" ht="13.5" thickBot="1" x14ac:dyDescent="0.25">
      <c r="A24" s="77" t="s">
        <v>79</v>
      </c>
      <c r="B24" s="5" t="s">
        <v>16</v>
      </c>
      <c r="C24" s="91">
        <v>8349</v>
      </c>
      <c r="D24" s="116">
        <v>5080</v>
      </c>
      <c r="E24" s="146">
        <v>18550</v>
      </c>
      <c r="F24" s="45">
        <f t="shared" si="0"/>
        <v>0.92132710837389487</v>
      </c>
      <c r="G24" s="146">
        <v>0</v>
      </c>
      <c r="H24" s="45">
        <f t="shared" si="1"/>
        <v>0</v>
      </c>
      <c r="I24" s="146">
        <v>1584</v>
      </c>
      <c r="J24" s="32" t="s">
        <v>209</v>
      </c>
      <c r="K24" s="45">
        <f t="shared" si="2"/>
        <v>7.8672891626105093E-2</v>
      </c>
      <c r="L24" s="146">
        <v>20134</v>
      </c>
      <c r="M24" s="92">
        <f t="shared" si="3"/>
        <v>2.4115462929692177</v>
      </c>
      <c r="N24" s="92">
        <f t="shared" si="4"/>
        <v>3.9633858267716535</v>
      </c>
    </row>
    <row r="25" spans="1:14" ht="13.5" thickBot="1" x14ac:dyDescent="0.25">
      <c r="A25" s="77" t="s">
        <v>80</v>
      </c>
      <c r="B25" s="5" t="s">
        <v>81</v>
      </c>
      <c r="C25" s="91">
        <v>4633</v>
      </c>
      <c r="D25" s="116">
        <v>4606</v>
      </c>
      <c r="E25" s="146">
        <v>10928</v>
      </c>
      <c r="F25" s="45">
        <f t="shared" si="0"/>
        <v>0.77979163693449405</v>
      </c>
      <c r="G25" s="146">
        <v>650</v>
      </c>
      <c r="H25" s="45">
        <f t="shared" si="1"/>
        <v>4.6382189239332093E-2</v>
      </c>
      <c r="I25" s="146">
        <v>2436</v>
      </c>
      <c r="J25" s="32" t="s">
        <v>29</v>
      </c>
      <c r="K25" s="45">
        <f t="shared" si="2"/>
        <v>0.17382617382617382</v>
      </c>
      <c r="L25" s="146">
        <v>14014</v>
      </c>
      <c r="M25" s="92">
        <f t="shared" si="3"/>
        <v>3.0248219296352254</v>
      </c>
      <c r="N25" s="92">
        <f t="shared" si="4"/>
        <v>3.0425531914893615</v>
      </c>
    </row>
    <row r="26" spans="1:14" ht="13.5" thickBot="1" x14ac:dyDescent="0.25">
      <c r="A26" s="77" t="s">
        <v>83</v>
      </c>
      <c r="B26" s="5" t="s">
        <v>84</v>
      </c>
      <c r="C26" s="91">
        <v>21444</v>
      </c>
      <c r="D26" s="116">
        <v>21105</v>
      </c>
      <c r="E26" s="146">
        <v>91728</v>
      </c>
      <c r="F26" s="45">
        <f t="shared" si="0"/>
        <v>0.58208585842561156</v>
      </c>
      <c r="G26" s="146">
        <v>43805</v>
      </c>
      <c r="H26" s="45">
        <f t="shared" si="1"/>
        <v>0.27797696481264078</v>
      </c>
      <c r="I26" s="146">
        <v>22052</v>
      </c>
      <c r="J26" s="32" t="s">
        <v>211</v>
      </c>
      <c r="K26" s="45">
        <f t="shared" si="2"/>
        <v>0.13993717676174763</v>
      </c>
      <c r="L26" s="146">
        <v>157585</v>
      </c>
      <c r="M26" s="92">
        <f t="shared" si="3"/>
        <v>7.3486756202201082</v>
      </c>
      <c r="N26" s="92">
        <f t="shared" si="4"/>
        <v>7.4667140488036008</v>
      </c>
    </row>
    <row r="27" spans="1:14" ht="13.5" thickBot="1" x14ac:dyDescent="0.25">
      <c r="A27" s="77" t="s">
        <v>86</v>
      </c>
      <c r="B27" s="5" t="s">
        <v>87</v>
      </c>
      <c r="C27" s="91">
        <v>6615</v>
      </c>
      <c r="D27" s="116">
        <v>6135</v>
      </c>
      <c r="E27" s="146">
        <v>19818</v>
      </c>
      <c r="F27" s="45">
        <f t="shared" si="0"/>
        <v>0.6375627332389654</v>
      </c>
      <c r="G27" s="146">
        <v>3826</v>
      </c>
      <c r="H27" s="45">
        <f t="shared" si="1"/>
        <v>0.12308583193926136</v>
      </c>
      <c r="I27" s="146">
        <v>7440</v>
      </c>
      <c r="J27" s="32" t="s">
        <v>213</v>
      </c>
      <c r="K27" s="45">
        <f t="shared" si="2"/>
        <v>0.23935143482177326</v>
      </c>
      <c r="L27" s="146">
        <v>31084</v>
      </c>
      <c r="M27" s="92">
        <f t="shared" si="3"/>
        <v>4.6990173847316701</v>
      </c>
      <c r="N27" s="92">
        <f t="shared" si="4"/>
        <v>5.0666666666666664</v>
      </c>
    </row>
    <row r="28" spans="1:14" ht="13.5" thickBot="1" x14ac:dyDescent="0.25">
      <c r="A28" s="77" t="s">
        <v>89</v>
      </c>
      <c r="B28" s="5" t="s">
        <v>90</v>
      </c>
      <c r="C28" s="91">
        <v>28780</v>
      </c>
      <c r="D28" s="116">
        <v>28769</v>
      </c>
      <c r="E28" s="146">
        <v>12154</v>
      </c>
      <c r="F28" s="45">
        <f t="shared" si="0"/>
        <v>0.84832833112305439</v>
      </c>
      <c r="G28" s="146">
        <v>1006</v>
      </c>
      <c r="H28" s="45">
        <f t="shared" si="1"/>
        <v>7.0217072660012564E-2</v>
      </c>
      <c r="I28" s="146">
        <v>1167</v>
      </c>
      <c r="J28" s="32" t="s">
        <v>215</v>
      </c>
      <c r="K28" s="45">
        <f t="shared" si="2"/>
        <v>8.1454596216933059E-2</v>
      </c>
      <c r="L28" s="146">
        <v>14327</v>
      </c>
      <c r="M28" s="92">
        <f t="shared" si="3"/>
        <v>0.49781097984711603</v>
      </c>
      <c r="N28" s="92">
        <f t="shared" si="4"/>
        <v>0.49800132086621018</v>
      </c>
    </row>
    <row r="29" spans="1:14" ht="13.5" thickBot="1" x14ac:dyDescent="0.25">
      <c r="A29" s="77" t="s">
        <v>92</v>
      </c>
      <c r="B29" s="5" t="s">
        <v>93</v>
      </c>
      <c r="C29" s="91">
        <v>15934</v>
      </c>
      <c r="D29" s="116">
        <v>15868</v>
      </c>
      <c r="E29" s="146">
        <v>55299</v>
      </c>
      <c r="F29" s="45">
        <f t="shared" si="0"/>
        <v>0.78140146109172093</v>
      </c>
      <c r="G29" s="146">
        <v>12855</v>
      </c>
      <c r="H29" s="45">
        <f t="shared" si="1"/>
        <v>0.18164733145868953</v>
      </c>
      <c r="I29" s="146">
        <v>2615</v>
      </c>
      <c r="J29" s="32" t="s">
        <v>217</v>
      </c>
      <c r="K29" s="45">
        <f t="shared" si="2"/>
        <v>3.6951207449589511E-2</v>
      </c>
      <c r="L29" s="146">
        <v>70769</v>
      </c>
      <c r="M29" s="92">
        <f t="shared" si="3"/>
        <v>4.4413832057236098</v>
      </c>
      <c r="N29" s="92">
        <f t="shared" si="4"/>
        <v>4.4598563145954122</v>
      </c>
    </row>
    <row r="30" spans="1:14" ht="13.5" thickBot="1" x14ac:dyDescent="0.25">
      <c r="A30" s="77" t="s">
        <v>95</v>
      </c>
      <c r="B30" s="5" t="s">
        <v>96</v>
      </c>
      <c r="C30" s="91">
        <v>15282</v>
      </c>
      <c r="D30" s="116">
        <v>16150</v>
      </c>
      <c r="E30" s="146">
        <v>64994</v>
      </c>
      <c r="F30" s="45">
        <f t="shared" si="0"/>
        <v>0.61409525969179024</v>
      </c>
      <c r="G30" s="146">
        <v>28522</v>
      </c>
      <c r="H30" s="45">
        <f t="shared" si="1"/>
        <v>0.26948987594130597</v>
      </c>
      <c r="I30" s="146">
        <v>12321</v>
      </c>
      <c r="J30" s="32" t="s">
        <v>219</v>
      </c>
      <c r="K30" s="45">
        <f t="shared" si="2"/>
        <v>0.11641486436690382</v>
      </c>
      <c r="L30" s="146">
        <v>105837</v>
      </c>
      <c r="M30" s="92">
        <f t="shared" si="3"/>
        <v>6.9255987436199451</v>
      </c>
      <c r="N30" s="92">
        <f t="shared" si="4"/>
        <v>6.5533746130030961</v>
      </c>
    </row>
    <row r="31" spans="1:14" ht="13.5" thickBot="1" x14ac:dyDescent="0.25">
      <c r="A31" s="77" t="s">
        <v>98</v>
      </c>
      <c r="B31" s="5" t="s">
        <v>99</v>
      </c>
      <c r="C31" s="91">
        <v>23373</v>
      </c>
      <c r="D31" s="116">
        <v>24672</v>
      </c>
      <c r="E31" s="146">
        <v>140780</v>
      </c>
      <c r="F31" s="45">
        <f t="shared" si="0"/>
        <v>0.52776403197024913</v>
      </c>
      <c r="G31" s="146">
        <v>64989</v>
      </c>
      <c r="H31" s="45">
        <f t="shared" si="1"/>
        <v>0.24363444149534391</v>
      </c>
      <c r="I31" s="146">
        <v>60979</v>
      </c>
      <c r="J31" s="32" t="s">
        <v>221</v>
      </c>
      <c r="K31" s="45">
        <f t="shared" si="2"/>
        <v>0.22860152653440702</v>
      </c>
      <c r="L31" s="146">
        <v>266748</v>
      </c>
      <c r="M31" s="92">
        <f t="shared" si="3"/>
        <v>11.412655628289052</v>
      </c>
      <c r="N31" s="92">
        <f t="shared" si="4"/>
        <v>10.811770428015564</v>
      </c>
    </row>
    <row r="32" spans="1:14" ht="13.5" thickBot="1" x14ac:dyDescent="0.25">
      <c r="A32" s="77" t="s">
        <v>101</v>
      </c>
      <c r="B32" s="5" t="s">
        <v>43</v>
      </c>
      <c r="C32" s="91">
        <v>26673</v>
      </c>
      <c r="D32" s="116">
        <v>24487</v>
      </c>
      <c r="E32" s="146">
        <v>62241</v>
      </c>
      <c r="F32" s="45">
        <f t="shared" si="0"/>
        <v>0.38641245638650557</v>
      </c>
      <c r="G32" s="146">
        <v>59438</v>
      </c>
      <c r="H32" s="45">
        <f t="shared" si="1"/>
        <v>0.36901051690527337</v>
      </c>
      <c r="I32" s="146">
        <v>39395</v>
      </c>
      <c r="J32" s="32" t="s">
        <v>223</v>
      </c>
      <c r="K32" s="45">
        <f t="shared" si="2"/>
        <v>0.24457702670822107</v>
      </c>
      <c r="L32" s="146">
        <v>161074</v>
      </c>
      <c r="M32" s="92">
        <f t="shared" si="3"/>
        <v>6.0388407753158626</v>
      </c>
      <c r="N32" s="92">
        <f t="shared" si="4"/>
        <v>6.5779393147384324</v>
      </c>
    </row>
    <row r="33" spans="1:14" ht="13.5" thickBot="1" x14ac:dyDescent="0.25">
      <c r="A33" s="77" t="s">
        <v>103</v>
      </c>
      <c r="B33" s="5" t="s">
        <v>104</v>
      </c>
      <c r="C33" s="91">
        <v>31612</v>
      </c>
      <c r="D33" s="116">
        <v>32078</v>
      </c>
      <c r="E33" s="146">
        <v>102872</v>
      </c>
      <c r="F33" s="45">
        <f t="shared" si="0"/>
        <v>0.70153233450855501</v>
      </c>
      <c r="G33" s="146">
        <v>16219</v>
      </c>
      <c r="H33" s="45">
        <f t="shared" si="1"/>
        <v>0.1106049550256071</v>
      </c>
      <c r="I33" s="146">
        <v>27548</v>
      </c>
      <c r="J33" s="32" t="s">
        <v>225</v>
      </c>
      <c r="K33" s="45">
        <f t="shared" si="2"/>
        <v>0.18786271046583788</v>
      </c>
      <c r="L33" s="146">
        <v>146639</v>
      </c>
      <c r="M33" s="92">
        <f t="shared" si="3"/>
        <v>4.6387131469062384</v>
      </c>
      <c r="N33" s="92">
        <f t="shared" si="4"/>
        <v>4.5713261425275888</v>
      </c>
    </row>
    <row r="34" spans="1:14" ht="13.5" thickBot="1" x14ac:dyDescent="0.25">
      <c r="A34" s="77" t="s">
        <v>106</v>
      </c>
      <c r="B34" s="5" t="s">
        <v>68</v>
      </c>
      <c r="C34" s="91">
        <v>10326</v>
      </c>
      <c r="D34" s="116">
        <v>5938</v>
      </c>
      <c r="E34" s="146">
        <v>24052</v>
      </c>
      <c r="F34" s="45">
        <f t="shared" si="0"/>
        <v>0.79460834517162771</v>
      </c>
      <c r="G34" s="146">
        <v>498</v>
      </c>
      <c r="H34" s="45">
        <f t="shared" si="1"/>
        <v>1.6452476130694772E-2</v>
      </c>
      <c r="I34" s="146">
        <v>5719</v>
      </c>
      <c r="J34" s="32" t="s">
        <v>227</v>
      </c>
      <c r="K34" s="45">
        <f t="shared" si="2"/>
        <v>0.18893917869767748</v>
      </c>
      <c r="L34" s="146">
        <v>30269</v>
      </c>
      <c r="M34" s="92">
        <f t="shared" si="3"/>
        <v>2.9313383691652142</v>
      </c>
      <c r="N34" s="92">
        <f t="shared" si="4"/>
        <v>5.0975075783091954</v>
      </c>
    </row>
    <row r="35" spans="1:14" ht="13.5" thickBot="1" x14ac:dyDescent="0.25">
      <c r="A35" s="77" t="s">
        <v>108</v>
      </c>
      <c r="B35" s="5" t="s">
        <v>109</v>
      </c>
      <c r="C35" s="91">
        <v>11952</v>
      </c>
      <c r="D35" s="116">
        <v>11967</v>
      </c>
      <c r="E35" s="146">
        <v>30106</v>
      </c>
      <c r="F35" s="45">
        <f t="shared" si="0"/>
        <v>0.69036208122176612</v>
      </c>
      <c r="G35" s="146">
        <v>2480</v>
      </c>
      <c r="H35" s="45">
        <f t="shared" si="1"/>
        <v>5.6868994932238758E-2</v>
      </c>
      <c r="I35" s="146">
        <v>11023</v>
      </c>
      <c r="J35" s="32" t="s">
        <v>229</v>
      </c>
      <c r="K35" s="45">
        <f t="shared" si="2"/>
        <v>0.25276892384599509</v>
      </c>
      <c r="L35" s="146">
        <v>43609</v>
      </c>
      <c r="M35" s="92">
        <f t="shared" si="3"/>
        <v>3.6486780455153949</v>
      </c>
      <c r="N35" s="92">
        <f t="shared" si="4"/>
        <v>3.6441046210411967</v>
      </c>
    </row>
    <row r="36" spans="1:14" ht="13.5" thickBot="1" x14ac:dyDescent="0.25">
      <c r="A36" s="77" t="s">
        <v>111</v>
      </c>
      <c r="B36" s="5" t="s">
        <v>112</v>
      </c>
      <c r="C36" s="91">
        <v>15762</v>
      </c>
      <c r="D36" s="116">
        <v>1900</v>
      </c>
      <c r="E36" s="146">
        <v>4934</v>
      </c>
      <c r="F36" s="45">
        <f t="shared" si="0"/>
        <v>0.97722321251733013</v>
      </c>
      <c r="G36" s="146">
        <v>115</v>
      </c>
      <c r="H36" s="45">
        <f t="shared" si="1"/>
        <v>2.2776787482669834E-2</v>
      </c>
      <c r="I36" s="146">
        <v>0</v>
      </c>
      <c r="J36" s="32" t="s">
        <v>29</v>
      </c>
      <c r="K36" s="45">
        <f t="shared" si="2"/>
        <v>0</v>
      </c>
      <c r="L36" s="146">
        <v>5049</v>
      </c>
      <c r="M36" s="92">
        <f t="shared" si="3"/>
        <v>0.32032736962314429</v>
      </c>
      <c r="N36" s="92">
        <f t="shared" si="4"/>
        <v>2.6573684210526314</v>
      </c>
    </row>
    <row r="37" spans="1:14" ht="13.5" thickBot="1" x14ac:dyDescent="0.25">
      <c r="A37" s="77" t="s">
        <v>113</v>
      </c>
      <c r="B37" s="5" t="s">
        <v>114</v>
      </c>
      <c r="C37" s="91">
        <v>69617</v>
      </c>
      <c r="D37" s="116">
        <v>71148</v>
      </c>
      <c r="E37" s="146">
        <v>89013</v>
      </c>
      <c r="F37" s="45">
        <f t="shared" si="0"/>
        <v>0.58967360701675353</v>
      </c>
      <c r="G37" s="146">
        <v>36164</v>
      </c>
      <c r="H37" s="45">
        <f t="shared" si="1"/>
        <v>0.23957125727875564</v>
      </c>
      <c r="I37" s="146">
        <v>25776</v>
      </c>
      <c r="J37" s="32" t="s">
        <v>232</v>
      </c>
      <c r="K37" s="45">
        <f t="shared" si="2"/>
        <v>0.1707551357044908</v>
      </c>
      <c r="L37" s="146">
        <v>150953</v>
      </c>
      <c r="M37" s="92">
        <f t="shared" si="3"/>
        <v>2.1683353203958804</v>
      </c>
      <c r="N37" s="92">
        <f t="shared" si="4"/>
        <v>2.1216759431045147</v>
      </c>
    </row>
    <row r="38" spans="1:14" ht="13.5" thickBot="1" x14ac:dyDescent="0.25">
      <c r="A38" s="77" t="s">
        <v>116</v>
      </c>
      <c r="B38" s="5" t="s">
        <v>117</v>
      </c>
      <c r="C38" s="91">
        <v>80619</v>
      </c>
      <c r="D38" s="116">
        <v>2544</v>
      </c>
      <c r="E38" s="146">
        <v>8773</v>
      </c>
      <c r="F38" s="45">
        <f t="shared" si="0"/>
        <v>0.7414638269100744</v>
      </c>
      <c r="G38" s="146">
        <v>0</v>
      </c>
      <c r="H38" s="45">
        <f t="shared" si="1"/>
        <v>0</v>
      </c>
      <c r="I38" s="146">
        <v>3059</v>
      </c>
      <c r="J38" s="32" t="s">
        <v>234</v>
      </c>
      <c r="K38" s="45">
        <f t="shared" si="2"/>
        <v>0.2585361730899256</v>
      </c>
      <c r="L38" s="146">
        <v>11832</v>
      </c>
      <c r="M38" s="92">
        <f t="shared" si="3"/>
        <v>0.14676441037472557</v>
      </c>
      <c r="N38" s="92">
        <f t="shared" si="4"/>
        <v>4.6509433962264151</v>
      </c>
    </row>
    <row r="39" spans="1:14" ht="13.5" thickBot="1" x14ac:dyDescent="0.25">
      <c r="A39" s="77" t="s">
        <v>119</v>
      </c>
      <c r="B39" s="5" t="s">
        <v>120</v>
      </c>
      <c r="C39" s="91">
        <v>17315</v>
      </c>
      <c r="D39" s="116">
        <v>17389</v>
      </c>
      <c r="E39" s="146">
        <v>35852</v>
      </c>
      <c r="F39" s="45">
        <f t="shared" si="0"/>
        <v>0.87084942553863343</v>
      </c>
      <c r="G39" s="146">
        <v>3089</v>
      </c>
      <c r="H39" s="45">
        <f t="shared" si="1"/>
        <v>7.5032184410600208E-2</v>
      </c>
      <c r="I39" s="146">
        <v>2228</v>
      </c>
      <c r="J39" s="32" t="s">
        <v>236</v>
      </c>
      <c r="K39" s="45">
        <f t="shared" si="2"/>
        <v>5.4118390050766352E-2</v>
      </c>
      <c r="L39" s="146">
        <v>41169</v>
      </c>
      <c r="M39" s="92">
        <f t="shared" si="3"/>
        <v>2.3776494369044183</v>
      </c>
      <c r="N39" s="92">
        <f t="shared" si="4"/>
        <v>2.3675311978837197</v>
      </c>
    </row>
    <row r="40" spans="1:14" ht="13.5" thickBot="1" x14ac:dyDescent="0.25">
      <c r="A40" s="77" t="s">
        <v>122</v>
      </c>
      <c r="B40" s="5" t="s">
        <v>123</v>
      </c>
      <c r="C40" s="91">
        <v>178519</v>
      </c>
      <c r="D40" s="116">
        <v>129613</v>
      </c>
      <c r="E40" s="146">
        <v>110710</v>
      </c>
      <c r="F40" s="45">
        <f t="shared" si="0"/>
        <v>1</v>
      </c>
      <c r="G40" s="146">
        <v>0</v>
      </c>
      <c r="H40" s="45">
        <f t="shared" si="1"/>
        <v>0</v>
      </c>
      <c r="I40" s="146">
        <v>0</v>
      </c>
      <c r="J40" s="32" t="s">
        <v>238</v>
      </c>
      <c r="K40" s="45">
        <f t="shared" si="2"/>
        <v>0</v>
      </c>
      <c r="L40" s="146">
        <v>110710</v>
      </c>
      <c r="M40" s="92">
        <f t="shared" si="3"/>
        <v>0.62015807841182169</v>
      </c>
      <c r="N40" s="92">
        <f t="shared" si="4"/>
        <v>0.85415814771666421</v>
      </c>
    </row>
    <row r="41" spans="1:14" ht="13.5" thickBot="1" x14ac:dyDescent="0.25">
      <c r="A41" s="77" t="s">
        <v>124</v>
      </c>
      <c r="B41" s="5" t="s">
        <v>123</v>
      </c>
      <c r="C41" s="91">
        <v>178519</v>
      </c>
      <c r="D41" s="116">
        <v>48429</v>
      </c>
      <c r="E41" s="146">
        <v>103747</v>
      </c>
      <c r="F41" s="45">
        <f t="shared" si="0"/>
        <v>0.598258512816077</v>
      </c>
      <c r="G41" s="146">
        <v>56509</v>
      </c>
      <c r="H41" s="45">
        <f t="shared" si="1"/>
        <v>0.32585993137848512</v>
      </c>
      <c r="I41" s="146">
        <v>13159</v>
      </c>
      <c r="J41" s="32" t="s">
        <v>239</v>
      </c>
      <c r="K41" s="45">
        <f t="shared" si="2"/>
        <v>7.5881555805437817E-2</v>
      </c>
      <c r="L41" s="146">
        <v>173415</v>
      </c>
      <c r="M41" s="92">
        <f t="shared" si="3"/>
        <v>0.97140920574280609</v>
      </c>
      <c r="N41" s="92">
        <f t="shared" si="4"/>
        <v>3.5808090193892088</v>
      </c>
    </row>
    <row r="42" spans="1:14" ht="13.5" thickBot="1" x14ac:dyDescent="0.25">
      <c r="A42" s="77" t="s">
        <v>126</v>
      </c>
      <c r="B42" s="5" t="s">
        <v>127</v>
      </c>
      <c r="C42" s="91">
        <v>22872</v>
      </c>
      <c r="D42" s="116">
        <v>22954</v>
      </c>
      <c r="E42" s="146">
        <v>22288</v>
      </c>
      <c r="F42" s="45">
        <f t="shared" si="0"/>
        <v>0.49716707561900514</v>
      </c>
      <c r="G42" s="146">
        <v>4049</v>
      </c>
      <c r="H42" s="45">
        <f t="shared" si="1"/>
        <v>9.0318982824001789E-2</v>
      </c>
      <c r="I42" s="146">
        <v>18493</v>
      </c>
      <c r="J42" s="32" t="s">
        <v>241</v>
      </c>
      <c r="K42" s="45">
        <f t="shared" si="2"/>
        <v>0.41251394155699306</v>
      </c>
      <c r="L42" s="146">
        <v>44830</v>
      </c>
      <c r="M42" s="92">
        <f t="shared" si="3"/>
        <v>1.9600384749912556</v>
      </c>
      <c r="N42" s="92">
        <f t="shared" si="4"/>
        <v>1.953036507798205</v>
      </c>
    </row>
    <row r="43" spans="1:14" ht="13.5" thickBot="1" x14ac:dyDescent="0.25">
      <c r="A43" s="77" t="s">
        <v>129</v>
      </c>
      <c r="B43" s="5" t="s">
        <v>130</v>
      </c>
      <c r="C43" s="91">
        <v>31643</v>
      </c>
      <c r="D43" s="116">
        <v>30639</v>
      </c>
      <c r="E43" s="146">
        <v>87828</v>
      </c>
      <c r="F43" s="45">
        <f t="shared" si="0"/>
        <v>0.80797041452779161</v>
      </c>
      <c r="G43" s="146">
        <v>9837</v>
      </c>
      <c r="H43" s="45">
        <f t="shared" si="1"/>
        <v>9.0495115085279021E-2</v>
      </c>
      <c r="I43" s="146">
        <v>11037</v>
      </c>
      <c r="J43" s="32" t="s">
        <v>29</v>
      </c>
      <c r="K43" s="45">
        <f t="shared" si="2"/>
        <v>0.10153447038692941</v>
      </c>
      <c r="L43" s="146">
        <v>108702</v>
      </c>
      <c r="M43" s="92">
        <f t="shared" si="3"/>
        <v>3.4352621432860349</v>
      </c>
      <c r="N43" s="92">
        <f t="shared" si="4"/>
        <v>3.5478311955351023</v>
      </c>
    </row>
    <row r="44" spans="1:14" ht="13.5" thickBot="1" x14ac:dyDescent="0.25">
      <c r="A44" s="77" t="s">
        <v>131</v>
      </c>
      <c r="B44" s="5" t="s">
        <v>132</v>
      </c>
      <c r="C44" s="91">
        <v>15833</v>
      </c>
      <c r="D44" s="116">
        <v>15780</v>
      </c>
      <c r="E44" s="146">
        <v>31989</v>
      </c>
      <c r="F44" s="45">
        <f t="shared" si="0"/>
        <v>0.84644898391193901</v>
      </c>
      <c r="G44" s="146">
        <v>0</v>
      </c>
      <c r="H44" s="45">
        <f t="shared" si="1"/>
        <v>0</v>
      </c>
      <c r="I44" s="146">
        <v>5803</v>
      </c>
      <c r="J44" s="110" t="s">
        <v>243</v>
      </c>
      <c r="K44" s="45">
        <f t="shared" si="2"/>
        <v>0.15355101608806096</v>
      </c>
      <c r="L44" s="146">
        <v>37792</v>
      </c>
      <c r="M44" s="92">
        <f t="shared" si="3"/>
        <v>2.3869134087033412</v>
      </c>
      <c r="N44" s="92">
        <f t="shared" si="4"/>
        <v>2.3949302915082384</v>
      </c>
    </row>
    <row r="45" spans="1:14" ht="13.5" thickBot="1" x14ac:dyDescent="0.25">
      <c r="A45" s="77" t="s">
        <v>134</v>
      </c>
      <c r="B45" s="5" t="s">
        <v>117</v>
      </c>
      <c r="C45" s="91">
        <v>80619</v>
      </c>
      <c r="D45" s="116">
        <v>80128</v>
      </c>
      <c r="E45" s="146">
        <v>176379</v>
      </c>
      <c r="F45" s="45">
        <f t="shared" si="0"/>
        <v>0.50315220740098365</v>
      </c>
      <c r="G45" s="146">
        <v>110610</v>
      </c>
      <c r="H45" s="45">
        <f t="shared" si="1"/>
        <v>0.31553453450026814</v>
      </c>
      <c r="I45" s="146">
        <v>63559</v>
      </c>
      <c r="J45" s="32" t="s">
        <v>245</v>
      </c>
      <c r="K45" s="45">
        <f t="shared" si="2"/>
        <v>0.18131325809874824</v>
      </c>
      <c r="L45" s="146">
        <v>350548</v>
      </c>
      <c r="M45" s="92">
        <f t="shared" si="3"/>
        <v>4.3482057579478779</v>
      </c>
      <c r="N45" s="92">
        <f t="shared" si="4"/>
        <v>4.3748502396166131</v>
      </c>
    </row>
    <row r="46" spans="1:14" ht="13.5" thickBot="1" x14ac:dyDescent="0.25">
      <c r="A46" s="77" t="s">
        <v>136</v>
      </c>
      <c r="B46" s="5" t="s">
        <v>137</v>
      </c>
      <c r="C46" s="91">
        <v>28728</v>
      </c>
      <c r="D46" s="116">
        <v>29191</v>
      </c>
      <c r="E46" s="146">
        <v>40899</v>
      </c>
      <c r="F46" s="45">
        <f t="shared" si="0"/>
        <v>0.74668638405082699</v>
      </c>
      <c r="G46" s="146">
        <v>4796</v>
      </c>
      <c r="H46" s="45">
        <f t="shared" si="1"/>
        <v>8.7559791141782597E-2</v>
      </c>
      <c r="I46" s="146">
        <v>9079</v>
      </c>
      <c r="J46" s="32" t="s">
        <v>247</v>
      </c>
      <c r="K46" s="45">
        <f t="shared" si="2"/>
        <v>0.16575382480739037</v>
      </c>
      <c r="L46" s="146">
        <v>54774</v>
      </c>
      <c r="M46" s="92">
        <f t="shared" si="3"/>
        <v>1.9066416040100251</v>
      </c>
      <c r="N46" s="92">
        <f t="shared" si="4"/>
        <v>1.8764002603542187</v>
      </c>
    </row>
    <row r="47" spans="1:14" ht="13.5" thickBot="1" x14ac:dyDescent="0.25">
      <c r="A47" s="77" t="s">
        <v>139</v>
      </c>
      <c r="B47" s="5" t="s">
        <v>140</v>
      </c>
      <c r="C47" s="91">
        <v>22782</v>
      </c>
      <c r="D47" s="116">
        <v>22787</v>
      </c>
      <c r="E47" s="146">
        <v>69482</v>
      </c>
      <c r="F47" s="45">
        <f t="shared" si="0"/>
        <v>0.72527426644815818</v>
      </c>
      <c r="G47" s="146">
        <v>8161</v>
      </c>
      <c r="H47" s="45">
        <f t="shared" si="1"/>
        <v>8.5187002223358843E-2</v>
      </c>
      <c r="I47" s="146">
        <v>18158</v>
      </c>
      <c r="J47" s="32" t="s">
        <v>249</v>
      </c>
      <c r="K47" s="45">
        <f t="shared" si="2"/>
        <v>0.18953873132848301</v>
      </c>
      <c r="L47" s="146">
        <v>95801</v>
      </c>
      <c r="M47" s="92">
        <f t="shared" si="3"/>
        <v>4.2051180756737772</v>
      </c>
      <c r="N47" s="92">
        <f t="shared" si="4"/>
        <v>4.2041953745556677</v>
      </c>
    </row>
    <row r="48" spans="1:14" ht="13.5" thickBot="1" x14ac:dyDescent="0.25">
      <c r="A48" s="77" t="s">
        <v>142</v>
      </c>
      <c r="B48" s="5" t="s">
        <v>43</v>
      </c>
      <c r="C48" s="91">
        <v>26673</v>
      </c>
      <c r="D48" s="116">
        <v>908</v>
      </c>
      <c r="E48" s="146">
        <v>5065</v>
      </c>
      <c r="F48" s="45">
        <f t="shared" si="0"/>
        <v>0.75971201439928004</v>
      </c>
      <c r="G48" s="146">
        <v>0</v>
      </c>
      <c r="H48" s="45">
        <f t="shared" si="1"/>
        <v>0</v>
      </c>
      <c r="I48" s="146">
        <v>1602</v>
      </c>
      <c r="J48" s="32" t="s">
        <v>251</v>
      </c>
      <c r="K48" s="45">
        <f t="shared" si="2"/>
        <v>0.24028798560071996</v>
      </c>
      <c r="L48" s="146">
        <v>6667</v>
      </c>
      <c r="M48" s="92">
        <f t="shared" si="3"/>
        <v>0.24995313613016909</v>
      </c>
      <c r="N48" s="92">
        <f t="shared" si="4"/>
        <v>7.3425110132158586</v>
      </c>
    </row>
    <row r="49" spans="1:14" ht="13.5" thickBot="1" x14ac:dyDescent="0.25">
      <c r="A49" s="78" t="s">
        <v>144</v>
      </c>
      <c r="B49" s="79" t="s">
        <v>145</v>
      </c>
      <c r="C49" s="117">
        <v>39666</v>
      </c>
      <c r="D49" s="118">
        <v>41186</v>
      </c>
      <c r="E49" s="148">
        <v>25763</v>
      </c>
      <c r="F49" s="120">
        <f t="shared" si="0"/>
        <v>0.73591750457038396</v>
      </c>
      <c r="G49" s="148">
        <v>5250</v>
      </c>
      <c r="H49" s="120">
        <f t="shared" si="1"/>
        <v>0.14996572212065815</v>
      </c>
      <c r="I49" s="148">
        <v>3995</v>
      </c>
      <c r="J49" s="80" t="s">
        <v>253</v>
      </c>
      <c r="K49" s="120">
        <f t="shared" si="2"/>
        <v>0.11411677330895795</v>
      </c>
      <c r="L49" s="148">
        <v>35008</v>
      </c>
      <c r="M49" s="119">
        <f t="shared" si="3"/>
        <v>0.88256945494882266</v>
      </c>
      <c r="N49" s="119">
        <f t="shared" si="4"/>
        <v>0.8499975719904822</v>
      </c>
    </row>
    <row r="50" spans="1:14" ht="13.5" thickTop="1" x14ac:dyDescent="0.2">
      <c r="A50" s="86"/>
      <c r="B50" s="85"/>
      <c r="C50" s="121"/>
      <c r="D50" s="121"/>
      <c r="E50" s="122"/>
      <c r="F50" s="123"/>
      <c r="G50" s="122"/>
      <c r="H50" s="43"/>
      <c r="I50" s="122"/>
      <c r="J50" s="124"/>
      <c r="K50" s="43"/>
      <c r="L50" s="122"/>
      <c r="M50" s="122"/>
      <c r="N50" s="122"/>
    </row>
    <row r="51" spans="1:14" x14ac:dyDescent="0.2">
      <c r="A51" s="31" t="s">
        <v>260</v>
      </c>
      <c r="B51" s="44"/>
      <c r="C51" s="108">
        <f>SUM(C2:C49)</f>
        <v>1424662</v>
      </c>
      <c r="D51" s="108">
        <f t="shared" ref="D51:L51" si="5">SUM(D2:D49)</f>
        <v>1052566</v>
      </c>
      <c r="E51" s="92">
        <f t="shared" si="5"/>
        <v>2439842</v>
      </c>
      <c r="F51" s="45" t="s">
        <v>255</v>
      </c>
      <c r="G51" s="92">
        <f t="shared" si="5"/>
        <v>630612</v>
      </c>
      <c r="H51" s="45" t="s">
        <v>148</v>
      </c>
      <c r="I51" s="92">
        <f t="shared" si="5"/>
        <v>577896</v>
      </c>
      <c r="J51" s="108"/>
      <c r="K51" s="45" t="s">
        <v>148</v>
      </c>
      <c r="L51" s="108">
        <f t="shared" si="5"/>
        <v>3648350</v>
      </c>
      <c r="M51" s="108" t="s">
        <v>148</v>
      </c>
      <c r="N51" s="108" t="s">
        <v>148</v>
      </c>
    </row>
    <row r="52" spans="1:14" x14ac:dyDescent="0.2">
      <c r="A52" s="31" t="s">
        <v>256</v>
      </c>
      <c r="B52" s="44"/>
      <c r="C52" s="108">
        <f>AVERAGE(C2:C49)</f>
        <v>29680.458333333332</v>
      </c>
      <c r="D52" s="108">
        <f t="shared" ref="D52:N52" si="6">AVERAGE(D2:D49)</f>
        <v>21928.458333333332</v>
      </c>
      <c r="E52" s="92">
        <f t="shared" si="6"/>
        <v>50830.041666666664</v>
      </c>
      <c r="F52" s="45">
        <f t="shared" si="6"/>
        <v>0.72844385519398847</v>
      </c>
      <c r="G52" s="92">
        <f t="shared" si="6"/>
        <v>13137.75</v>
      </c>
      <c r="H52" s="45">
        <f t="shared" si="6"/>
        <v>0.11174466947794226</v>
      </c>
      <c r="I52" s="92">
        <f t="shared" si="6"/>
        <v>12039.5</v>
      </c>
      <c r="J52" s="108"/>
      <c r="K52" s="45">
        <f t="shared" si="6"/>
        <v>0.15981147532806908</v>
      </c>
      <c r="L52" s="108">
        <f t="shared" si="6"/>
        <v>76007.291666666672</v>
      </c>
      <c r="M52" s="92">
        <f t="shared" si="6"/>
        <v>3.7993144094188622</v>
      </c>
      <c r="N52" s="92">
        <f t="shared" si="6"/>
        <v>4.7176450543256534</v>
      </c>
    </row>
    <row r="53" spans="1:14" x14ac:dyDescent="0.2">
      <c r="A53" s="31" t="s">
        <v>150</v>
      </c>
      <c r="B53" s="44"/>
      <c r="C53" s="108">
        <f>MEDIAN(C2:C49)</f>
        <v>18361.5</v>
      </c>
      <c r="D53" s="108">
        <f t="shared" ref="D53:N53" si="7">MEDIAN(D2:D49)</f>
        <v>14973.5</v>
      </c>
      <c r="E53" s="92">
        <f t="shared" si="7"/>
        <v>32685.5</v>
      </c>
      <c r="F53" s="45">
        <f t="shared" si="7"/>
        <v>0.73892585215389317</v>
      </c>
      <c r="G53" s="92">
        <f t="shared" si="7"/>
        <v>4207.5</v>
      </c>
      <c r="H53" s="45">
        <f t="shared" si="7"/>
        <v>7.4463760464910739E-2</v>
      </c>
      <c r="I53" s="92">
        <f t="shared" si="7"/>
        <v>5880.5</v>
      </c>
      <c r="J53" s="108"/>
      <c r="K53" s="45">
        <f t="shared" si="7"/>
        <v>0.15965242044772565</v>
      </c>
      <c r="L53" s="108">
        <f t="shared" si="7"/>
        <v>43044</v>
      </c>
      <c r="M53" s="92">
        <f t="shared" si="7"/>
        <v>2.9145139165604261</v>
      </c>
      <c r="N53" s="92">
        <f t="shared" si="7"/>
        <v>3.9978727530192746</v>
      </c>
    </row>
  </sheetData>
  <autoFilter ref="A1:N49" xr:uid="{F2FAB697-1F06-4431-A86B-A28A11BCBA4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Revenue</vt:lpstr>
      <vt:lpstr>Expenditures</vt:lpstr>
      <vt:lpstr>Collection Expenditures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Ackermann, Jason</dc:creator>
  <cp:lastModifiedBy>Mellor, Karen (OLIS)</cp:lastModifiedBy>
  <dcterms:created xsi:type="dcterms:W3CDTF">2019-04-12T13:43:18Z</dcterms:created>
  <dcterms:modified xsi:type="dcterms:W3CDTF">2019-04-12T20:54:39Z</dcterms:modified>
</cp:coreProperties>
</file>