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Published/"/>
    </mc:Choice>
  </mc:AlternateContent>
  <xr:revisionPtr revIDLastSave="137" documentId="8_{BED4F29F-25E1-42ED-B72D-F2F3F1C4C3F6}" xr6:coauthVersionLast="47" xr6:coauthVersionMax="47" xr10:uidLastSave="{97A5E64E-B07D-4FDB-946A-BD95F5474FE5}"/>
  <bookViews>
    <workbookView xWindow="-120" yWindow="-120" windowWidth="20730" windowHeight="11160" tabRatio="717" xr2:uid="{D849EA5C-8F62-4C0C-BCAF-5DCBFA5AF637}"/>
  </bookViews>
  <sheets>
    <sheet name="Intro" sheetId="11" r:id="rId1"/>
    <sheet name="Access" sheetId="4" r:id="rId2"/>
    <sheet name="Technology" sheetId="2" r:id="rId3"/>
    <sheet name="Other Programming Activities" sheetId="5" r:id="rId4"/>
    <sheet name="Synchronous Programs" sheetId="6" r:id="rId5"/>
    <sheet name="Program Formats - Chart" sheetId="10" r:id="rId6"/>
    <sheet name="Synch Program Attendance" sheetId="7" r:id="rId7"/>
    <sheet name="All Data" sheetId="1" r:id="rId8"/>
    <sheet name="ProgramFormat Data" sheetId="8" state="hidden" r:id="rId9"/>
  </sheets>
  <definedNames>
    <definedName name="_xlnm._FilterDatabase" localSheetId="1" hidden="1">Access!$A$1:$N$49</definedName>
    <definedName name="_xlnm._FilterDatabase" localSheetId="3" hidden="1">'Other Programming Activities'!$A$1:$I$49</definedName>
    <definedName name="_xlnm._FilterDatabase" localSheetId="8" hidden="1">'ProgramFormat Data'!$A$1:$K$49</definedName>
    <definedName name="_xlnm._FilterDatabase" localSheetId="6" hidden="1">'Synch Program Attendance'!$A$2:$AI$50</definedName>
    <definedName name="_xlnm._FilterDatabase" localSheetId="4" hidden="1">'Synchronous Programs'!$A$2:$X$50</definedName>
    <definedName name="_xlnm._FilterDatabase" localSheetId="2" hidden="1">Technology!$A$1:$N$49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7" l="1"/>
  <c r="C53" i="7"/>
  <c r="C52" i="7"/>
  <c r="C54" i="6"/>
  <c r="C53" i="6"/>
  <c r="C52" i="6"/>
  <c r="C53" i="5"/>
  <c r="C52" i="5"/>
  <c r="C51" i="5"/>
  <c r="N51" i="4"/>
  <c r="G53" i="4"/>
  <c r="G52" i="4"/>
  <c r="G51" i="4"/>
  <c r="N3" i="4"/>
  <c r="N4" i="4"/>
  <c r="N5" i="4"/>
  <c r="N6" i="4"/>
  <c r="N52" i="4" s="1"/>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2" i="4"/>
  <c r="N53" i="4" s="1"/>
  <c r="C53" i="4"/>
  <c r="C52" i="4"/>
  <c r="C51"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2" i="4"/>
  <c r="H53" i="2"/>
  <c r="H52" i="2"/>
  <c r="H51"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2" i="2"/>
  <c r="E11" i="2"/>
  <c r="M53" i="4"/>
  <c r="M52" i="4"/>
  <c r="M51" i="4"/>
  <c r="K53" i="4"/>
  <c r="K52" i="4"/>
  <c r="K51" i="4"/>
  <c r="I53" i="4"/>
  <c r="I52" i="4"/>
  <c r="F51" i="4"/>
  <c r="E53" i="4"/>
  <c r="F53" i="4"/>
  <c r="E52" i="4"/>
  <c r="F52" i="4"/>
  <c r="D53" i="4"/>
  <c r="D52" i="4"/>
  <c r="D51" i="4"/>
  <c r="X5" i="7"/>
  <c r="X10" i="7"/>
  <c r="X13" i="7"/>
  <c r="X54" i="7" s="1"/>
  <c r="X14" i="7"/>
  <c r="X15" i="7"/>
  <c r="X16" i="7"/>
  <c r="X18" i="7"/>
  <c r="X19" i="7"/>
  <c r="X23" i="7"/>
  <c r="X31" i="7"/>
  <c r="X34" i="7"/>
  <c r="X39" i="7"/>
  <c r="X43" i="7"/>
  <c r="X45" i="7"/>
  <c r="X49" i="7"/>
  <c r="V5" i="7"/>
  <c r="V6" i="7"/>
  <c r="V8" i="7"/>
  <c r="V53" i="7" s="1"/>
  <c r="V10" i="7"/>
  <c r="V12" i="7"/>
  <c r="V13" i="7"/>
  <c r="V14" i="7"/>
  <c r="V15" i="7"/>
  <c r="V16" i="7"/>
  <c r="V17" i="7"/>
  <c r="V18" i="7"/>
  <c r="V19" i="7"/>
  <c r="V22" i="7"/>
  <c r="V26" i="7"/>
  <c r="V27" i="7"/>
  <c r="V28" i="7"/>
  <c r="V29" i="7"/>
  <c r="V31" i="7"/>
  <c r="V32" i="7"/>
  <c r="V35" i="7"/>
  <c r="V38" i="7"/>
  <c r="V39" i="7"/>
  <c r="V42" i="7"/>
  <c r="V43" i="7"/>
  <c r="V44" i="7"/>
  <c r="V47" i="7"/>
  <c r="V48" i="7"/>
  <c r="V49" i="7"/>
  <c r="V3" i="7"/>
  <c r="V54" i="7" s="1"/>
  <c r="T9" i="7"/>
  <c r="T54" i="7" s="1"/>
  <c r="T10" i="7"/>
  <c r="T17" i="7"/>
  <c r="T20" i="7"/>
  <c r="T26" i="7"/>
  <c r="T39" i="7"/>
  <c r="T42" i="7"/>
  <c r="T44" i="7"/>
  <c r="T47" i="7"/>
  <c r="T48" i="7"/>
  <c r="T49" i="7"/>
  <c r="R4" i="7"/>
  <c r="R5" i="7"/>
  <c r="R6" i="7"/>
  <c r="R7" i="7"/>
  <c r="R8" i="7"/>
  <c r="R9" i="7"/>
  <c r="R10" i="7"/>
  <c r="R11" i="7"/>
  <c r="R12" i="7"/>
  <c r="R13" i="7"/>
  <c r="R14" i="7"/>
  <c r="R15" i="7"/>
  <c r="R16" i="7"/>
  <c r="R17" i="7"/>
  <c r="R18" i="7"/>
  <c r="R19" i="7"/>
  <c r="R20" i="7"/>
  <c r="R22" i="7"/>
  <c r="R23" i="7"/>
  <c r="R25" i="7"/>
  <c r="R26" i="7"/>
  <c r="R27" i="7"/>
  <c r="R28" i="7"/>
  <c r="R29" i="7"/>
  <c r="R30" i="7"/>
  <c r="R31" i="7"/>
  <c r="R32" i="7"/>
  <c r="R33" i="7"/>
  <c r="R34" i="7"/>
  <c r="R35" i="7"/>
  <c r="R36" i="7"/>
  <c r="R38" i="7"/>
  <c r="R39" i="7"/>
  <c r="R40" i="7"/>
  <c r="R41" i="7"/>
  <c r="R42" i="7"/>
  <c r="R43" i="7"/>
  <c r="R44" i="7"/>
  <c r="R46" i="7"/>
  <c r="R47" i="7"/>
  <c r="R48" i="7"/>
  <c r="R49" i="7"/>
  <c r="R50" i="7"/>
  <c r="R3" i="7"/>
  <c r="P4" i="7"/>
  <c r="P5" i="7"/>
  <c r="P9" i="7"/>
  <c r="P10" i="7"/>
  <c r="P11" i="7"/>
  <c r="P13" i="7"/>
  <c r="P14" i="7"/>
  <c r="P16" i="7"/>
  <c r="P17" i="7"/>
  <c r="P20" i="7"/>
  <c r="P21" i="7"/>
  <c r="P22" i="7"/>
  <c r="P26" i="7"/>
  <c r="P28" i="7"/>
  <c r="P29" i="7"/>
  <c r="P30" i="7"/>
  <c r="P31" i="7"/>
  <c r="P32" i="7"/>
  <c r="P34" i="7"/>
  <c r="P35" i="7"/>
  <c r="P36" i="7"/>
  <c r="P38" i="7"/>
  <c r="P39" i="7"/>
  <c r="P41" i="7"/>
  <c r="P42" i="7"/>
  <c r="P43" i="7"/>
  <c r="P44" i="7"/>
  <c r="P46" i="7"/>
  <c r="P47" i="7"/>
  <c r="P48" i="7"/>
  <c r="P49" i="7"/>
  <c r="P50" i="7"/>
  <c r="P3" i="7"/>
  <c r="N4" i="7"/>
  <c r="N5" i="7"/>
  <c r="N6" i="7"/>
  <c r="N7" i="7"/>
  <c r="N8" i="7"/>
  <c r="N9" i="7"/>
  <c r="N10" i="7"/>
  <c r="N11" i="7"/>
  <c r="N12" i="7"/>
  <c r="N13" i="7"/>
  <c r="N14" i="7"/>
  <c r="N15" i="7"/>
  <c r="N16" i="7"/>
  <c r="N17" i="7"/>
  <c r="N18" i="7"/>
  <c r="N19" i="7"/>
  <c r="N20" i="7"/>
  <c r="N21" i="7"/>
  <c r="N22" i="7"/>
  <c r="N23" i="7"/>
  <c r="N25" i="7"/>
  <c r="N26" i="7"/>
  <c r="N27" i="7"/>
  <c r="N28" i="7"/>
  <c r="N29" i="7"/>
  <c r="N30" i="7"/>
  <c r="N31" i="7"/>
  <c r="N32" i="7"/>
  <c r="N33" i="7"/>
  <c r="N35" i="7"/>
  <c r="N36" i="7"/>
  <c r="N38" i="7"/>
  <c r="N39" i="7"/>
  <c r="N40" i="7"/>
  <c r="N41" i="7"/>
  <c r="N42" i="7"/>
  <c r="N46" i="7"/>
  <c r="N47" i="7"/>
  <c r="N48" i="7"/>
  <c r="N49" i="7"/>
  <c r="N50" i="7"/>
  <c r="N3" i="7"/>
  <c r="L4" i="7"/>
  <c r="L5" i="7"/>
  <c r="L6" i="7"/>
  <c r="L7" i="7"/>
  <c r="L8" i="7"/>
  <c r="L9" i="7"/>
  <c r="L10" i="7"/>
  <c r="L11" i="7"/>
  <c r="L12" i="7"/>
  <c r="L13" i="7"/>
  <c r="L15" i="7"/>
  <c r="L16" i="7"/>
  <c r="L17" i="7"/>
  <c r="L18" i="7"/>
  <c r="L19" i="7"/>
  <c r="L20" i="7"/>
  <c r="L21" i="7"/>
  <c r="L22" i="7"/>
  <c r="L24" i="7"/>
  <c r="L25" i="7"/>
  <c r="L26" i="7"/>
  <c r="L27" i="7"/>
  <c r="L28" i="7"/>
  <c r="L29" i="7"/>
  <c r="L30" i="7"/>
  <c r="L31" i="7"/>
  <c r="L32" i="7"/>
  <c r="L33" i="7"/>
  <c r="L34" i="7"/>
  <c r="L35" i="7"/>
  <c r="L36" i="7"/>
  <c r="L38" i="7"/>
  <c r="L39" i="7"/>
  <c r="L40" i="7"/>
  <c r="L41" i="7"/>
  <c r="L42" i="7"/>
  <c r="L46" i="7"/>
  <c r="L47" i="7"/>
  <c r="L48" i="7"/>
  <c r="L49" i="7"/>
  <c r="L50" i="7"/>
  <c r="L3" i="7"/>
  <c r="Y52" i="7"/>
  <c r="Z52" i="7"/>
  <c r="AA52" i="7"/>
  <c r="AB52" i="7"/>
  <c r="AC52" i="7"/>
  <c r="AD52" i="7"/>
  <c r="AE52" i="7"/>
  <c r="AF52" i="7"/>
  <c r="AG52" i="7"/>
  <c r="AH52" i="7"/>
  <c r="AI52" i="7"/>
  <c r="S54" i="7"/>
  <c r="U54" i="7"/>
  <c r="W54" i="7"/>
  <c r="S53" i="7"/>
  <c r="U53" i="7"/>
  <c r="W53" i="7"/>
  <c r="S52" i="7"/>
  <c r="T52" i="7" s="1"/>
  <c r="U52" i="7"/>
  <c r="V52" i="7" s="1"/>
  <c r="W52" i="7"/>
  <c r="X52" i="7" s="1"/>
  <c r="M52" i="7"/>
  <c r="N52" i="7" s="1"/>
  <c r="O52" i="7"/>
  <c r="Q52" i="7"/>
  <c r="K54" i="7"/>
  <c r="M54" i="7"/>
  <c r="O54" i="7"/>
  <c r="Q54" i="7"/>
  <c r="K53" i="7"/>
  <c r="M53" i="7"/>
  <c r="O53" i="7"/>
  <c r="Q53" i="7"/>
  <c r="K52" i="7"/>
  <c r="L52" i="7" s="1"/>
  <c r="I52" i="7"/>
  <c r="I53" i="7"/>
  <c r="G54" i="7"/>
  <c r="I54" i="7"/>
  <c r="G53" i="7"/>
  <c r="G52" i="7"/>
  <c r="E54" i="7"/>
  <c r="E53" i="7"/>
  <c r="E52" i="7"/>
  <c r="D54" i="7"/>
  <c r="D53" i="7"/>
  <c r="D52" i="7"/>
  <c r="J4" i="7"/>
  <c r="J5" i="7"/>
  <c r="J6" i="7"/>
  <c r="J7" i="7"/>
  <c r="J8" i="7"/>
  <c r="J9" i="7"/>
  <c r="J10" i="7"/>
  <c r="J11" i="7"/>
  <c r="J12" i="7"/>
  <c r="J13" i="7"/>
  <c r="J14" i="7"/>
  <c r="J15" i="7"/>
  <c r="J16" i="7"/>
  <c r="J17" i="7"/>
  <c r="J18" i="7"/>
  <c r="J19" i="7"/>
  <c r="J20" i="7"/>
  <c r="J21" i="7"/>
  <c r="J22" i="7"/>
  <c r="J23" i="7"/>
  <c r="J25" i="7"/>
  <c r="J26" i="7"/>
  <c r="J27" i="7"/>
  <c r="J28" i="7"/>
  <c r="J29" i="7"/>
  <c r="J30" i="7"/>
  <c r="J31" i="7"/>
  <c r="J32" i="7"/>
  <c r="J33" i="7"/>
  <c r="J34" i="7"/>
  <c r="J35" i="7"/>
  <c r="J36" i="7"/>
  <c r="J38" i="7"/>
  <c r="J39" i="7"/>
  <c r="J40" i="7"/>
  <c r="J41" i="7"/>
  <c r="J42" i="7"/>
  <c r="J43" i="7"/>
  <c r="J44" i="7"/>
  <c r="J45" i="7"/>
  <c r="J46" i="7"/>
  <c r="J47" i="7"/>
  <c r="J48" i="7"/>
  <c r="J49" i="7"/>
  <c r="J50" i="7"/>
  <c r="J3" i="7"/>
  <c r="H7" i="7"/>
  <c r="H9" i="7"/>
  <c r="H10" i="7"/>
  <c r="H12" i="7"/>
  <c r="H13" i="7"/>
  <c r="H15" i="7"/>
  <c r="H16" i="7"/>
  <c r="H17" i="7"/>
  <c r="H18" i="7"/>
  <c r="H19" i="7"/>
  <c r="H23" i="7"/>
  <c r="H26" i="7"/>
  <c r="H30" i="7"/>
  <c r="H31" i="7"/>
  <c r="H38" i="7"/>
  <c r="H42" i="7"/>
  <c r="H43" i="7"/>
  <c r="H44" i="7"/>
  <c r="F5" i="7"/>
  <c r="F6" i="7"/>
  <c r="F8" i="7"/>
  <c r="F9" i="7"/>
  <c r="F10" i="7"/>
  <c r="F11" i="7"/>
  <c r="F13" i="7"/>
  <c r="F14" i="7"/>
  <c r="F15" i="7"/>
  <c r="F16" i="7"/>
  <c r="F17" i="7"/>
  <c r="F19" i="7"/>
  <c r="F20" i="7"/>
  <c r="F21" i="7"/>
  <c r="F22" i="7"/>
  <c r="F23" i="7"/>
  <c r="F24" i="7"/>
  <c r="F25" i="7"/>
  <c r="F26" i="7"/>
  <c r="F27" i="7"/>
  <c r="F28" i="7"/>
  <c r="F29" i="7"/>
  <c r="F30" i="7"/>
  <c r="F31" i="7"/>
  <c r="F32" i="7"/>
  <c r="F33" i="7"/>
  <c r="F34" i="7"/>
  <c r="F35" i="7"/>
  <c r="F38" i="7"/>
  <c r="F39" i="7"/>
  <c r="F40" i="7"/>
  <c r="F42" i="7"/>
  <c r="F43" i="7"/>
  <c r="F44" i="7"/>
  <c r="F45" i="7"/>
  <c r="F46" i="7"/>
  <c r="F47" i="7"/>
  <c r="F48" i="7"/>
  <c r="F49" i="7"/>
  <c r="F50" i="7"/>
  <c r="F3" i="7"/>
  <c r="V32"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8" i="6"/>
  <c r="X39" i="6"/>
  <c r="X40" i="6"/>
  <c r="X41" i="6"/>
  <c r="X42" i="6"/>
  <c r="X43" i="6"/>
  <c r="X44" i="6"/>
  <c r="X45" i="6"/>
  <c r="X46" i="6"/>
  <c r="X47" i="6"/>
  <c r="X48" i="6"/>
  <c r="X49" i="6"/>
  <c r="X50" i="6"/>
  <c r="X3" i="6"/>
  <c r="X54" i="6" s="1"/>
  <c r="V4" i="6"/>
  <c r="V5" i="6"/>
  <c r="V6" i="6"/>
  <c r="V7" i="6"/>
  <c r="V8" i="6"/>
  <c r="V9" i="6"/>
  <c r="V10" i="6"/>
  <c r="V11" i="6"/>
  <c r="V12" i="6"/>
  <c r="V13" i="6"/>
  <c r="V14" i="6"/>
  <c r="V15" i="6"/>
  <c r="V16" i="6"/>
  <c r="V17" i="6"/>
  <c r="V18" i="6"/>
  <c r="V19" i="6"/>
  <c r="V20" i="6"/>
  <c r="V21" i="6"/>
  <c r="V22" i="6"/>
  <c r="V23" i="6"/>
  <c r="V25" i="6"/>
  <c r="V26" i="6"/>
  <c r="V27" i="6"/>
  <c r="V28" i="6"/>
  <c r="V29" i="6"/>
  <c r="V30" i="6"/>
  <c r="V31" i="6"/>
  <c r="V33" i="6"/>
  <c r="V34" i="6"/>
  <c r="V35" i="6"/>
  <c r="V36" i="6"/>
  <c r="V38" i="6"/>
  <c r="V39" i="6"/>
  <c r="V40" i="6"/>
  <c r="V41" i="6"/>
  <c r="V42" i="6"/>
  <c r="V43" i="6"/>
  <c r="V44" i="6"/>
  <c r="V45" i="6"/>
  <c r="V46" i="6"/>
  <c r="V47" i="6"/>
  <c r="V48" i="6"/>
  <c r="V49" i="6"/>
  <c r="V50" i="6"/>
  <c r="V3" i="6"/>
  <c r="T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8" i="6"/>
  <c r="T39" i="6"/>
  <c r="T40" i="6"/>
  <c r="T41" i="6"/>
  <c r="T42" i="6"/>
  <c r="T43" i="6"/>
  <c r="T44" i="6"/>
  <c r="T45" i="6"/>
  <c r="T46" i="6"/>
  <c r="T47" i="6"/>
  <c r="T48" i="6"/>
  <c r="T49" i="6"/>
  <c r="T50" i="6"/>
  <c r="T3" i="6"/>
  <c r="T54" i="6" s="1"/>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8" i="6"/>
  <c r="R39" i="6"/>
  <c r="R40" i="6"/>
  <c r="R41" i="6"/>
  <c r="R42" i="6"/>
  <c r="R43" i="6"/>
  <c r="R44" i="6"/>
  <c r="R45" i="6"/>
  <c r="R46" i="6"/>
  <c r="R47" i="6"/>
  <c r="R48" i="6"/>
  <c r="R49" i="6"/>
  <c r="R50" i="6"/>
  <c r="R3" i="6"/>
  <c r="P4" i="6"/>
  <c r="P54" i="6" s="1"/>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3" i="6"/>
  <c r="P53" i="6" s="1"/>
  <c r="O4" i="6"/>
  <c r="O54" i="6" s="1"/>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8" i="6"/>
  <c r="O39" i="6"/>
  <c r="O40" i="6"/>
  <c r="O41" i="6"/>
  <c r="O42" i="6"/>
  <c r="O43" i="6"/>
  <c r="O44" i="6"/>
  <c r="O45" i="6"/>
  <c r="O46" i="6"/>
  <c r="O47" i="6"/>
  <c r="O48" i="6"/>
  <c r="O49" i="6"/>
  <c r="O50" i="6"/>
  <c r="O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8" i="6"/>
  <c r="M39" i="6"/>
  <c r="M40" i="6"/>
  <c r="M41" i="6"/>
  <c r="M42" i="6"/>
  <c r="M43" i="6"/>
  <c r="M44" i="6"/>
  <c r="M45" i="6"/>
  <c r="M46" i="6"/>
  <c r="M47" i="6"/>
  <c r="M48" i="6"/>
  <c r="M49" i="6"/>
  <c r="M50" i="6"/>
  <c r="M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8" i="6"/>
  <c r="J39" i="6"/>
  <c r="J40" i="6"/>
  <c r="J41" i="6"/>
  <c r="J42" i="6"/>
  <c r="J43" i="6"/>
  <c r="J44" i="6"/>
  <c r="J45" i="6"/>
  <c r="J46" i="6"/>
  <c r="J47" i="6"/>
  <c r="J48" i="6"/>
  <c r="J49" i="6"/>
  <c r="J50" i="6"/>
  <c r="J3" i="6"/>
  <c r="J54" i="6" s="1"/>
  <c r="H4" i="6"/>
  <c r="H5" i="6"/>
  <c r="H6" i="6"/>
  <c r="H7" i="6"/>
  <c r="H54" i="6" s="1"/>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8" i="6"/>
  <c r="H39" i="6"/>
  <c r="H40" i="6"/>
  <c r="H41" i="6"/>
  <c r="H42" i="6"/>
  <c r="H43" i="6"/>
  <c r="H44" i="6"/>
  <c r="H45" i="6"/>
  <c r="H46" i="6"/>
  <c r="H47" i="6"/>
  <c r="H48" i="6"/>
  <c r="H49" i="6"/>
  <c r="H50" i="6"/>
  <c r="H3" i="6"/>
  <c r="H53" i="6" s="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8" i="6"/>
  <c r="F39" i="6"/>
  <c r="F40" i="6"/>
  <c r="F41" i="6"/>
  <c r="F42" i="6"/>
  <c r="F43" i="6"/>
  <c r="F44" i="6"/>
  <c r="F45" i="6"/>
  <c r="F46" i="6"/>
  <c r="F47" i="6"/>
  <c r="F48" i="6"/>
  <c r="F49" i="6"/>
  <c r="F50" i="6"/>
  <c r="F3" i="6"/>
  <c r="E54" i="6"/>
  <c r="G54" i="6"/>
  <c r="I54" i="6"/>
  <c r="K54" i="6"/>
  <c r="L54" i="6"/>
  <c r="N54" i="6"/>
  <c r="Q54" i="6"/>
  <c r="S54" i="6"/>
  <c r="U54" i="6"/>
  <c r="W54" i="6"/>
  <c r="E53" i="6"/>
  <c r="G53" i="6"/>
  <c r="I53" i="6"/>
  <c r="K53" i="6"/>
  <c r="L53" i="6"/>
  <c r="N53" i="6"/>
  <c r="Q53" i="6"/>
  <c r="S53" i="6"/>
  <c r="U53" i="6"/>
  <c r="W53" i="6"/>
  <c r="E52" i="6"/>
  <c r="G52" i="6"/>
  <c r="H52" i="6" s="1"/>
  <c r="I52" i="6"/>
  <c r="K52" i="6"/>
  <c r="L52" i="6"/>
  <c r="N52" i="6"/>
  <c r="O52" i="6" s="1"/>
  <c r="Q52" i="6"/>
  <c r="S52" i="6"/>
  <c r="U52" i="6"/>
  <c r="W52" i="6"/>
  <c r="X52" i="6" s="1"/>
  <c r="D54" i="6"/>
  <c r="D53" i="6"/>
  <c r="D52" i="6"/>
  <c r="F51" i="5"/>
  <c r="E53" i="5"/>
  <c r="F53" i="5"/>
  <c r="G53" i="5"/>
  <c r="H53" i="5"/>
  <c r="I53" i="5"/>
  <c r="E52" i="5"/>
  <c r="F52" i="5"/>
  <c r="G52" i="5"/>
  <c r="H52" i="5"/>
  <c r="I52" i="5"/>
  <c r="E51" i="5"/>
  <c r="G51" i="5"/>
  <c r="H51" i="5"/>
  <c r="I51" i="5" s="1"/>
  <c r="D53" i="5"/>
  <c r="D52" i="5"/>
  <c r="D51" i="5"/>
  <c r="I3" i="5"/>
  <c r="I4" i="5"/>
  <c r="I5" i="5"/>
  <c r="I7" i="5"/>
  <c r="I8" i="5"/>
  <c r="I10" i="5"/>
  <c r="I11" i="5"/>
  <c r="I12" i="5"/>
  <c r="I13" i="5"/>
  <c r="I14" i="5"/>
  <c r="I15" i="5"/>
  <c r="I16" i="5"/>
  <c r="I17" i="5"/>
  <c r="I18" i="5"/>
  <c r="I19" i="5"/>
  <c r="I20" i="5"/>
  <c r="I22" i="5"/>
  <c r="I23" i="5"/>
  <c r="I24" i="5"/>
  <c r="I25" i="5"/>
  <c r="I26" i="5"/>
  <c r="I27" i="5"/>
  <c r="I29" i="5"/>
  <c r="I30" i="5"/>
  <c r="I31" i="5"/>
  <c r="I32" i="5"/>
  <c r="I33" i="5"/>
  <c r="I34" i="5"/>
  <c r="I35" i="5"/>
  <c r="I37" i="5"/>
  <c r="I38" i="5"/>
  <c r="I39" i="5"/>
  <c r="I40" i="5"/>
  <c r="I41" i="5"/>
  <c r="I42" i="5"/>
  <c r="I43" i="5"/>
  <c r="I45" i="5"/>
  <c r="I46" i="5"/>
  <c r="I47" i="5"/>
  <c r="I48" i="5"/>
  <c r="I49" i="5"/>
  <c r="I2" i="5"/>
  <c r="F3" i="5"/>
  <c r="F4" i="5"/>
  <c r="F6" i="5"/>
  <c r="F7" i="5"/>
  <c r="F8" i="5"/>
  <c r="F9" i="5"/>
  <c r="F10" i="5"/>
  <c r="F11" i="5"/>
  <c r="F12" i="5"/>
  <c r="F13" i="5"/>
  <c r="F14" i="5"/>
  <c r="F15" i="5"/>
  <c r="F16" i="5"/>
  <c r="F17" i="5"/>
  <c r="F18" i="5"/>
  <c r="F21" i="5"/>
  <c r="F23" i="5"/>
  <c r="F24" i="5"/>
  <c r="F25" i="5"/>
  <c r="F26" i="5"/>
  <c r="F27" i="5"/>
  <c r="F30" i="5"/>
  <c r="F31" i="5"/>
  <c r="F32" i="5"/>
  <c r="F34" i="5"/>
  <c r="F35" i="5"/>
  <c r="F37" i="5"/>
  <c r="F38" i="5"/>
  <c r="F39" i="5"/>
  <c r="F41" i="5"/>
  <c r="F42" i="5"/>
  <c r="F43" i="5"/>
  <c r="F45" i="5"/>
  <c r="F46" i="5"/>
  <c r="F47" i="5"/>
  <c r="F48" i="5"/>
  <c r="F49" i="5"/>
  <c r="F2" i="5"/>
  <c r="E3" i="2"/>
  <c r="E4" i="2"/>
  <c r="E5" i="2"/>
  <c r="E6" i="2"/>
  <c r="E7" i="2"/>
  <c r="E8" i="2"/>
  <c r="E9" i="2"/>
  <c r="E10"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2" i="2"/>
  <c r="E53" i="2" s="1"/>
  <c r="J53" i="2"/>
  <c r="J52" i="2"/>
  <c r="J51" i="2"/>
  <c r="G53" i="2"/>
  <c r="G52" i="2"/>
  <c r="G51" i="2"/>
  <c r="D53" i="2"/>
  <c r="D52" i="2"/>
  <c r="D51" i="2"/>
  <c r="C53" i="2"/>
  <c r="C52" i="2"/>
  <c r="C51" i="2"/>
  <c r="R52" i="7" l="1"/>
  <c r="P52" i="7"/>
  <c r="N54" i="7"/>
  <c r="N53" i="7"/>
  <c r="L54" i="7"/>
  <c r="R53" i="7"/>
  <c r="P53" i="7"/>
  <c r="P54" i="7"/>
  <c r="R52" i="6"/>
  <c r="P52" i="6"/>
  <c r="V54" i="6"/>
  <c r="V53" i="6"/>
  <c r="F53" i="6"/>
  <c r="R54" i="6"/>
  <c r="V52" i="6"/>
  <c r="F52" i="6"/>
  <c r="M53" i="6"/>
  <c r="M54" i="6"/>
  <c r="M52" i="6"/>
  <c r="T52" i="6"/>
  <c r="O53" i="6"/>
  <c r="X53" i="6"/>
  <c r="F54" i="6"/>
  <c r="J52" i="6"/>
  <c r="T53" i="6"/>
  <c r="J53" i="6"/>
  <c r="R53" i="6"/>
  <c r="T53" i="7"/>
  <c r="L53" i="7"/>
  <c r="R54" i="7"/>
  <c r="X53" i="7"/>
  <c r="J52" i="7"/>
  <c r="H52" i="7"/>
  <c r="F52" i="7"/>
  <c r="F54" i="7"/>
  <c r="H54" i="7"/>
  <c r="J54" i="7"/>
  <c r="F53" i="7"/>
  <c r="J53" i="7"/>
  <c r="H53" i="7"/>
  <c r="E52" i="2"/>
</calcChain>
</file>

<file path=xl/sharedStrings.xml><?xml version="1.0" encoding="utf-8"?>
<sst xmlns="http://schemas.openxmlformats.org/spreadsheetml/2006/main" count="1795" uniqueCount="284">
  <si>
    <t>Location</t>
  </si>
  <si>
    <t>6.1 Library Visits</t>
  </si>
  <si>
    <t>6.1a Library Visits Reporting Method</t>
  </si>
  <si>
    <t>6.2 Reference Transactions</t>
  </si>
  <si>
    <t>6.2a Reference Transactions Reporting Method</t>
  </si>
  <si>
    <t>6.3 Curbside Transactions</t>
  </si>
  <si>
    <t>6.4 Number of Synchronous In-Person Onsite Program Sessions</t>
  </si>
  <si>
    <t>6.5 Synchronous In-Person Onsite Program Attendance</t>
  </si>
  <si>
    <t>6.6 Number of Synchronous In-Person Offsite Program Sessions</t>
  </si>
  <si>
    <t>6.7 Synchronous In-Person Offsite Program Attendance</t>
  </si>
  <si>
    <t>6.8 Number of Synchronous Virtual Program Sessions</t>
  </si>
  <si>
    <t>6.9 Synchronous Virtual Program Attendance</t>
  </si>
  <si>
    <t>6.10 Total Synchronous Library Program Sessions</t>
  </si>
  <si>
    <t>6.11 Total Attendance at Synchronous Programs</t>
  </si>
  <si>
    <t>6.12 Number of Synchronous Preschool Program Sessions</t>
  </si>
  <si>
    <t>6.13 Attendance at Synchronous Preschool Programs</t>
  </si>
  <si>
    <t>6.14 Number of Synchronous School Age Program Sessions</t>
  </si>
  <si>
    <t>6.15 Attendance at Synchronous School Age Programs</t>
  </si>
  <si>
    <t>6.16 Number of Synchronous Young Adult Program Sessions</t>
  </si>
  <si>
    <t>6.17 Attendance at Synchronous YA Programs</t>
  </si>
  <si>
    <t>6.18 Number of Synchronous Adult Program Sessions</t>
  </si>
  <si>
    <t>6.19 Attendance at Synchronous Adult Programs</t>
  </si>
  <si>
    <t>6.20 Number of Synchronous Elderly Program Sessions</t>
  </si>
  <si>
    <t>6.21 Attendance at Synchronous Elderly Programs</t>
  </si>
  <si>
    <t>6.22 Synchronous Family Program Sessions</t>
  </si>
  <si>
    <t>6.23 Attendance at Synchronous Family Programs</t>
  </si>
  <si>
    <t>6.24 Synchronous All Ages Program Sessions</t>
  </si>
  <si>
    <t>6.25 Attendance at Synchronous All Ages Programs</t>
  </si>
  <si>
    <t>6.26 Total Number of Asynchronous Recordings of Library-Created Content</t>
  </si>
  <si>
    <t>6.27 Total Plays of Asynchronous Recordings within 7 Days</t>
  </si>
  <si>
    <t>6.28 Total Number of Self-Directed Activities</t>
  </si>
  <si>
    <t>6.29 Total Participants in Self-Directed Activities</t>
  </si>
  <si>
    <t>Adams Public Library</t>
  </si>
  <si>
    <t>Annual Estimate Based on Typical Week(s)</t>
  </si>
  <si>
    <t>Ashaway Free Library</t>
  </si>
  <si>
    <t>Barrington Public Library</t>
  </si>
  <si>
    <t>Annual Count</t>
  </si>
  <si>
    <t>Brownell Library, Home of Little Compton</t>
  </si>
  <si>
    <t>Clark Memorial Library</t>
  </si>
  <si>
    <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</si>
  <si>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</si>
  <si>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</si>
  <si>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</si>
  <si>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</si>
  <si>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</si>
  <si>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</si>
  <si>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</si>
  <si>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</si>
  <si>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</si>
  <si>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</si>
  <si>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</si>
  <si>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</si>
  <si>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</si>
  <si>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</si>
  <si>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</si>
  <si>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</si>
  <si>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</si>
  <si>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</si>
  <si>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</si>
  <si>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</si>
  <si>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Louttit Library</t>
  </si>
  <si>
    <t>Marian J. Mohr Memorial Library</t>
  </si>
  <si>
    <t>Maury Loontjens Memorial Library (Narragansett)</t>
  </si>
  <si>
    <t>Mayor Salvatore Mancini Union Free Library</t>
  </si>
  <si>
    <t>Middletown Public Library</t>
  </si>
  <si>
    <t>Newport Public Library</t>
  </si>
  <si>
    <t>North Kingstown Free Library</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</si>
  <si>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</si>
  <si>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</si>
  <si>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</si>
  <si>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</si>
  <si>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</si>
  <si>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</si>
  <si>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</si>
  <si>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</si>
  <si>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</si>
  <si>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</si>
  <si>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Tiverton Public Library</t>
  </si>
  <si>
    <t>Warwick Public Library</t>
  </si>
  <si>
    <t>West Warwick Public Library</t>
  </si>
  <si>
    <t>Westerly Public Library</t>
  </si>
  <si>
    <t>Willett Free Library</t>
  </si>
  <si>
    <t>Woonsocket Harris Public Library</t>
  </si>
  <si>
    <t>1.9 City</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</si>
  <si>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</si>
  <si>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</si>
  <si>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</si>
  <si>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</si>
  <si>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</si>
  <si>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</si>
  <si>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</si>
  <si>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</si>
  <si>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</si>
  <si>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</si>
  <si>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</si>
  <si>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</si>
  <si>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</si>
  <si>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</si>
  <si>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</si>
  <si>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</si>
  <si>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</si>
  <si>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</si>
  <si>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</si>
  <si>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</si>
  <si>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</si>
  <si>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</si>
  <si>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</si>
  <si>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</si>
  <si>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</si>
  <si>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</si>
  <si>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</si>
  <si>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</si>
  <si>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</si>
  <si>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</si>
  <si>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</si>
  <si>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</si>
  <si>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</si>
  <si>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</si>
  <si>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</si>
  <si>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</si>
  <si>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</si>
  <si>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</si>
  <si>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</si>
  <si>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1.30 Number of Registered Borrowers</t>
  </si>
  <si>
    <t>1.31 Non-Resident Borrower's Fee - Local Access</t>
  </si>
  <si>
    <t>2.11 Actual Weeks Open per Year</t>
  </si>
  <si>
    <t>8.1 Number of Public Computers</t>
  </si>
  <si>
    <t>8.2 Number of Uses of Public Computers</t>
  </si>
  <si>
    <t>8.2a Reporting Method for Number of Uses of Public Computers</t>
  </si>
  <si>
    <t>8.3 Wireless Sessions</t>
  </si>
  <si>
    <t>8.3a Reporting Method for Wireless Sessions</t>
  </si>
  <si>
    <t>8.4 Website Visits</t>
  </si>
  <si>
    <t>10.1 Closed Outlets Due to COVID-19</t>
  </si>
  <si>
    <t>10.2 Public Services During COVID-19</t>
  </si>
  <si>
    <t>10.3 Staff Re-Assigned During COVID-19</t>
  </si>
  <si>
    <t>10.4 Electronic Library Cards Issued During COVID-19</t>
  </si>
  <si>
    <t>10.5 Reference Service During COVID-19</t>
  </si>
  <si>
    <t>10.6 Outside Service During COVID-19</t>
  </si>
  <si>
    <t>10.7 External WiFi Access Added During COVID-19</t>
  </si>
  <si>
    <t>10.8 External WiFi Access Increased During COVID-19</t>
  </si>
  <si>
    <t>10.9 Library Actions In Response to COVID-19</t>
  </si>
  <si>
    <t>Yes</t>
  </si>
  <si>
    <t>No</t>
  </si>
  <si>
    <t xml:space="preserve">Adopted Teams platform, programs were delivered virtually through Zoom, YouTube. Did a good deal of outdoor programming throughout the year. </t>
  </si>
  <si>
    <t>Virtual and hybrid programs, take home kits, purchase of tent for outdoor programs</t>
  </si>
  <si>
    <t>We offered virtual programs for the first time.</t>
  </si>
  <si>
    <t>EG Free Library followed all guidelines offered by OLIS and the RI DOH regarding patron and staff safety.</t>
  </si>
  <si>
    <t>The library was intentional about returning and spacing furniture as capacity restrictions relaxed. Spring and summer programs were held outdoors. Staff also designed several all-ages community projects to complete at home and then return their work -art, craft, postcard- to the library.</t>
  </si>
  <si>
    <t>EXE pivoted quickly to contactless pickups, take-home kits, and virtual meetups. Our regular programs of course went on hold, but the library reopened to the public very quickly with basic services, and took care to stay in touch with patrons via phone, email, and FB. As a result, our circulation numbers remained robust and the library was a well-used resource for the community.</t>
  </si>
  <si>
    <t>Virtual reference added, additional hotspots purchased for circulation, virtual online storytime produced</t>
  </si>
  <si>
    <t>Started virtual programming, developed a YouTube channel, offered curbside service, initiated grab and go crafts, increased FaceBook presence, started Instagram account</t>
  </si>
  <si>
    <t>The Island Free Library staff seized the creative moment and increased outreach to patrons through these initiatives: The Island Free Library created the IFL Outside Library that provided all library services outside on our grounds. Rethought and subsequently re-energized our Facebook page to include live programming and performances, reading groups, and other virtual programming and services. Created a YouTube channel to communicate library messaging and host library programs. Purchased and utilized a zoom account for programming where we collaborated with the Senior Advisory Group to target outreach to seniors on the island. (This is an age reference not a High School student) Beyond these internet based applications we also increased outreach to our community with Take and Go Craft Kits, Book Giveaways, Outdoor displays including StoryWalk and our own Book It Forward program (where a book%u2019s costs is a random act of kindness). When it was time to come inside we reworked the library%u2019s inside layout to provide safe spaces for patrons to work and visit. Changes included plexi barriers, furniture that could be cleaned, space for social distancing and altered entry and exit. We also brainstormed and designated spaces for private meetings where people could host or participate in their own meetings and events- work, talk, and listen in a private setting.</t>
  </si>
  <si>
    <t>At the onset of COVID, the Jamestown Library worked hard to get materials into the hands of our patrons. We borrowed the idea of creating a "Greenhouse Library" under our entrance awning and stocked it with free books, DVDs, and puzzles from our Book Sale items. This free library was sorted by audience and type of material, enabling visitors to quickly grab a selection. Our patrons were grateful to be able to still get books to read and movies to watch without worrying about any sort of direct interaction with the staff. As data about the virus became more available, we decided to create a Mini Library in our Meeting Hall in early July. We moved roughly 10 shelves from the main library and created a physically distanced area where patrons could quickly browse materials and check out at our small circulation desk. We also provided 2 computers with limited reservations to enable patrons to check email, print out flight reservations, and perform any other necessary tasks. Capacity and time of visits were limited to all patrons. This area was easy to monitor and clean due to its size and the way we set up the shelving. We were especially proud of the Mini Library because it enabled us to welcome back our patrons, albeit in a limited capacity, who were desirous of the social interaction that they get when they visit us. At the same time as the Greenhouse and the Mini Library, we offered delivery to the severely compromised (left materials on porches and doorsteps). Curbside pickup continued throughout this period for patrons uncomfortable with entering the building. In early August, we re-opened the library proper, with limited capacity, computer use, and time limits on visits. We have been open ever since that time, with a brief pause in December following the Governor%u2019s recommendation (and a possible COVID diagnosis of a staff member). We have been fully open, with meetings and events, since mid-May. One of the new things that we began to offer at this time were large-scale puzzles (both in-house and for circulation) created specifically for Alzheimer%u2019s patients, as we had gotten feedback that the pandemic increased the severity of many patients%u2019 symptoms. They have been very popular items.</t>
  </si>
  <si>
    <t>FY 2021 was tough year, but we made it through and were even able to add service hours as the fiscal year winded down. Not only did we need to deal with COVID, but we also had to reinvent library services while facing a town wide spending freeze. Staff showed resilience, creativity and patience. On the last day of June, we endured a major flood of our administration wing and fiction area. In July, we completed all repairs, and on 7/27 opened to the public limited hours. We were able to increase our hours open in August. We installed a Storywalk</t>
  </si>
  <si>
    <t>this is covid reporting for FY 2020-2021</t>
  </si>
  <si>
    <t>Curbside service only from July 1 - September 30, 2020. Open to the public from October 1 - June 30, 2021</t>
  </si>
  <si>
    <t>Curbside delivery of materials, craft kits packaged as grab-n-go, wellness calls made to patrons living alone, Christmas Tree lighting adapted to drive-through visit with Santa and Mrs. Claus, virtual Storytimes, Yoga Sessions, Zoomed Art Classes, Book Clubs lots of cleaning and sanitization performed by staff</t>
  </si>
  <si>
    <t>The Library designed take-home craft kits for all ages, experimented with virtual programs, promoted and encouraged curbside pickup, worked with the town to develop cleaning regimens as part of a required COVID control plan, quarantined materials and cleaned them, and kept in constant communication with local authorities and library agencies, OSL and OLIS, to keep our response in line with other public buildings and libraries.</t>
  </si>
  <si>
    <t>Outdoor Livingroom</t>
  </si>
  <si>
    <t>Added outdoor seating to access wifi, instituted more outdoor programs by the Youth Services Department, continued with call ahead lobby orders, purchased mobile hotspots for at home use. Provided masks to patrons. Purchased our own Zoom account for virtual programs and meetings.</t>
  </si>
  <si>
    <t xml:space="preserve">Monthly trustees' meetings were available for public participation via zoom. </t>
  </si>
  <si>
    <t>Masking, acrylic barriers, navigation signage, reduced browsing, wellness checks for patrons and staff, ample signage regarding CDC &amp; RIDOH guidance.</t>
  </si>
  <si>
    <t>Limited computer use, in-library pickup, limited browsing, masking, social distancing, limited seating areas open (1 hour intervals), curbside pickup, increased cleaning, virtual reference, other virtual programs.</t>
  </si>
  <si>
    <t>Plastic shields installed at reference desk and circ desks, gloves &amp; masks for staff and public supplied, individual keyboards for staff, public keyboards quarantined after each use, returned materials quarantined for 3 days, virtual programming instituted, curbside service, phone/email reference service.</t>
  </si>
  <si>
    <t>purchased portable air filters, upgraded ventilation systems, built computer partitions, provided PPE to staff &amp; patrons, moved programming outside, limited capacity, closed meeting &amp; programming rooms, increased cleaning, provided curbside pickup and take-away kits, reduced hours, added virtual programs, quarantined materials, offered Covid testing and vaccines, aided residents in registering for vaccines, staff volunteered at city clinics on work time, gave staff increased leave time for quarantine &amp; testing, provided all required signage per RIDOH</t>
  </si>
  <si>
    <t>Created Covid 19 Digital Archive with Historical Society. Offered virtual Library programs and services.</t>
  </si>
  <si>
    <t>During the pandemic we offered: curbside pickup, virtual programming, outdoor programming, sanitized the building, added additional electronic reference and parking lot wi-fi</t>
  </si>
  <si>
    <t>Expanded outdoor program offerings, library staff performed wellness check phone calls to senior center members, increased publicity of online resources, continued curbside pick-up program, continued virtual reference services, allocated additional funds to OSL eZone purchases, created take-home activity kits for all ages.</t>
  </si>
  <si>
    <t>By July 2020, Warwick Library staff had pulled together to find the best way to provide services to the public while maintaining the safety of staff. Patrons were so grateful to have the library open and providing services in person. There were some stumbling blocks in the fall, but by January 2021 the library was able to open for all of the required hours except for Sundays. When the new city administration took office, vacant library positions were filled which made it possible to open on Sundays by March 2021. The staff's desire to provide the best level of service for the community was inspiring. It has not been an easy year, but staff are adamite about doing their very best for the community.</t>
  </si>
  <si>
    <t>Programming (especially gaming and Senior Tech) successfully migrated online. Free summer meals program converted to "meals to go".</t>
  </si>
  <si>
    <t>As school visits did not occur, youth services created kits, flyers, and other pr materials to promote programs such as hot cocoa packets, candy canes, and carol lyrics for our virtual tree lighting, and video teasers specifically for the schools to promote summer reading.</t>
  </si>
  <si>
    <t>2.12 Number of Weeks an Outlet Closed Due to COVID-19</t>
  </si>
  <si>
    <t>2.13 Number of Weeks an Outlet Had Limited Occupancy Due to COVID-19</t>
  </si>
  <si>
    <t>Maury Loontjens Memorial Library</t>
  </si>
  <si>
    <t>City</t>
  </si>
  <si>
    <t>Population</t>
  </si>
  <si>
    <t>Library Visits</t>
  </si>
  <si>
    <t>Weeks Open</t>
  </si>
  <si>
    <t>Registered Borrowers</t>
  </si>
  <si>
    <t>Electronic Library Cards Issued During COVID-19</t>
  </si>
  <si>
    <t>Non-Resident Borrower's Fee - Local Access</t>
  </si>
  <si>
    <t>Outside Service During COVID-19</t>
  </si>
  <si>
    <t>Curbside Transactions</t>
  </si>
  <si>
    <t>Reference Service During COVID-19</t>
  </si>
  <si>
    <t>Reference Transactions</t>
  </si>
  <si>
    <t>Registered Borrowers % of Population</t>
  </si>
  <si>
    <t>Reference Transactions per capita</t>
  </si>
  <si>
    <t>Unavailable</t>
  </si>
  <si>
    <t>Public Computers</t>
  </si>
  <si>
    <t>Uses of Public Computers</t>
  </si>
  <si>
    <t>Reporting Method for Uses of Public Computers</t>
  </si>
  <si>
    <t>Wireless Sessions</t>
  </si>
  <si>
    <t>Reporting Method for Wireless Sessions</t>
  </si>
  <si>
    <t>Website Visits</t>
  </si>
  <si>
    <t>COVID-19: External WiFi Access Added</t>
  </si>
  <si>
    <t>COVID-19: External WiFi Access Increased</t>
  </si>
  <si>
    <t>Computer Uses per Weeks Open</t>
  </si>
  <si>
    <t>WiFi Sessions per capita</t>
  </si>
  <si>
    <t>Total</t>
  </si>
  <si>
    <t>Average</t>
  </si>
  <si>
    <t>Median</t>
  </si>
  <si>
    <t>1.24 Population</t>
  </si>
  <si>
    <t xml:space="preserve"> Recordings of Library-Created Content</t>
  </si>
  <si>
    <t>Number of Self-Directed Activities</t>
  </si>
  <si>
    <t>Total Participants in Self-Directed Activities</t>
  </si>
  <si>
    <t>Total Plays of Recordings within 7 Days</t>
  </si>
  <si>
    <t>Average Plays per Recording</t>
  </si>
  <si>
    <t>Average Participants per Self-Directed Activity</t>
  </si>
  <si>
    <t>Total Synchronous Library Programs</t>
  </si>
  <si>
    <t>Synchronous In-Person Onsite Programs</t>
  </si>
  <si>
    <t>Synchronous In-Person Offsite Programs</t>
  </si>
  <si>
    <t>Synchronous Virtual Programs</t>
  </si>
  <si>
    <t>Preschool Programs</t>
  </si>
  <si>
    <t>School Age Programs</t>
  </si>
  <si>
    <t>YA Program Sessions</t>
  </si>
  <si>
    <t>Adult Programs</t>
  </si>
  <si>
    <t>Elderly Programs</t>
  </si>
  <si>
    <t>Family Programs</t>
  </si>
  <si>
    <t>All Ages Programs</t>
  </si>
  <si>
    <t>In-Person Onsite % of Total Synchronous Library Programs</t>
  </si>
  <si>
    <t>In-Person Offsite % of Total Synchronous Library Programs</t>
  </si>
  <si>
    <t>Virtual % of Total Synchronous Library Programs</t>
  </si>
  <si>
    <t>Adult % of Total Synchronous Library Programs</t>
  </si>
  <si>
    <t>Children % of Total Synchronous Library Programs</t>
  </si>
  <si>
    <t>YA % of Total Synchronous Library Programs</t>
  </si>
  <si>
    <t>Elderly % of Total Synchronous Library Programs</t>
  </si>
  <si>
    <t>Family % of Total Synchronous Library Programs</t>
  </si>
  <si>
    <t>All Ages % of Total Synchronous Library Programs</t>
  </si>
  <si>
    <t>Total Youth Programs (K+L+N)</t>
  </si>
  <si>
    <t>Attendance per In-Person Onsite Programs</t>
  </si>
  <si>
    <t>In-Person Onsite Program Attendance</t>
  </si>
  <si>
    <t>Total Attendance at Synchronous Library Programs</t>
  </si>
  <si>
    <t>Attendance per In-Person Offsite Program</t>
  </si>
  <si>
    <t>In-Person Offsite Program Attendance</t>
  </si>
  <si>
    <t>Attendance per Virtual Program</t>
  </si>
  <si>
    <t>Virtual Program Attendance</t>
  </si>
  <si>
    <t>Preschool Program Attendance</t>
  </si>
  <si>
    <t>School Age Program Attendance</t>
  </si>
  <si>
    <t>YA Program Attendance</t>
  </si>
  <si>
    <t>Adult Program Attendance</t>
  </si>
  <si>
    <t>Elderly Program Attendance</t>
  </si>
  <si>
    <t>Family Program Attendance</t>
  </si>
  <si>
    <t>All Ages Program Attendance</t>
  </si>
  <si>
    <t>Attendance per Preschool Program</t>
  </si>
  <si>
    <t>Attendance per School Age Program</t>
  </si>
  <si>
    <t>Attendance per YA Program</t>
  </si>
  <si>
    <t>Attendance per Adult Program</t>
  </si>
  <si>
    <t>Attendance per Elderly Program</t>
  </si>
  <si>
    <t>Attendance per Family Program</t>
  </si>
  <si>
    <t>Attendance per All Ages Program</t>
  </si>
  <si>
    <t>Program Data by Format</t>
  </si>
  <si>
    <t>Program Data by Audience</t>
  </si>
  <si>
    <t>Youth Program Data</t>
  </si>
  <si>
    <t>Program Data for Adults, Elderly, Family, and All Ages</t>
  </si>
  <si>
    <t>Onsite</t>
  </si>
  <si>
    <t>Offsite</t>
  </si>
  <si>
    <t>Virtual</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</si>
  <si>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</si>
  <si>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Throughout this spreadsheet, calculated measures are indicated by a gold column heading. Newly introduced output measures or measures which require clarification are defined in footnotes below the applicable tables.</t>
  </si>
  <si>
    <t>Click on one of the links below or one of the tabs to view individual sheets.</t>
  </si>
  <si>
    <t>Tab Title</t>
  </si>
  <si>
    <t>Worksheet description</t>
  </si>
  <si>
    <t>Borrowers, visits, and reference transactions</t>
  </si>
  <si>
    <t>Technology</t>
  </si>
  <si>
    <t>Computers, wireless sessions, and website visits</t>
  </si>
  <si>
    <t>All Data</t>
  </si>
  <si>
    <t>2021 Rhode Island Public Library Statistical Report:
Service</t>
  </si>
  <si>
    <t>Release date: March 2022</t>
  </si>
  <si>
    <t xml:space="preserve">These data tables are part of a statistical report based on data collected in the 2021 Rhode Island Public Library Annual Survey. The full report is located on the Office of Library and Information Services website at https://www.olis.ri.gov/stats/pls/index.php. </t>
  </si>
  <si>
    <t>Data collected through the Annual Survey covers FY2021 (July 1, 2020 - June 30, 2021). The deadline for the report submission was September 15, 2021.</t>
  </si>
  <si>
    <t>Access</t>
  </si>
  <si>
    <t>Other Programming Activities</t>
  </si>
  <si>
    <t>Recordings of library-created content and self-directed activities</t>
  </si>
  <si>
    <t>Synchronous Programs</t>
  </si>
  <si>
    <t>Program data by format and by audience</t>
  </si>
  <si>
    <t>Chart showing percentage breakdown by format for each library</t>
  </si>
  <si>
    <t>Synch Program Attendance</t>
  </si>
  <si>
    <t>Attendance at programs, by format and by audience</t>
  </si>
  <si>
    <t>Raw access, technology, and programming data, as reported</t>
  </si>
  <si>
    <t>Program Formats Chart</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</si>
  <si>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</si>
  <si>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Weeks Open*</t>
  </si>
  <si>
    <r>
      <rPr>
        <b/>
        <sz val="10"/>
        <rFont val="Calibri"/>
        <family val="2"/>
        <scheme val="minor"/>
      </rPr>
      <t>Total Weeks Open*</t>
    </r>
    <r>
      <rPr>
        <sz val="10"/>
        <rFont val="Calibri"/>
        <family val="2"/>
        <scheme val="minor"/>
      </rPr>
      <t xml:space="preserve"> - This figure is only for the central library in libraries with multiple outlets. Number of weeks open for individual outlets can be found in the Branches tab of the General Information report. For PCL, this figure represents the mode (most frequent figure) for number of weeks open among the 10 outlets.</t>
    </r>
  </si>
  <si>
    <t>LSA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</si>
</sst>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0"/>
      <name val="Arial"/>
    </font>
    <font>
      <sz val="10"/>
      <name val="Arial"/>
      <family val="2"/>
    </font>
    <font>
      <sz val="10"/>
      <name val="Arial"/>
      <family val="2"/>
    </font>
    <font>
      <sz val="10"/>
      <name val="Calibri"/>
      <family val="2"/>
      <scheme val="minor"/>
    </font>
    <font>
      <b/>
      <sz val="10"/>
      <color theme="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s>
  <fills count="10">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13768E"/>
        <bgColor indexed="64"/>
      </patternFill>
    </fill>
    <fill>
      <patternFill patternType="solid">
        <fgColor rgb="FF38C3E4"/>
        <bgColor indexed="64"/>
      </patternFill>
    </fill>
    <fill>
      <patternFill patternType="solid">
        <fgColor theme="0" tint="-0.499984740745262"/>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style="thin">
        <color theme="8" tint="-0.499984740745262"/>
      </left>
      <right/>
      <top/>
      <bottom/>
      <diagonal/>
    </border>
    <border>
      <left style="thin">
        <color indexed="64"/>
      </left>
      <right style="thin">
        <color indexed="64"/>
      </right>
      <top style="thin">
        <color indexed="64"/>
      </top>
      <bottom/>
      <diagonal/>
    </border>
  </borders>
  <cellStyleXfs count="7">
    <xf numFmtId="0" fontId="0" fillId="0" borderId="0"/>
    <xf numFmtId="3" fontId="1" fillId="0" borderId="0" applyFont="0" applyFill="0" applyBorder="0" applyAlignment="0" applyProtection="0"/>
    <xf numFmtId="0" fontId="1" fillId="0" borderId="0" applyNumberFormat="0" applyFont="0" applyFill="0" applyBorder="0" applyProtection="0">
      <alignment horizontal="left" vertical="center"/>
    </xf>
    <xf numFmtId="9" fontId="2" fillId="0" borderId="0" applyFon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cellStyleXfs>
  <cellXfs count="123">
    <xf numFmtId="0" fontId="0" fillId="0" borderId="0" xfId="0"/>
    <xf numFmtId="0" fontId="3" fillId="0" borderId="0" xfId="0" applyFont="1"/>
    <xf numFmtId="0" fontId="3" fillId="0" borderId="0" xfId="2" applyFont="1">
      <alignment horizontal="left" vertical="center"/>
    </xf>
    <xf numFmtId="3" fontId="3" fillId="0" borderId="0" xfId="1" applyFont="1" applyAlignment="1">
      <alignment horizontal="center"/>
    </xf>
    <xf numFmtId="0" fontId="3" fillId="0" borderId="0" xfId="2" applyFont="1" applyAlignment="1">
      <alignment horizontal="center" vertical="center"/>
    </xf>
    <xf numFmtId="164" fontId="3" fillId="0" borderId="0" xfId="0" applyNumberFormat="1"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0" borderId="2" xfId="0" applyFont="1" applyBorder="1"/>
    <xf numFmtId="0" fontId="3" fillId="0" borderId="0" xfId="2" applyFont="1" applyBorder="1">
      <alignment horizontal="left" vertical="center"/>
    </xf>
    <xf numFmtId="3" fontId="3" fillId="0" borderId="0" xfId="1" applyFont="1" applyBorder="1" applyAlignment="1">
      <alignment horizontal="center"/>
    </xf>
    <xf numFmtId="0" fontId="3" fillId="0" borderId="0" xfId="2" applyFont="1" applyBorder="1" applyAlignment="1">
      <alignment horizontal="center" vertical="center"/>
    </xf>
    <xf numFmtId="164" fontId="3" fillId="0" borderId="0" xfId="0" applyNumberFormat="1" applyFont="1" applyBorder="1" applyAlignment="1">
      <alignment horizontal="center"/>
    </xf>
    <xf numFmtId="0" fontId="3" fillId="0" borderId="3" xfId="0" applyFont="1" applyBorder="1" applyAlignment="1">
      <alignment horizontal="center"/>
    </xf>
    <xf numFmtId="0" fontId="3" fillId="0" borderId="4" xfId="0" applyFont="1" applyBorder="1"/>
    <xf numFmtId="0" fontId="3" fillId="0" borderId="5" xfId="2" applyFont="1" applyBorder="1">
      <alignment horizontal="left" vertical="center"/>
    </xf>
    <xf numFmtId="3" fontId="3" fillId="0" borderId="5" xfId="1" applyFont="1" applyBorder="1" applyAlignment="1">
      <alignment horizontal="center"/>
    </xf>
    <xf numFmtId="0" fontId="3" fillId="0" borderId="5" xfId="2" applyFont="1" applyBorder="1" applyAlignment="1">
      <alignment horizontal="center" vertical="center"/>
    </xf>
    <xf numFmtId="164" fontId="3" fillId="0" borderId="5" xfId="0" applyNumberFormat="1" applyFont="1" applyBorder="1" applyAlignment="1">
      <alignment horizontal="center"/>
    </xf>
    <xf numFmtId="3" fontId="3" fillId="0" borderId="0" xfId="0" applyNumberFormat="1" applyFont="1" applyAlignment="1">
      <alignment horizontal="center"/>
    </xf>
    <xf numFmtId="0" fontId="5" fillId="0" borderId="1" xfId="0" applyFont="1" applyBorder="1"/>
    <xf numFmtId="0" fontId="5" fillId="0" borderId="1" xfId="0" applyFont="1" applyBorder="1" applyAlignment="1">
      <alignment horizontal="center"/>
    </xf>
    <xf numFmtId="3" fontId="5" fillId="0" borderId="1" xfId="0" applyNumberFormat="1" applyFont="1" applyBorder="1" applyAlignment="1">
      <alignment horizontal="center"/>
    </xf>
    <xf numFmtId="0" fontId="5" fillId="4" borderId="1" xfId="0" applyFont="1" applyFill="1" applyBorder="1" applyAlignment="1">
      <alignment horizontal="center"/>
    </xf>
    <xf numFmtId="3" fontId="3" fillId="4" borderId="0" xfId="0" applyNumberFormat="1" applyFont="1" applyFill="1" applyAlignment="1">
      <alignment horizontal="center"/>
    </xf>
    <xf numFmtId="0" fontId="3" fillId="4" borderId="0" xfId="0" applyFont="1" applyFill="1" applyAlignment="1">
      <alignment horizontal="center"/>
    </xf>
    <xf numFmtId="3" fontId="4" fillId="2" borderId="7" xfId="0" applyNumberFormat="1" applyFont="1" applyFill="1" applyBorder="1" applyAlignment="1">
      <alignment horizontal="center" vertical="center" wrapText="1"/>
    </xf>
    <xf numFmtId="3" fontId="5" fillId="4" borderId="7" xfId="0" applyNumberFormat="1" applyFont="1" applyFill="1" applyBorder="1" applyAlignment="1">
      <alignment horizontal="center"/>
    </xf>
    <xf numFmtId="3" fontId="5" fillId="0" borderId="7" xfId="0" applyNumberFormat="1" applyFont="1" applyBorder="1" applyAlignment="1">
      <alignment horizontal="center"/>
    </xf>
    <xf numFmtId="0" fontId="3" fillId="0" borderId="2" xfId="0" applyFont="1" applyBorder="1" applyAlignment="1">
      <alignment horizontal="left"/>
    </xf>
    <xf numFmtId="0" fontId="3" fillId="0" borderId="0" xfId="0" applyFont="1" applyBorder="1"/>
    <xf numFmtId="0" fontId="3" fillId="0" borderId="0" xfId="0" applyFont="1" applyBorder="1" applyAlignment="1">
      <alignment horizontal="center"/>
    </xf>
    <xf numFmtId="0" fontId="3" fillId="4" borderId="2" xfId="0" applyFont="1" applyFill="1" applyBorder="1"/>
    <xf numFmtId="0" fontId="3" fillId="4" borderId="0" xfId="0" applyFont="1" applyFill="1" applyBorder="1"/>
    <xf numFmtId="3" fontId="3" fillId="4" borderId="0" xfId="0" applyNumberFormat="1" applyFont="1" applyFill="1" applyBorder="1" applyAlignment="1">
      <alignment horizontal="center"/>
    </xf>
    <xf numFmtId="0" fontId="3" fillId="4" borderId="0" xfId="0" applyFont="1" applyFill="1" applyBorder="1" applyAlignment="1">
      <alignment horizontal="center"/>
    </xf>
    <xf numFmtId="0" fontId="3" fillId="4" borderId="3" xfId="0" applyFont="1" applyFill="1" applyBorder="1" applyAlignment="1">
      <alignment horizontal="center"/>
    </xf>
    <xf numFmtId="0" fontId="5" fillId="0" borderId="1" xfId="0" applyFont="1" applyFill="1" applyBorder="1"/>
    <xf numFmtId="3" fontId="5" fillId="0" borderId="1" xfId="0" applyNumberFormat="1" applyFont="1" applyFill="1" applyBorder="1" applyAlignment="1">
      <alignment horizontal="center"/>
    </xf>
    <xf numFmtId="0" fontId="3" fillId="0" borderId="0" xfId="0" applyFont="1" applyFill="1"/>
    <xf numFmtId="0" fontId="5" fillId="3" borderId="8" xfId="0" applyFont="1" applyFill="1" applyBorder="1" applyAlignment="1">
      <alignment horizontal="center" vertical="center" wrapText="1"/>
    </xf>
    <xf numFmtId="1" fontId="3" fillId="0" borderId="3" xfId="0" applyNumberFormat="1" applyFont="1" applyBorder="1" applyAlignment="1">
      <alignment horizontal="center"/>
    </xf>
    <xf numFmtId="0" fontId="4" fillId="2" borderId="9" xfId="0" applyFont="1" applyFill="1" applyBorder="1" applyAlignment="1">
      <alignment horizontal="center" vertical="center" wrapText="1"/>
    </xf>
    <xf numFmtId="3" fontId="3" fillId="0" borderId="2" xfId="1" applyFont="1" applyBorder="1" applyAlignment="1">
      <alignment horizontal="center"/>
    </xf>
    <xf numFmtId="9" fontId="3" fillId="0" borderId="0" xfId="3" applyFont="1" applyBorder="1" applyAlignment="1">
      <alignment horizontal="center"/>
    </xf>
    <xf numFmtId="9" fontId="5" fillId="0" borderId="1" xfId="3" applyFont="1" applyBorder="1" applyAlignment="1">
      <alignment horizontal="center"/>
    </xf>
    <xf numFmtId="9" fontId="3" fillId="0" borderId="3" xfId="3" applyFont="1" applyBorder="1" applyAlignment="1">
      <alignment horizontal="center"/>
    </xf>
    <xf numFmtId="10" fontId="3" fillId="0" borderId="0" xfId="3" applyNumberFormat="1" applyFont="1" applyBorder="1" applyAlignment="1">
      <alignment horizontal="center"/>
    </xf>
    <xf numFmtId="9" fontId="3" fillId="4" borderId="0" xfId="3" applyFont="1" applyFill="1" applyBorder="1" applyAlignment="1">
      <alignment horizontal="center"/>
    </xf>
    <xf numFmtId="0" fontId="3" fillId="4" borderId="3" xfId="0" applyFont="1" applyFill="1" applyBorder="1"/>
    <xf numFmtId="1" fontId="5" fillId="0" borderId="1" xfId="0" applyNumberFormat="1" applyFont="1" applyBorder="1" applyAlignment="1">
      <alignment horizontal="center"/>
    </xf>
    <xf numFmtId="0" fontId="3" fillId="0" borderId="2" xfId="2" applyFont="1" applyBorder="1" applyAlignment="1">
      <alignment horizontal="center" vertical="center"/>
    </xf>
    <xf numFmtId="1" fontId="5" fillId="0" borderId="9" xfId="0" applyNumberFormat="1" applyFont="1" applyBorder="1" applyAlignment="1">
      <alignment horizontal="center"/>
    </xf>
    <xf numFmtId="3" fontId="5" fillId="0" borderId="9" xfId="0" applyNumberFormat="1" applyFont="1" applyBorder="1" applyAlignment="1">
      <alignment horizontal="center"/>
    </xf>
    <xf numFmtId="0" fontId="4" fillId="2" borderId="7" xfId="0" applyFont="1" applyFill="1" applyBorder="1" applyAlignment="1">
      <alignment horizontal="center" vertical="center" wrapText="1"/>
    </xf>
    <xf numFmtId="3" fontId="3" fillId="0" borderId="3" xfId="1" applyFont="1" applyBorder="1" applyAlignment="1">
      <alignment horizontal="center"/>
    </xf>
    <xf numFmtId="0" fontId="3" fillId="4" borderId="0" xfId="0" applyFont="1" applyFill="1"/>
    <xf numFmtId="0" fontId="3" fillId="4" borderId="2" xfId="0" applyFont="1" applyFill="1" applyBorder="1" applyAlignment="1">
      <alignment horizontal="center"/>
    </xf>
    <xf numFmtId="164" fontId="5" fillId="0" borderId="1" xfId="0" applyNumberFormat="1" applyFont="1" applyBorder="1" applyAlignment="1">
      <alignment horizontal="center"/>
    </xf>
    <xf numFmtId="3" fontId="5" fillId="4" borderId="1" xfId="0" applyNumberFormat="1" applyFont="1" applyFill="1" applyBorder="1" applyAlignment="1">
      <alignment horizontal="center"/>
    </xf>
    <xf numFmtId="0" fontId="1" fillId="5" borderId="11" xfId="5" applyFill="1" applyBorder="1"/>
    <xf numFmtId="0" fontId="7" fillId="0" borderId="0" xfId="5" applyFont="1" applyAlignment="1">
      <alignment vertical="center"/>
    </xf>
    <xf numFmtId="0" fontId="1" fillId="0" borderId="0" xfId="5"/>
    <xf numFmtId="0" fontId="1" fillId="5" borderId="14" xfId="5" applyFill="1" applyBorder="1"/>
    <xf numFmtId="0" fontId="1" fillId="5" borderId="0" xfId="5" applyFill="1"/>
    <xf numFmtId="0" fontId="1" fillId="5" borderId="15" xfId="5" applyFill="1" applyBorder="1"/>
    <xf numFmtId="0" fontId="1" fillId="5" borderId="14" xfId="5" applyFill="1" applyBorder="1" applyAlignment="1">
      <alignment vertical="center"/>
    </xf>
    <xf numFmtId="0" fontId="1" fillId="0" borderId="0" xfId="5" applyAlignment="1">
      <alignment vertical="center"/>
    </xf>
    <xf numFmtId="0" fontId="1" fillId="5" borderId="0" xfId="5" applyFill="1" applyAlignment="1">
      <alignment horizontal="left" vertical="center" wrapText="1"/>
    </xf>
    <xf numFmtId="0" fontId="1" fillId="5" borderId="15" xfId="5" applyFill="1" applyBorder="1" applyAlignment="1">
      <alignment horizontal="left" vertical="center" wrapText="1"/>
    </xf>
    <xf numFmtId="0" fontId="1" fillId="5" borderId="0" xfId="5" applyFill="1" applyAlignment="1">
      <alignment wrapText="1"/>
    </xf>
    <xf numFmtId="0" fontId="1" fillId="5" borderId="15" xfId="5" applyFill="1" applyBorder="1" applyAlignment="1">
      <alignment wrapText="1"/>
    </xf>
    <xf numFmtId="0" fontId="8" fillId="5" borderId="0" xfId="5" applyFont="1" applyFill="1"/>
    <xf numFmtId="0" fontId="6" fillId="0" borderId="0" xfId="4" applyFill="1"/>
    <xf numFmtId="0" fontId="6" fillId="0" borderId="0" xfId="4" applyFill="1" applyAlignment="1">
      <alignment vertical="top"/>
    </xf>
    <xf numFmtId="0" fontId="1" fillId="5" borderId="16" xfId="5" applyFill="1" applyBorder="1"/>
    <xf numFmtId="0" fontId="1" fillId="0" borderId="17" xfId="5" applyBorder="1"/>
    <xf numFmtId="0" fontId="1" fillId="5" borderId="17" xfId="5" applyFill="1" applyBorder="1"/>
    <xf numFmtId="0" fontId="1" fillId="0" borderId="18" xfId="5" applyBorder="1"/>
    <xf numFmtId="0" fontId="6" fillId="0" borderId="0" xfId="6"/>
    <xf numFmtId="0" fontId="4" fillId="2" borderId="1" xfId="0" applyFont="1" applyFill="1" applyBorder="1" applyAlignment="1">
      <alignment horizontal="center" vertical="center" wrapText="1"/>
    </xf>
    <xf numFmtId="4" fontId="3" fillId="0" borderId="0" xfId="1" applyNumberFormat="1" applyFont="1" applyBorder="1" applyAlignment="1">
      <alignment horizontal="center"/>
    </xf>
    <xf numFmtId="2" fontId="5" fillId="0" borderId="1" xfId="0" applyNumberFormat="1" applyFont="1" applyFill="1" applyBorder="1" applyAlignment="1">
      <alignment horizontal="center"/>
    </xf>
    <xf numFmtId="4" fontId="5" fillId="0" borderId="1" xfId="0" applyNumberFormat="1" applyFont="1" applyBorder="1" applyAlignment="1">
      <alignment horizontal="center"/>
    </xf>
    <xf numFmtId="0" fontId="1" fillId="5" borderId="0" xfId="5" applyFill="1" applyAlignment="1">
      <alignment horizontal="left" vertical="top" wrapText="1"/>
    </xf>
    <xf numFmtId="0" fontId="1" fillId="5" borderId="15" xfId="5" applyFill="1" applyBorder="1" applyAlignment="1">
      <alignment horizontal="left" vertical="top" wrapText="1"/>
    </xf>
    <xf numFmtId="0" fontId="7" fillId="5" borderId="12" xfId="5" applyFont="1" applyFill="1" applyBorder="1" applyAlignment="1">
      <alignment horizontal="center" vertical="center" wrapText="1"/>
    </xf>
    <xf numFmtId="0" fontId="7" fillId="5" borderId="13" xfId="5" applyFont="1" applyFill="1" applyBorder="1" applyAlignment="1">
      <alignment horizontal="center" vertical="center" wrapText="1"/>
    </xf>
    <xf numFmtId="0" fontId="1" fillId="5" borderId="0" xfId="5" applyFill="1" applyAlignment="1">
      <alignment horizontal="left" vertical="center" wrapText="1"/>
    </xf>
    <xf numFmtId="0" fontId="1" fillId="5" borderId="15" xfId="5" applyFill="1" applyBorder="1" applyAlignment="1">
      <alignment horizontal="left" vertical="center" wrapText="1"/>
    </xf>
    <xf numFmtId="0" fontId="1" fillId="5" borderId="0" xfId="5" applyFill="1" applyAlignment="1">
      <alignment vertical="center" wrapText="1"/>
    </xf>
    <xf numFmtId="0" fontId="1" fillId="5" borderId="15" xfId="5" applyFill="1" applyBorder="1" applyAlignment="1">
      <alignment vertical="center" wrapText="1"/>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2" fontId="3" fillId="0" borderId="3" xfId="0" applyNumberFormat="1" applyFont="1" applyBorder="1" applyAlignment="1">
      <alignment horizontal="center"/>
    </xf>
    <xf numFmtId="9" fontId="5" fillId="0" borderId="1" xfId="0" applyNumberFormat="1" applyFont="1" applyBorder="1" applyAlignment="1">
      <alignment horizontal="center"/>
    </xf>
    <xf numFmtId="2" fontId="5" fillId="0" borderId="1" xfId="0" applyNumberFormat="1" applyFont="1" applyBorder="1" applyAlignment="1">
      <alignment horizont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4" fillId="8" borderId="1" xfId="0" applyFont="1" applyFill="1" applyBorder="1" applyAlignment="1">
      <alignment horizontal="center"/>
    </xf>
    <xf numFmtId="0" fontId="4" fillId="8" borderId="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4" fillId="2" borderId="19" xfId="0" applyFont="1" applyFill="1" applyBorder="1" applyAlignment="1">
      <alignment horizontal="center"/>
    </xf>
    <xf numFmtId="0" fontId="4" fillId="6" borderId="9" xfId="0" applyFont="1" applyFill="1" applyBorder="1" applyAlignment="1">
      <alignment horizontal="center"/>
    </xf>
    <xf numFmtId="0" fontId="4" fillId="6" borderId="10" xfId="0" applyFont="1" applyFill="1" applyBorder="1" applyAlignment="1">
      <alignment horizontal="center"/>
    </xf>
    <xf numFmtId="0" fontId="4" fillId="6" borderId="7" xfId="0" applyFont="1" applyFill="1" applyBorder="1" applyAlignment="1">
      <alignment horizontal="center"/>
    </xf>
    <xf numFmtId="0" fontId="5" fillId="7" borderId="9" xfId="0" applyFont="1" applyFill="1" applyBorder="1" applyAlignment="1">
      <alignment horizontal="center" vertical="center" wrapText="1"/>
    </xf>
    <xf numFmtId="9" fontId="3" fillId="0" borderId="5" xfId="3" applyFont="1" applyBorder="1" applyAlignment="1">
      <alignment horizontal="center"/>
    </xf>
    <xf numFmtId="2" fontId="3" fillId="0" borderId="6" xfId="0" applyNumberFormat="1" applyFont="1" applyBorder="1" applyAlignment="1">
      <alignment horizontal="center"/>
    </xf>
  </cellXfs>
  <cellStyles count="7">
    <cellStyle name="Hyperlink" xfId="4" builtinId="8"/>
    <cellStyle name="Hyperlink 2 2" xfId="6" xr:uid="{6E486781-375B-4498-9615-52123C21BEAF}"/>
    <cellStyle name="Normal" xfId="0" builtinId="0"/>
    <cellStyle name="Normal 2" xfId="5" xr:uid="{DCDD20DB-DCDF-4D39-A644-7FD17A2147AC}"/>
    <cellStyle name="Percent" xfId="3" builtinId="5"/>
    <cellStyle name="sInteger" xfId="1" xr:uid="{6FFA7AD4-E360-4C1E-9265-73D9581C5DBF}"/>
    <cellStyle name="sText" xfId="2" xr:uid="{FDD278D8-AA27-40CC-AF94-812A0CCEE49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Nova" panose="020B0504020202020204" pitchFamily="34" charset="0"/>
              </a:rPr>
              <a:t>Virtual</a:t>
            </a:r>
            <a:r>
              <a:rPr lang="en-US" sz="1600" b="1" baseline="0">
                <a:latin typeface="Arial Nova" panose="020B0504020202020204" pitchFamily="34" charset="0"/>
              </a:rPr>
              <a:t> programming was the dominant format for programs during FY21 for a majority of libraries in Rhode Island.</a:t>
            </a:r>
            <a:endParaRPr lang="en-US" sz="1600"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'ProgramFormat Data'!$B$1</c:f>
              <c:strCache>
                <c:ptCount val="1"/>
                <c:pt idx="0">
                  <c:v>Onsite</c:v>
                </c:pt>
              </c:strCache>
            </c:strRef>
          </c:tx>
          <c:spPr>
            <a:solidFill>
              <a:schemeClr val="accent1"/>
            </a:solidFill>
            <a:ln>
              <a:noFill/>
            </a:ln>
            <a:effectLst/>
          </c:spPr>
          <c:invertIfNegative val="0"/>
          <c:cat>
            <c:strRef>
              <c:f>'ProgramFormat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'ProgramFormat Data'!$B$2:$B$49</c:f>
              <c:numCache>
                <c:formatCode>#,##0</c:formatCode>
                <c:ptCount val="48"/>
                <c:pt idx="0">
                  <c:v>80</c:v>
                </c:pt>
                <c:pt idx="1">
                  <c:v>0</c:v>
                </c:pt>
                <c:pt idx="2">
                  <c:v>60</c:v>
                </c:pt>
                <c:pt idx="3">
                  <c:v>9</c:v>
                </c:pt>
                <c:pt idx="4">
                  <c:v>0</c:v>
                </c:pt>
                <c:pt idx="5">
                  <c:v>76</c:v>
                </c:pt>
                <c:pt idx="6">
                  <c:v>112</c:v>
                </c:pt>
                <c:pt idx="7">
                  <c:v>47</c:v>
                </c:pt>
                <c:pt idx="8">
                  <c:v>171</c:v>
                </c:pt>
                <c:pt idx="9">
                  <c:v>0</c:v>
                </c:pt>
                <c:pt idx="10">
                  <c:v>189</c:v>
                </c:pt>
                <c:pt idx="11">
                  <c:v>26</c:v>
                </c:pt>
                <c:pt idx="12">
                  <c:v>9</c:v>
                </c:pt>
                <c:pt idx="13">
                  <c:v>3</c:v>
                </c:pt>
                <c:pt idx="14">
                  <c:v>23</c:v>
                </c:pt>
                <c:pt idx="15">
                  <c:v>0</c:v>
                </c:pt>
                <c:pt idx="16">
                  <c:v>68</c:v>
                </c:pt>
                <c:pt idx="17">
                  <c:v>44</c:v>
                </c:pt>
                <c:pt idx="18">
                  <c:v>28</c:v>
                </c:pt>
                <c:pt idx="19">
                  <c:v>9</c:v>
                </c:pt>
                <c:pt idx="20">
                  <c:v>12</c:v>
                </c:pt>
                <c:pt idx="21">
                  <c:v>2</c:v>
                </c:pt>
                <c:pt idx="22">
                  <c:v>35</c:v>
                </c:pt>
                <c:pt idx="23">
                  <c:v>27</c:v>
                </c:pt>
                <c:pt idx="24">
                  <c:v>42</c:v>
                </c:pt>
                <c:pt idx="25">
                  <c:v>4</c:v>
                </c:pt>
                <c:pt idx="26">
                  <c:v>129</c:v>
                </c:pt>
                <c:pt idx="27">
                  <c:v>1</c:v>
                </c:pt>
                <c:pt idx="28">
                  <c:v>73</c:v>
                </c:pt>
                <c:pt idx="29">
                  <c:v>300</c:v>
                </c:pt>
                <c:pt idx="30">
                  <c:v>8</c:v>
                </c:pt>
                <c:pt idx="31">
                  <c:v>29</c:v>
                </c:pt>
                <c:pt idx="32">
                  <c:v>1767</c:v>
                </c:pt>
                <c:pt idx="33">
                  <c:v>0</c:v>
                </c:pt>
                <c:pt idx="34">
                  <c:v>0</c:v>
                </c:pt>
                <c:pt idx="35">
                  <c:v>9</c:v>
                </c:pt>
                <c:pt idx="36">
                  <c:v>10</c:v>
                </c:pt>
                <c:pt idx="37">
                  <c:v>55</c:v>
                </c:pt>
                <c:pt idx="38">
                  <c:v>0</c:v>
                </c:pt>
                <c:pt idx="39">
                  <c:v>46</c:v>
                </c:pt>
                <c:pt idx="40">
                  <c:v>28</c:v>
                </c:pt>
                <c:pt idx="41">
                  <c:v>1</c:v>
                </c:pt>
                <c:pt idx="42">
                  <c:v>2</c:v>
                </c:pt>
                <c:pt idx="43">
                  <c:v>129</c:v>
                </c:pt>
                <c:pt idx="44">
                  <c:v>31</c:v>
                </c:pt>
                <c:pt idx="45">
                  <c:v>46</c:v>
                </c:pt>
                <c:pt idx="46">
                  <c:v>61</c:v>
                </c:pt>
                <c:pt idx="47">
                  <c:v>46</c:v>
                </c:pt>
              </c:numCache>
            </c:numRef>
          </c:val>
          <c:extLst>
            <c:ext xmlns:c16="http://schemas.microsoft.com/office/drawing/2014/chart" uri="{C3380CC4-5D6E-409C-BE32-E72D297353CC}">
              <c16:uniqueId val="{00000000-2AA0-4C24-B22F-1305E656267C}"/>
            </c:ext>
          </c:extLst>
        </c:ser>
        <c:ser>
          <c:idx val="1"/>
          <c:order val="1"/>
          <c:tx>
            <c:strRef>
              <c:f>'ProgramFormat Data'!$C$1</c:f>
              <c:strCache>
                <c:ptCount val="1"/>
                <c:pt idx="0">
                  <c:v>Offsite</c:v>
                </c:pt>
              </c:strCache>
            </c:strRef>
          </c:tx>
          <c:spPr>
            <a:solidFill>
              <a:schemeClr val="accent4">
                <a:lumMod val="60000"/>
                <a:lumOff val="40000"/>
              </a:schemeClr>
            </a:solidFill>
            <a:ln>
              <a:noFill/>
            </a:ln>
            <a:effectLst/>
          </c:spPr>
          <c:invertIfNegative val="0"/>
          <c:cat>
            <c:strRef>
              <c:f>'ProgramFormat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'ProgramFormat Data'!$C$2:$C$49</c:f>
              <c:numCache>
                <c:formatCode>#,##0</c:formatCode>
                <c:ptCount val="48"/>
                <c:pt idx="0">
                  <c:v>0</c:v>
                </c:pt>
                <c:pt idx="1">
                  <c:v>0</c:v>
                </c:pt>
                <c:pt idx="2">
                  <c:v>0</c:v>
                </c:pt>
                <c:pt idx="3">
                  <c:v>0</c:v>
                </c:pt>
                <c:pt idx="4">
                  <c:v>1</c:v>
                </c:pt>
                <c:pt idx="5">
                  <c:v>0</c:v>
                </c:pt>
                <c:pt idx="6">
                  <c:v>7</c:v>
                </c:pt>
                <c:pt idx="7">
                  <c:v>4</c:v>
                </c:pt>
                <c:pt idx="8">
                  <c:v>0</c:v>
                </c:pt>
                <c:pt idx="9">
                  <c:v>1</c:v>
                </c:pt>
                <c:pt idx="10">
                  <c:v>5</c:v>
                </c:pt>
                <c:pt idx="11">
                  <c:v>0</c:v>
                </c:pt>
                <c:pt idx="12">
                  <c:v>1</c:v>
                </c:pt>
                <c:pt idx="13">
                  <c:v>4</c:v>
                </c:pt>
                <c:pt idx="14">
                  <c:v>17</c:v>
                </c:pt>
                <c:pt idx="15">
                  <c:v>2</c:v>
                </c:pt>
                <c:pt idx="16">
                  <c:v>9</c:v>
                </c:pt>
                <c:pt idx="17">
                  <c:v>0</c:v>
                </c:pt>
                <c:pt idx="18">
                  <c:v>0</c:v>
                </c:pt>
                <c:pt idx="19">
                  <c:v>0</c:v>
                </c:pt>
                <c:pt idx="20">
                  <c:v>1</c:v>
                </c:pt>
                <c:pt idx="21">
                  <c:v>0</c:v>
                </c:pt>
                <c:pt idx="22">
                  <c:v>0</c:v>
                </c:pt>
                <c:pt idx="23">
                  <c:v>7</c:v>
                </c:pt>
                <c:pt idx="24">
                  <c:v>0</c:v>
                </c:pt>
                <c:pt idx="25">
                  <c:v>0</c:v>
                </c:pt>
                <c:pt idx="26">
                  <c:v>0</c:v>
                </c:pt>
                <c:pt idx="27">
                  <c:v>1</c:v>
                </c:pt>
                <c:pt idx="28">
                  <c:v>7</c:v>
                </c:pt>
                <c:pt idx="29">
                  <c:v>0</c:v>
                </c:pt>
                <c:pt idx="30">
                  <c:v>0</c:v>
                </c:pt>
                <c:pt idx="31">
                  <c:v>0</c:v>
                </c:pt>
                <c:pt idx="32">
                  <c:v>0</c:v>
                </c:pt>
                <c:pt idx="33">
                  <c:v>0</c:v>
                </c:pt>
                <c:pt idx="34">
                  <c:v>0</c:v>
                </c:pt>
                <c:pt idx="35">
                  <c:v>1</c:v>
                </c:pt>
                <c:pt idx="36">
                  <c:v>0</c:v>
                </c:pt>
                <c:pt idx="37">
                  <c:v>0</c:v>
                </c:pt>
                <c:pt idx="38">
                  <c:v>0</c:v>
                </c:pt>
                <c:pt idx="39">
                  <c:v>9</c:v>
                </c:pt>
                <c:pt idx="40">
                  <c:v>19</c:v>
                </c:pt>
                <c:pt idx="41">
                  <c:v>4</c:v>
                </c:pt>
                <c:pt idx="42">
                  <c:v>0</c:v>
                </c:pt>
                <c:pt idx="43">
                  <c:v>0</c:v>
                </c:pt>
                <c:pt idx="44">
                  <c:v>0</c:v>
                </c:pt>
                <c:pt idx="45">
                  <c:v>0</c:v>
                </c:pt>
                <c:pt idx="46">
                  <c:v>0</c:v>
                </c:pt>
                <c:pt idx="47">
                  <c:v>0</c:v>
                </c:pt>
              </c:numCache>
            </c:numRef>
          </c:val>
          <c:extLst>
            <c:ext xmlns:c16="http://schemas.microsoft.com/office/drawing/2014/chart" uri="{C3380CC4-5D6E-409C-BE32-E72D297353CC}">
              <c16:uniqueId val="{00000001-2AA0-4C24-B22F-1305E656267C}"/>
            </c:ext>
          </c:extLst>
        </c:ser>
        <c:ser>
          <c:idx val="2"/>
          <c:order val="2"/>
          <c:tx>
            <c:strRef>
              <c:f>'ProgramFormat Data'!$D$1</c:f>
              <c:strCache>
                <c:ptCount val="1"/>
                <c:pt idx="0">
                  <c:v>Virtual</c:v>
                </c:pt>
              </c:strCache>
            </c:strRef>
          </c:tx>
          <c:spPr>
            <a:solidFill>
              <a:schemeClr val="accent5">
                <a:lumMod val="40000"/>
                <a:lumOff val="60000"/>
              </a:schemeClr>
            </a:solidFill>
            <a:ln>
              <a:noFill/>
            </a:ln>
            <a:effectLst/>
          </c:spPr>
          <c:invertIfNegative val="0"/>
          <c:cat>
            <c:strRef>
              <c:f>'ProgramFormat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'ProgramFormat Data'!$D$2:$D$49</c:f>
              <c:numCache>
                <c:formatCode>#,##0</c:formatCode>
                <c:ptCount val="48"/>
                <c:pt idx="0">
                  <c:v>149</c:v>
                </c:pt>
                <c:pt idx="1">
                  <c:v>315</c:v>
                </c:pt>
                <c:pt idx="2">
                  <c:v>22</c:v>
                </c:pt>
                <c:pt idx="3">
                  <c:v>13</c:v>
                </c:pt>
                <c:pt idx="4">
                  <c:v>27</c:v>
                </c:pt>
                <c:pt idx="5">
                  <c:v>168</c:v>
                </c:pt>
                <c:pt idx="6">
                  <c:v>169</c:v>
                </c:pt>
                <c:pt idx="7">
                  <c:v>413</c:v>
                </c:pt>
                <c:pt idx="8">
                  <c:v>312</c:v>
                </c:pt>
                <c:pt idx="9">
                  <c:v>148</c:v>
                </c:pt>
                <c:pt idx="10">
                  <c:v>655</c:v>
                </c:pt>
                <c:pt idx="11">
                  <c:v>63</c:v>
                </c:pt>
                <c:pt idx="12">
                  <c:v>128</c:v>
                </c:pt>
                <c:pt idx="13">
                  <c:v>32</c:v>
                </c:pt>
                <c:pt idx="14">
                  <c:v>57</c:v>
                </c:pt>
                <c:pt idx="15">
                  <c:v>52</c:v>
                </c:pt>
                <c:pt idx="16">
                  <c:v>89</c:v>
                </c:pt>
                <c:pt idx="17">
                  <c:v>77</c:v>
                </c:pt>
                <c:pt idx="18">
                  <c:v>99</c:v>
                </c:pt>
                <c:pt idx="19">
                  <c:v>190</c:v>
                </c:pt>
                <c:pt idx="20">
                  <c:v>1</c:v>
                </c:pt>
                <c:pt idx="21">
                  <c:v>0</c:v>
                </c:pt>
                <c:pt idx="22">
                  <c:v>39</c:v>
                </c:pt>
                <c:pt idx="23">
                  <c:v>506</c:v>
                </c:pt>
                <c:pt idx="24">
                  <c:v>80</c:v>
                </c:pt>
                <c:pt idx="25">
                  <c:v>46</c:v>
                </c:pt>
                <c:pt idx="26">
                  <c:v>93</c:v>
                </c:pt>
                <c:pt idx="27">
                  <c:v>94</c:v>
                </c:pt>
                <c:pt idx="28">
                  <c:v>77</c:v>
                </c:pt>
                <c:pt idx="29">
                  <c:v>2</c:v>
                </c:pt>
                <c:pt idx="30">
                  <c:v>14</c:v>
                </c:pt>
                <c:pt idx="31">
                  <c:v>23</c:v>
                </c:pt>
                <c:pt idx="32">
                  <c:v>1007</c:v>
                </c:pt>
                <c:pt idx="33">
                  <c:v>2522</c:v>
                </c:pt>
                <c:pt idx="34">
                  <c:v>0</c:v>
                </c:pt>
                <c:pt idx="35">
                  <c:v>394</c:v>
                </c:pt>
                <c:pt idx="36">
                  <c:v>96</c:v>
                </c:pt>
                <c:pt idx="37">
                  <c:v>117</c:v>
                </c:pt>
                <c:pt idx="38">
                  <c:v>246</c:v>
                </c:pt>
                <c:pt idx="39">
                  <c:v>207</c:v>
                </c:pt>
                <c:pt idx="40">
                  <c:v>148</c:v>
                </c:pt>
                <c:pt idx="41">
                  <c:v>25</c:v>
                </c:pt>
                <c:pt idx="42">
                  <c:v>5</c:v>
                </c:pt>
                <c:pt idx="43">
                  <c:v>80</c:v>
                </c:pt>
                <c:pt idx="44">
                  <c:v>90</c:v>
                </c:pt>
                <c:pt idx="45">
                  <c:v>493</c:v>
                </c:pt>
                <c:pt idx="46">
                  <c:v>428</c:v>
                </c:pt>
                <c:pt idx="47">
                  <c:v>43</c:v>
                </c:pt>
              </c:numCache>
            </c:numRef>
          </c:val>
          <c:extLst>
            <c:ext xmlns:c16="http://schemas.microsoft.com/office/drawing/2014/chart" uri="{C3380CC4-5D6E-409C-BE32-E72D297353CC}">
              <c16:uniqueId val="{00000002-2AA0-4C24-B22F-1305E656267C}"/>
            </c:ext>
          </c:extLst>
        </c:ser>
        <c:dLbls>
          <c:showLegendKey val="0"/>
          <c:showVal val="0"/>
          <c:showCatName val="0"/>
          <c:showSerName val="0"/>
          <c:showPercent val="0"/>
          <c:showBubbleSize val="0"/>
        </c:dLbls>
        <c:gapWidth val="150"/>
        <c:overlap val="100"/>
        <c:axId val="444420448"/>
        <c:axId val="444421104"/>
      </c:barChart>
      <c:catAx>
        <c:axId val="444420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444421104"/>
        <c:crosses val="autoZero"/>
        <c:auto val="1"/>
        <c:lblAlgn val="ctr"/>
        <c:lblOffset val="100"/>
        <c:noMultiLvlLbl val="0"/>
      </c:catAx>
      <c:valAx>
        <c:axId val="44442110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4204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141144</xdr:colOff>
      <xdr:row>12</xdr:row>
      <xdr:rowOff>1125682</xdr:rowOff>
    </xdr:from>
    <xdr:to>
      <xdr:col>10</xdr:col>
      <xdr:colOff>279447</xdr:colOff>
      <xdr:row>17</xdr:row>
      <xdr:rowOff>109936</xdr:rowOff>
    </xdr:to>
    <xdr:pic>
      <xdr:nvPicPr>
        <xdr:cNvPr id="3" name="Picture 1">
          <a:extLst>
            <a:ext uri="{FF2B5EF4-FFF2-40B4-BE49-F238E27FC236}">
              <a16:creationId xmlns:a16="http://schemas.microsoft.com/office/drawing/2014/main" id="{5B0407A1-E4DE-4C5E-B7E8-DF12651DEF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1269" y="5030932"/>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28574</xdr:rowOff>
    </xdr:from>
    <xdr:to>
      <xdr:col>20</xdr:col>
      <xdr:colOff>466725</xdr:colOff>
      <xdr:row>74</xdr:row>
      <xdr:rowOff>104775</xdr:rowOff>
    </xdr:to>
    <xdr:graphicFrame macro="">
      <xdr:nvGraphicFramePr>
        <xdr:cNvPr id="2" name="Chart 2">
          <a:extLst>
            <a:ext uri="{FF2B5EF4-FFF2-40B4-BE49-F238E27FC236}">
              <a16:creationId xmlns:a16="http://schemas.microsoft.com/office/drawing/2014/main" id="{1E435B24-1425-4FC4-A6DD-44B1AD96A7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6B49A-4FEF-43C6-B22A-1EDA1FA1DFCD}">
  <sheetPr>
    <tabColor theme="7" tint="0.39997558519241921"/>
    <pageSetUpPr fitToPage="1"/>
  </sheetPr>
  <dimension ref="A1:EL36"/>
  <sheetViews>
    <sheetView showGridLines="0" tabSelected="1" showRuler="0" zoomScaleNormal="100" zoomScaleSheetLayoutView="110" workbookViewId="0"/>
  </sheetViews>
  <sheetFormatPr defaultRowHeight="12.75" x14ac:dyDescent="0.2"/>
  <cols>
    <col min="1" max="1" width="3.28515625" style="64" customWidth="1"/>
    <col min="2" max="3" width="9.140625" style="64"/>
    <col min="4" max="4" width="7.140625" style="64" customWidth="1"/>
    <col min="5" max="5" width="6.85546875" style="64" customWidth="1"/>
    <col min="6" max="10" width="9.140625" style="64"/>
    <col min="11" max="11" width="5.5703125" style="64" customWidth="1"/>
    <col min="12" max="12" width="0.7109375" style="64" customWidth="1"/>
    <col min="13" max="16384" width="9.140625" style="64"/>
  </cols>
  <sheetData>
    <row r="1" spans="1:142" ht="30" customHeight="1" x14ac:dyDescent="0.2">
      <c r="A1" s="62"/>
      <c r="B1" s="88" t="s">
        <v>266</v>
      </c>
      <c r="C1" s="88"/>
      <c r="D1" s="88"/>
      <c r="E1" s="88"/>
      <c r="F1" s="88"/>
      <c r="G1" s="88"/>
      <c r="H1" s="88"/>
      <c r="I1" s="88"/>
      <c r="J1" s="88"/>
      <c r="K1" s="89"/>
      <c r="L1" s="63"/>
    </row>
    <row r="2" spans="1:142" x14ac:dyDescent="0.2">
      <c r="A2" s="65"/>
      <c r="B2" s="66"/>
      <c r="C2" s="66"/>
      <c r="D2" s="66"/>
      <c r="E2" s="66"/>
      <c r="F2" s="66"/>
      <c r="G2" s="66"/>
      <c r="H2" s="66"/>
      <c r="I2" s="66"/>
      <c r="J2" s="66"/>
      <c r="K2" s="67"/>
    </row>
    <row r="3" spans="1:142" x14ac:dyDescent="0.2">
      <c r="A3" s="65"/>
      <c r="B3" s="66" t="s">
        <v>267</v>
      </c>
      <c r="C3" s="66"/>
      <c r="D3" s="66"/>
      <c r="E3" s="66"/>
      <c r="F3" s="66"/>
      <c r="G3" s="66"/>
      <c r="H3" s="66"/>
      <c r="I3" s="66"/>
      <c r="J3" s="66"/>
      <c r="K3" s="67"/>
    </row>
    <row r="4" spans="1:142" x14ac:dyDescent="0.2">
      <c r="A4" s="65"/>
      <c r="B4" s="66"/>
      <c r="C4" s="66"/>
      <c r="D4" s="66"/>
      <c r="E4" s="66"/>
      <c r="F4" s="66"/>
      <c r="G4" s="66"/>
      <c r="H4" s="66"/>
      <c r="I4" s="66"/>
      <c r="J4" s="66"/>
      <c r="K4" s="67"/>
    </row>
    <row r="5" spans="1:142" ht="39.75" customHeight="1" x14ac:dyDescent="0.2">
      <c r="A5" s="65"/>
      <c r="B5" s="90" t="s">
        <v>268</v>
      </c>
      <c r="C5" s="90"/>
      <c r="D5" s="90"/>
      <c r="E5" s="90"/>
      <c r="F5" s="90"/>
      <c r="G5" s="90"/>
      <c r="H5" s="90"/>
      <c r="I5" s="90"/>
      <c r="J5" s="90"/>
      <c r="K5" s="91"/>
    </row>
    <row r="6" spans="1:142" x14ac:dyDescent="0.2">
      <c r="A6" s="65"/>
      <c r="B6" s="66"/>
      <c r="C6" s="66"/>
      <c r="D6" s="66"/>
      <c r="E6" s="66"/>
      <c r="F6" s="66"/>
      <c r="G6" s="66"/>
      <c r="H6" s="66"/>
      <c r="I6" s="66"/>
      <c r="J6" s="66"/>
      <c r="K6" s="67"/>
    </row>
    <row r="7" spans="1:142" ht="27" customHeight="1" x14ac:dyDescent="0.2">
      <c r="A7" s="65"/>
      <c r="B7" s="90" t="s">
        <v>269</v>
      </c>
      <c r="C7" s="90"/>
      <c r="D7" s="90"/>
      <c r="E7" s="90"/>
      <c r="F7" s="90"/>
      <c r="G7" s="90"/>
      <c r="H7" s="90"/>
      <c r="I7" s="90"/>
      <c r="J7" s="90"/>
      <c r="K7" s="91"/>
    </row>
    <row r="8" spans="1:142" ht="12" customHeight="1" x14ac:dyDescent="0.2">
      <c r="A8" s="65"/>
      <c r="B8" s="66"/>
      <c r="C8" s="66"/>
      <c r="D8" s="66"/>
      <c r="E8" s="66"/>
      <c r="F8" s="66"/>
      <c r="G8" s="66"/>
      <c r="H8" s="66"/>
      <c r="I8" s="66"/>
      <c r="J8" s="66"/>
      <c r="K8" s="67"/>
    </row>
    <row r="9" spans="1:142" s="69" customFormat="1" ht="80.25" customHeight="1" x14ac:dyDescent="0.2">
      <c r="A9" s="68"/>
      <c r="B9" s="90" t="s">
        <v>257</v>
      </c>
      <c r="C9" s="90"/>
      <c r="D9" s="90"/>
      <c r="E9" s="90"/>
      <c r="F9" s="90"/>
      <c r="G9" s="90"/>
      <c r="H9" s="90"/>
      <c r="I9" s="90"/>
      <c r="J9" s="90"/>
      <c r="K9" s="91"/>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row>
    <row r="10" spans="1:142" s="69" customFormat="1" ht="11.25" customHeight="1" x14ac:dyDescent="0.2">
      <c r="A10" s="68"/>
      <c r="B10" s="70"/>
      <c r="C10" s="70"/>
      <c r="D10" s="70"/>
      <c r="E10" s="70"/>
      <c r="F10" s="70"/>
      <c r="G10" s="70"/>
      <c r="H10" s="70"/>
      <c r="I10" s="70"/>
      <c r="J10" s="70"/>
      <c r="K10" s="71"/>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row>
    <row r="11" spans="1:142" ht="44.25" customHeight="1" x14ac:dyDescent="0.2">
      <c r="A11" s="65"/>
      <c r="B11" s="92" t="s">
        <v>258</v>
      </c>
      <c r="C11" s="92"/>
      <c r="D11" s="92"/>
      <c r="E11" s="92"/>
      <c r="F11" s="92"/>
      <c r="G11" s="92"/>
      <c r="H11" s="92"/>
      <c r="I11" s="92"/>
      <c r="J11" s="92"/>
      <c r="K11" s="93"/>
    </row>
    <row r="12" spans="1:142" ht="12" customHeight="1" x14ac:dyDescent="0.2">
      <c r="A12" s="65"/>
      <c r="B12" s="72"/>
      <c r="C12" s="72"/>
      <c r="D12" s="72"/>
      <c r="E12" s="72"/>
      <c r="F12" s="72"/>
      <c r="G12" s="72"/>
      <c r="H12" s="72"/>
      <c r="I12" s="72"/>
      <c r="J12" s="72"/>
      <c r="K12" s="73"/>
    </row>
    <row r="13" spans="1:142" ht="94.5" customHeight="1" x14ac:dyDescent="0.2">
      <c r="A13" s="65"/>
      <c r="B13" s="90" t="s">
        <v>280</v>
      </c>
      <c r="C13" s="90"/>
      <c r="D13" s="90"/>
      <c r="E13" s="90"/>
      <c r="F13" s="90"/>
      <c r="G13" s="90"/>
      <c r="H13" s="90"/>
      <c r="I13" s="90"/>
      <c r="J13" s="90"/>
      <c r="K13" s="91"/>
    </row>
    <row r="14" spans="1:142" x14ac:dyDescent="0.2">
      <c r="A14" s="65"/>
      <c r="B14" s="66"/>
      <c r="C14" s="66"/>
      <c r="D14" s="66"/>
      <c r="E14" s="66"/>
      <c r="F14" s="66"/>
      <c r="G14" s="66"/>
      <c r="H14" s="66"/>
      <c r="I14" s="66"/>
      <c r="J14" s="66"/>
      <c r="K14" s="67"/>
    </row>
    <row r="15" spans="1:142" x14ac:dyDescent="0.2">
      <c r="A15" s="65"/>
      <c r="B15" s="66" t="s">
        <v>259</v>
      </c>
      <c r="C15" s="66"/>
      <c r="D15" s="66"/>
      <c r="E15" s="66"/>
      <c r="F15" s="66"/>
      <c r="G15" s="66"/>
      <c r="H15" s="66"/>
      <c r="I15" s="66"/>
      <c r="J15" s="66"/>
      <c r="K15" s="67"/>
    </row>
    <row r="16" spans="1:142" x14ac:dyDescent="0.2">
      <c r="A16" s="65"/>
      <c r="B16" s="66"/>
      <c r="C16" s="66"/>
      <c r="D16" s="66"/>
      <c r="E16" s="66"/>
      <c r="F16" s="66"/>
      <c r="G16" s="66"/>
      <c r="H16" s="66"/>
      <c r="I16" s="66"/>
      <c r="J16" s="66"/>
      <c r="K16" s="67"/>
    </row>
    <row r="17" spans="1:12" x14ac:dyDescent="0.2">
      <c r="A17" s="65"/>
      <c r="B17" s="74" t="s">
        <v>260</v>
      </c>
      <c r="C17" s="66"/>
      <c r="D17" s="66"/>
      <c r="E17" s="66"/>
      <c r="F17" s="74" t="s">
        <v>261</v>
      </c>
      <c r="G17" s="66"/>
      <c r="H17" s="66"/>
      <c r="I17" s="66"/>
      <c r="J17" s="66"/>
      <c r="K17" s="67"/>
    </row>
    <row r="18" spans="1:12" x14ac:dyDescent="0.2">
      <c r="A18" s="65"/>
      <c r="B18" s="75" t="s">
        <v>270</v>
      </c>
      <c r="C18" s="66"/>
      <c r="D18" s="66"/>
      <c r="E18" s="66" t="s">
        <v>262</v>
      </c>
      <c r="G18" s="66"/>
      <c r="H18" s="66"/>
      <c r="I18" s="66"/>
      <c r="J18" s="66"/>
      <c r="K18" s="67"/>
    </row>
    <row r="19" spans="1:12" x14ac:dyDescent="0.2">
      <c r="A19" s="65"/>
      <c r="B19" s="75" t="s">
        <v>263</v>
      </c>
      <c r="C19" s="66"/>
      <c r="D19" s="66"/>
      <c r="E19" s="66" t="s">
        <v>264</v>
      </c>
      <c r="G19" s="66"/>
      <c r="H19" s="66"/>
      <c r="I19" s="66"/>
      <c r="J19" s="66"/>
      <c r="K19" s="67"/>
    </row>
    <row r="20" spans="1:12" x14ac:dyDescent="0.2">
      <c r="A20" s="65"/>
      <c r="B20" s="76" t="s">
        <v>271</v>
      </c>
      <c r="C20" s="66"/>
      <c r="D20" s="66"/>
      <c r="E20" s="86" t="s">
        <v>272</v>
      </c>
      <c r="F20" s="86"/>
      <c r="G20" s="86"/>
      <c r="H20" s="86"/>
      <c r="I20" s="86"/>
      <c r="J20" s="86"/>
      <c r="K20" s="87"/>
    </row>
    <row r="21" spans="1:12" x14ac:dyDescent="0.2">
      <c r="A21" s="65"/>
      <c r="B21" s="75" t="s">
        <v>273</v>
      </c>
      <c r="C21" s="66"/>
      <c r="D21" s="66"/>
      <c r="E21" s="66" t="s">
        <v>274</v>
      </c>
      <c r="G21" s="66"/>
      <c r="H21" s="66"/>
      <c r="I21" s="66"/>
      <c r="J21" s="66"/>
      <c r="K21" s="67"/>
    </row>
    <row r="22" spans="1:12" x14ac:dyDescent="0.2">
      <c r="A22" s="65"/>
      <c r="B22" s="76" t="s">
        <v>279</v>
      </c>
      <c r="C22" s="66"/>
      <c r="D22" s="66"/>
      <c r="E22" s="86" t="s">
        <v>275</v>
      </c>
      <c r="F22" s="86"/>
      <c r="G22" s="86"/>
      <c r="H22" s="86"/>
      <c r="I22" s="86"/>
      <c r="J22" s="86"/>
      <c r="K22" s="87"/>
    </row>
    <row r="23" spans="1:12" x14ac:dyDescent="0.2">
      <c r="A23" s="65"/>
      <c r="B23" s="75" t="s">
        <v>276</v>
      </c>
      <c r="C23" s="66"/>
      <c r="D23" s="66"/>
      <c r="E23" s="66" t="s">
        <v>277</v>
      </c>
      <c r="G23" s="66"/>
      <c r="H23" s="66"/>
      <c r="I23" s="66"/>
      <c r="J23" s="66"/>
      <c r="K23" s="67"/>
    </row>
    <row r="24" spans="1:12" x14ac:dyDescent="0.2">
      <c r="A24" s="65"/>
      <c r="B24" s="75" t="s">
        <v>265</v>
      </c>
      <c r="C24" s="66"/>
      <c r="D24" s="66"/>
      <c r="E24" s="66" t="s">
        <v>278</v>
      </c>
      <c r="G24" s="66"/>
      <c r="H24" s="66"/>
      <c r="I24" s="66"/>
      <c r="J24" s="66"/>
      <c r="K24" s="67"/>
    </row>
    <row r="25" spans="1:12" x14ac:dyDescent="0.2">
      <c r="A25" s="77"/>
      <c r="B25" s="78"/>
      <c r="C25" s="79"/>
      <c r="D25" s="79"/>
      <c r="E25" s="79"/>
      <c r="F25" s="79"/>
      <c r="G25" s="79"/>
      <c r="H25" s="79"/>
      <c r="I25" s="79"/>
      <c r="J25" s="79"/>
      <c r="K25" s="79"/>
      <c r="L25" s="80"/>
    </row>
    <row r="36" spans="3:3" x14ac:dyDescent="0.2">
      <c r="C36" s="81"/>
    </row>
  </sheetData>
  <mergeCells count="8">
    <mergeCell ref="E20:K20"/>
    <mergeCell ref="E22:K22"/>
    <mergeCell ref="B1:K1"/>
    <mergeCell ref="B5:K5"/>
    <mergeCell ref="B7:K7"/>
    <mergeCell ref="B9:K9"/>
    <mergeCell ref="B11:K11"/>
    <mergeCell ref="B13:K13"/>
  </mergeCells>
  <hyperlinks>
    <hyperlink ref="B18" location="Access!A1" display="Access" xr:uid="{7790CB6C-4831-4328-8EA1-C58211250CFE}"/>
    <hyperlink ref="B19" location="Technology!A1" display="Technology" xr:uid="{3F9E628F-168E-42B7-8E60-EA4AC45D0D6F}"/>
    <hyperlink ref="B20" location="'Other Programming Activities'!A1" display="Other Programming Activities" xr:uid="{E1C0BA82-3ECF-4B73-8629-E1AECA2CCD33}"/>
    <hyperlink ref="B21" location="'Synchronous Programs'!A1" display="Synchronous Programs" xr:uid="{271421BF-6252-4039-9466-DCD7DEFDC470}"/>
    <hyperlink ref="B22" location="'Program Formats - Chart'!A1" display="Physical Formats Chart" xr:uid="{AF13539E-0ACE-40F1-8E78-8D666BD11797}"/>
    <hyperlink ref="B23" location="'Synch Program Attendance'!A1" display="Synch Program Attendance" xr:uid="{E020F4AA-C1D8-40EA-8951-780B2372E598}"/>
    <hyperlink ref="B24" location="'All Data'!A1" display="All Data" xr:uid="{94696CB0-4AD9-47EB-96F1-EF5AF85C9E4A}"/>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A2BF-5D15-4015-977D-AC40FFF1534D}">
  <sheetPr>
    <tabColor theme="7" tint="0.39997558519241921"/>
  </sheetPr>
  <dimension ref="A1:N55"/>
  <sheetViews>
    <sheetView showGridLines="0" workbookViewId="0">
      <pane xSplit="1" ySplit="1" topLeftCell="B2" activePane="bottomRight" state="frozen"/>
      <selection pane="topRight" activeCell="B1" sqref="B1"/>
      <selection pane="bottomLeft" activeCell="A2" sqref="A2"/>
      <selection pane="bottomRight" activeCell="C54" sqref="C54"/>
    </sheetView>
  </sheetViews>
  <sheetFormatPr defaultRowHeight="12.75" x14ac:dyDescent="0.2"/>
  <cols>
    <col min="1" max="1" width="36.7109375" style="1" bestFit="1" customWidth="1"/>
    <col min="2" max="2" width="15.28515625" style="1" customWidth="1"/>
    <col min="3" max="4" width="15.28515625" style="6" customWidth="1"/>
    <col min="5" max="5" width="9.140625" style="6"/>
    <col min="6" max="6" width="11.42578125" style="6" bestFit="1" customWidth="1"/>
    <col min="7" max="7" width="12.140625" style="6" customWidth="1"/>
    <col min="8" max="10" width="15.28515625" style="6" customWidth="1"/>
    <col min="11" max="11" width="14.85546875" style="6" customWidth="1"/>
    <col min="12" max="12" width="15.28515625" style="6" customWidth="1"/>
    <col min="13" max="13" width="15.42578125" style="6" customWidth="1"/>
    <col min="14" max="14" width="12" style="6" customWidth="1"/>
    <col min="15" max="16384" width="9.140625" style="1"/>
  </cols>
  <sheetData>
    <row r="1" spans="1:14" ht="42" customHeight="1" x14ac:dyDescent="0.2">
      <c r="A1" s="7" t="s">
        <v>0</v>
      </c>
      <c r="B1" s="7" t="s">
        <v>174</v>
      </c>
      <c r="C1" s="7" t="s">
        <v>175</v>
      </c>
      <c r="D1" s="7" t="s">
        <v>176</v>
      </c>
      <c r="E1" s="7" t="s">
        <v>281</v>
      </c>
      <c r="F1" s="7" t="s">
        <v>178</v>
      </c>
      <c r="G1" s="9" t="s">
        <v>185</v>
      </c>
      <c r="H1" s="7" t="s">
        <v>179</v>
      </c>
      <c r="I1" s="7" t="s">
        <v>180</v>
      </c>
      <c r="J1" s="7" t="s">
        <v>181</v>
      </c>
      <c r="K1" s="7" t="s">
        <v>182</v>
      </c>
      <c r="L1" s="7" t="s">
        <v>183</v>
      </c>
      <c r="M1" s="7" t="s">
        <v>184</v>
      </c>
      <c r="N1" s="9" t="s">
        <v>186</v>
      </c>
    </row>
    <row r="2" spans="1:14" x14ac:dyDescent="0.2">
      <c r="A2" s="10" t="s">
        <v>35</v>
      </c>
      <c r="B2" s="11" t="s">
        <v>86</v>
      </c>
      <c r="C2" s="12">
        <v>17153</v>
      </c>
      <c r="D2" s="12">
        <v>70778</v>
      </c>
      <c r="E2" s="12">
        <v>52</v>
      </c>
      <c r="F2" s="12">
        <v>10352</v>
      </c>
      <c r="G2" s="46">
        <f>F2/C2</f>
        <v>0.60350959015915584</v>
      </c>
      <c r="H2" s="13" t="s">
        <v>141</v>
      </c>
      <c r="I2" s="14">
        <v>25</v>
      </c>
      <c r="J2" s="13" t="s">
        <v>141</v>
      </c>
      <c r="K2" s="12">
        <v>1021</v>
      </c>
      <c r="L2" s="13" t="s">
        <v>141</v>
      </c>
      <c r="M2" s="12">
        <v>21297</v>
      </c>
      <c r="N2" s="99">
        <f>M2/C2</f>
        <v>1.2415903923511922</v>
      </c>
    </row>
    <row r="3" spans="1:14" x14ac:dyDescent="0.2">
      <c r="A3" s="10" t="s">
        <v>75</v>
      </c>
      <c r="B3" s="11" t="s">
        <v>117</v>
      </c>
      <c r="C3" s="12">
        <v>22493</v>
      </c>
      <c r="D3" s="12">
        <v>35776</v>
      </c>
      <c r="E3" s="12">
        <v>48</v>
      </c>
      <c r="F3" s="12">
        <v>6970</v>
      </c>
      <c r="G3" s="46">
        <f t="shared" ref="G3:G49" si="0">F3/C3</f>
        <v>0.30987418307918019</v>
      </c>
      <c r="H3" s="13" t="s">
        <v>141</v>
      </c>
      <c r="I3" s="14">
        <v>0</v>
      </c>
      <c r="J3" s="13" t="s">
        <v>141</v>
      </c>
      <c r="K3" s="12">
        <v>311</v>
      </c>
      <c r="L3" s="13" t="s">
        <v>141</v>
      </c>
      <c r="M3" s="12">
        <v>745</v>
      </c>
      <c r="N3" s="99">
        <f>M3/C3</f>
        <v>3.3121415551504912E-2</v>
      </c>
    </row>
    <row r="4" spans="1:14" x14ac:dyDescent="0.2">
      <c r="A4" s="10" t="s">
        <v>56</v>
      </c>
      <c r="B4" s="11" t="s">
        <v>103</v>
      </c>
      <c r="C4" s="12">
        <v>12330</v>
      </c>
      <c r="D4" s="12">
        <v>11331</v>
      </c>
      <c r="E4" s="12">
        <v>38</v>
      </c>
      <c r="F4" s="12">
        <v>4282</v>
      </c>
      <c r="G4" s="46">
        <f t="shared" si="0"/>
        <v>0.34728304947283051</v>
      </c>
      <c r="H4" s="13" t="s">
        <v>141</v>
      </c>
      <c r="I4" s="14">
        <v>25</v>
      </c>
      <c r="J4" s="13" t="s">
        <v>141</v>
      </c>
      <c r="K4" s="12">
        <v>2017</v>
      </c>
      <c r="L4" s="13" t="s">
        <v>141</v>
      </c>
      <c r="M4" s="12">
        <v>3650</v>
      </c>
      <c r="N4" s="99">
        <f>M4/C4</f>
        <v>0.29602595296025952</v>
      </c>
    </row>
    <row r="5" spans="1:14" x14ac:dyDescent="0.2">
      <c r="A5" s="10" t="s">
        <v>69</v>
      </c>
      <c r="B5" s="11" t="s">
        <v>103</v>
      </c>
      <c r="C5" s="12">
        <v>3828</v>
      </c>
      <c r="D5" s="12">
        <v>820</v>
      </c>
      <c r="E5" s="12">
        <v>37</v>
      </c>
      <c r="F5" s="12">
        <v>250</v>
      </c>
      <c r="G5" s="46">
        <f t="shared" si="0"/>
        <v>6.5308254963427376E-2</v>
      </c>
      <c r="H5" s="13" t="s">
        <v>141</v>
      </c>
      <c r="I5" s="14">
        <v>0</v>
      </c>
      <c r="J5" s="13" t="s">
        <v>141</v>
      </c>
      <c r="K5" s="12">
        <v>55</v>
      </c>
      <c r="L5" s="13" t="s">
        <v>141</v>
      </c>
      <c r="M5" s="12">
        <v>9</v>
      </c>
      <c r="N5" s="99">
        <f>M5/C5</f>
        <v>2.3510971786833857E-3</v>
      </c>
    </row>
    <row r="6" spans="1:14" x14ac:dyDescent="0.2">
      <c r="A6" s="10" t="s">
        <v>32</v>
      </c>
      <c r="B6" s="11" t="s">
        <v>84</v>
      </c>
      <c r="C6" s="12">
        <v>22583</v>
      </c>
      <c r="D6" s="12">
        <v>18626</v>
      </c>
      <c r="E6" s="12">
        <v>50</v>
      </c>
      <c r="F6" s="12">
        <v>1717</v>
      </c>
      <c r="G6" s="46">
        <f t="shared" si="0"/>
        <v>7.6030642518708766E-2</v>
      </c>
      <c r="H6" s="13" t="s">
        <v>141</v>
      </c>
      <c r="I6" s="14">
        <v>0</v>
      </c>
      <c r="J6" s="13" t="s">
        <v>141</v>
      </c>
      <c r="K6" s="12">
        <v>4</v>
      </c>
      <c r="L6" s="13" t="s">
        <v>141</v>
      </c>
      <c r="M6" s="12">
        <v>1124</v>
      </c>
      <c r="N6" s="99">
        <f>M6/C6</f>
        <v>4.9771952353540275E-2</v>
      </c>
    </row>
    <row r="7" spans="1:14" x14ac:dyDescent="0.2">
      <c r="A7" s="10" t="s">
        <v>42</v>
      </c>
      <c r="B7" s="11" t="s">
        <v>91</v>
      </c>
      <c r="C7" s="12">
        <v>7997</v>
      </c>
      <c r="D7" s="12">
        <v>38115</v>
      </c>
      <c r="E7" s="12">
        <v>52</v>
      </c>
      <c r="F7" s="12">
        <v>3153</v>
      </c>
      <c r="G7" s="46">
        <f t="shared" si="0"/>
        <v>0.39427285231961984</v>
      </c>
      <c r="H7" s="13" t="s">
        <v>141</v>
      </c>
      <c r="I7" s="14">
        <v>0</v>
      </c>
      <c r="J7" s="13" t="s">
        <v>141</v>
      </c>
      <c r="K7" s="12">
        <v>312</v>
      </c>
      <c r="L7" s="13" t="s">
        <v>141</v>
      </c>
      <c r="M7" s="12">
        <v>3120</v>
      </c>
      <c r="N7" s="99">
        <f>M7/C7</f>
        <v>0.39014630486432411</v>
      </c>
    </row>
    <row r="8" spans="1:14" x14ac:dyDescent="0.2">
      <c r="A8" s="10" t="s">
        <v>40</v>
      </c>
      <c r="B8" s="11" t="s">
        <v>89</v>
      </c>
      <c r="C8" s="12">
        <v>35688</v>
      </c>
      <c r="D8" s="12">
        <v>42275</v>
      </c>
      <c r="E8" s="12">
        <v>51</v>
      </c>
      <c r="F8" s="12">
        <v>8282</v>
      </c>
      <c r="G8" s="46">
        <f t="shared" si="0"/>
        <v>0.23206680116565792</v>
      </c>
      <c r="H8" s="13" t="s">
        <v>141</v>
      </c>
      <c r="I8" s="14">
        <v>25</v>
      </c>
      <c r="J8" s="13" t="s">
        <v>141</v>
      </c>
      <c r="K8" s="12">
        <v>1516</v>
      </c>
      <c r="L8" s="13" t="s">
        <v>141</v>
      </c>
      <c r="M8" s="12">
        <v>2243</v>
      </c>
      <c r="N8" s="99">
        <f>M8/C8</f>
        <v>6.2850257789733244E-2</v>
      </c>
    </row>
    <row r="9" spans="1:14" x14ac:dyDescent="0.2">
      <c r="A9" s="10" t="s">
        <v>41</v>
      </c>
      <c r="B9" s="11" t="s">
        <v>90</v>
      </c>
      <c r="C9" s="12">
        <v>82934</v>
      </c>
      <c r="D9" s="12">
        <v>139987</v>
      </c>
      <c r="E9" s="12">
        <v>52</v>
      </c>
      <c r="F9" s="12">
        <v>29823</v>
      </c>
      <c r="G9" s="46">
        <f t="shared" si="0"/>
        <v>0.35959919936334916</v>
      </c>
      <c r="H9" s="13" t="s">
        <v>141</v>
      </c>
      <c r="I9" s="14">
        <v>0</v>
      </c>
      <c r="J9" s="13" t="s">
        <v>141</v>
      </c>
      <c r="K9" s="12">
        <v>434</v>
      </c>
      <c r="L9" s="13" t="s">
        <v>141</v>
      </c>
      <c r="M9" s="12">
        <v>43325</v>
      </c>
      <c r="N9" s="99">
        <f>M9/C9</f>
        <v>0.52240335688619866</v>
      </c>
    </row>
    <row r="10" spans="1:14" x14ac:dyDescent="0.2">
      <c r="A10" s="10" t="s">
        <v>43</v>
      </c>
      <c r="B10" s="11" t="s">
        <v>92</v>
      </c>
      <c r="C10" s="12">
        <v>36405</v>
      </c>
      <c r="D10" s="12">
        <v>61200</v>
      </c>
      <c r="E10" s="12">
        <v>49</v>
      </c>
      <c r="F10" s="12">
        <v>11555</v>
      </c>
      <c r="G10" s="46">
        <f t="shared" si="0"/>
        <v>0.3174014558439775</v>
      </c>
      <c r="H10" s="13" t="s">
        <v>141</v>
      </c>
      <c r="I10" s="14">
        <v>45</v>
      </c>
      <c r="J10" s="13" t="s">
        <v>141</v>
      </c>
      <c r="K10" s="12" t="s">
        <v>187</v>
      </c>
      <c r="L10" s="13" t="s">
        <v>141</v>
      </c>
      <c r="M10" s="12">
        <v>10866</v>
      </c>
      <c r="N10" s="99">
        <f>M10/C10</f>
        <v>0.29847548413679442</v>
      </c>
    </row>
    <row r="11" spans="1:14" x14ac:dyDescent="0.2">
      <c r="A11" s="10" t="s">
        <v>45</v>
      </c>
      <c r="B11" s="11" t="s">
        <v>94</v>
      </c>
      <c r="C11" s="12">
        <v>14312</v>
      </c>
      <c r="D11" s="12">
        <v>25778</v>
      </c>
      <c r="E11" s="12">
        <v>52</v>
      </c>
      <c r="F11" s="12">
        <v>6094</v>
      </c>
      <c r="G11" s="46">
        <f t="shared" si="0"/>
        <v>0.4257965343767468</v>
      </c>
      <c r="H11" s="13" t="s">
        <v>141</v>
      </c>
      <c r="I11" s="14">
        <v>0</v>
      </c>
      <c r="J11" s="13" t="s">
        <v>141</v>
      </c>
      <c r="K11" s="12" t="s">
        <v>187</v>
      </c>
      <c r="L11" s="13" t="s">
        <v>141</v>
      </c>
      <c r="M11" s="12">
        <v>10107</v>
      </c>
      <c r="N11" s="99">
        <f>M11/C11</f>
        <v>0.70619060927892674</v>
      </c>
    </row>
    <row r="12" spans="1:14" x14ac:dyDescent="0.2">
      <c r="A12" s="10" t="s">
        <v>46</v>
      </c>
      <c r="B12" s="11" t="s">
        <v>95</v>
      </c>
      <c r="C12" s="12">
        <v>47139</v>
      </c>
      <c r="D12" s="12">
        <v>56819</v>
      </c>
      <c r="E12" s="12">
        <v>39</v>
      </c>
      <c r="F12" s="12">
        <v>14398</v>
      </c>
      <c r="G12" s="46">
        <f t="shared" si="0"/>
        <v>0.3054371115212457</v>
      </c>
      <c r="H12" s="13" t="s">
        <v>141</v>
      </c>
      <c r="I12" s="14">
        <v>25</v>
      </c>
      <c r="J12" s="13" t="s">
        <v>141</v>
      </c>
      <c r="K12" s="12">
        <v>3768</v>
      </c>
      <c r="L12" s="13" t="s">
        <v>141</v>
      </c>
      <c r="M12" s="12">
        <v>1725</v>
      </c>
      <c r="N12" s="99">
        <f>M12/C12</f>
        <v>3.6593903137529436E-2</v>
      </c>
    </row>
    <row r="13" spans="1:14" x14ac:dyDescent="0.2">
      <c r="A13" s="10" t="s">
        <v>48</v>
      </c>
      <c r="B13" s="11" t="s">
        <v>97</v>
      </c>
      <c r="C13" s="12">
        <v>6460</v>
      </c>
      <c r="D13" s="12">
        <v>7720</v>
      </c>
      <c r="E13" s="12">
        <v>52</v>
      </c>
      <c r="F13" s="12">
        <v>1725</v>
      </c>
      <c r="G13" s="46">
        <f t="shared" si="0"/>
        <v>0.26702786377708976</v>
      </c>
      <c r="H13" s="13" t="s">
        <v>141</v>
      </c>
      <c r="I13" s="14">
        <v>0</v>
      </c>
      <c r="J13" s="13" t="s">
        <v>141</v>
      </c>
      <c r="K13" s="12">
        <v>1738</v>
      </c>
      <c r="L13" s="13" t="s">
        <v>141</v>
      </c>
      <c r="M13" s="12">
        <v>200</v>
      </c>
      <c r="N13" s="99">
        <f>M13/C13</f>
        <v>3.0959752321981424E-2</v>
      </c>
    </row>
    <row r="14" spans="1:14" x14ac:dyDescent="0.2">
      <c r="A14" s="10" t="s">
        <v>58</v>
      </c>
      <c r="B14" s="11" t="s">
        <v>104</v>
      </c>
      <c r="C14" s="12">
        <v>4469</v>
      </c>
      <c r="D14" s="12">
        <v>4629</v>
      </c>
      <c r="E14" s="12">
        <v>39</v>
      </c>
      <c r="F14" s="12">
        <v>899</v>
      </c>
      <c r="G14" s="46">
        <f t="shared" si="0"/>
        <v>0.20116357126874021</v>
      </c>
      <c r="H14" s="13" t="s">
        <v>141</v>
      </c>
      <c r="I14" s="14">
        <v>25</v>
      </c>
      <c r="J14" s="13" t="s">
        <v>141</v>
      </c>
      <c r="K14" s="12">
        <v>429</v>
      </c>
      <c r="L14" s="13" t="s">
        <v>141</v>
      </c>
      <c r="M14" s="12">
        <v>329</v>
      </c>
      <c r="N14" s="99">
        <f>M14/C14</f>
        <v>7.3618259118370999E-2</v>
      </c>
    </row>
    <row r="15" spans="1:14" x14ac:dyDescent="0.2">
      <c r="A15" s="10" t="s">
        <v>50</v>
      </c>
      <c r="B15" s="11" t="s">
        <v>99</v>
      </c>
      <c r="C15" s="12">
        <v>4489</v>
      </c>
      <c r="D15" s="12">
        <v>10128</v>
      </c>
      <c r="E15" s="12">
        <v>52</v>
      </c>
      <c r="F15" s="12">
        <v>1141</v>
      </c>
      <c r="G15" s="46">
        <f t="shared" si="0"/>
        <v>0.25417687680997997</v>
      </c>
      <c r="H15" s="13" t="s">
        <v>141</v>
      </c>
      <c r="I15" s="14">
        <v>115</v>
      </c>
      <c r="J15" s="13" t="s">
        <v>141</v>
      </c>
      <c r="K15" s="12" t="s">
        <v>187</v>
      </c>
      <c r="L15" s="13" t="s">
        <v>141</v>
      </c>
      <c r="M15" s="12">
        <v>0</v>
      </c>
      <c r="N15" s="99">
        <f>M15/C15</f>
        <v>0</v>
      </c>
    </row>
    <row r="16" spans="1:14" x14ac:dyDescent="0.2">
      <c r="A16" s="10" t="s">
        <v>52</v>
      </c>
      <c r="B16" s="11" t="s">
        <v>99</v>
      </c>
      <c r="C16" s="12">
        <v>5485</v>
      </c>
      <c r="D16" s="12">
        <v>9407</v>
      </c>
      <c r="E16" s="12">
        <v>52</v>
      </c>
      <c r="F16" s="12">
        <v>1095</v>
      </c>
      <c r="G16" s="46">
        <f t="shared" si="0"/>
        <v>0.19963536918869645</v>
      </c>
      <c r="H16" s="13" t="s">
        <v>141</v>
      </c>
      <c r="I16" s="14">
        <v>115</v>
      </c>
      <c r="J16" s="13" t="s">
        <v>141</v>
      </c>
      <c r="K16" s="12" t="s">
        <v>187</v>
      </c>
      <c r="L16" s="13" t="s">
        <v>141</v>
      </c>
      <c r="M16" s="12">
        <v>0</v>
      </c>
      <c r="N16" s="99">
        <f>M16/C16</f>
        <v>0</v>
      </c>
    </row>
    <row r="17" spans="1:14" x14ac:dyDescent="0.2">
      <c r="A17" s="10" t="s">
        <v>34</v>
      </c>
      <c r="B17" s="11" t="s">
        <v>85</v>
      </c>
      <c r="C17" s="12">
        <v>3778</v>
      </c>
      <c r="D17" s="12">
        <v>8474</v>
      </c>
      <c r="E17" s="12">
        <v>52</v>
      </c>
      <c r="F17" s="12">
        <v>580</v>
      </c>
      <c r="G17" s="46">
        <f t="shared" si="0"/>
        <v>0.15352038115404976</v>
      </c>
      <c r="H17" s="13" t="s">
        <v>141</v>
      </c>
      <c r="I17" s="14">
        <v>0</v>
      </c>
      <c r="J17" s="13" t="s">
        <v>141</v>
      </c>
      <c r="K17" s="12">
        <v>416</v>
      </c>
      <c r="L17" s="13" t="s">
        <v>141</v>
      </c>
      <c r="M17" s="12">
        <v>260</v>
      </c>
      <c r="N17" s="99">
        <f>M17/C17</f>
        <v>6.8819481206987818E-2</v>
      </c>
    </row>
    <row r="18" spans="1:14" x14ac:dyDescent="0.2">
      <c r="A18" s="10" t="s">
        <v>57</v>
      </c>
      <c r="B18" s="11" t="s">
        <v>85</v>
      </c>
      <c r="C18" s="12">
        <v>4620</v>
      </c>
      <c r="D18" s="12">
        <v>11000</v>
      </c>
      <c r="E18" s="12">
        <v>52</v>
      </c>
      <c r="F18" s="12">
        <v>1113</v>
      </c>
      <c r="G18" s="46">
        <f t="shared" si="0"/>
        <v>0.24090909090909091</v>
      </c>
      <c r="H18" s="13" t="s">
        <v>141</v>
      </c>
      <c r="I18" s="14">
        <v>115</v>
      </c>
      <c r="J18" s="13" t="s">
        <v>141</v>
      </c>
      <c r="K18" s="12">
        <v>620</v>
      </c>
      <c r="L18" s="13" t="s">
        <v>141</v>
      </c>
      <c r="M18" s="12">
        <v>520</v>
      </c>
      <c r="N18" s="99">
        <f>M18/C18</f>
        <v>0.11255411255411256</v>
      </c>
    </row>
    <row r="19" spans="1:14" x14ac:dyDescent="0.2">
      <c r="A19" s="10" t="s">
        <v>55</v>
      </c>
      <c r="B19" s="11" t="s">
        <v>102</v>
      </c>
      <c r="C19" s="12">
        <v>5559</v>
      </c>
      <c r="D19" s="12">
        <v>33888</v>
      </c>
      <c r="E19" s="12">
        <v>49</v>
      </c>
      <c r="F19" s="12">
        <v>3219</v>
      </c>
      <c r="G19" s="46">
        <f t="shared" si="0"/>
        <v>0.57906098219104152</v>
      </c>
      <c r="H19" s="13" t="s">
        <v>141</v>
      </c>
      <c r="I19" s="14">
        <v>0</v>
      </c>
      <c r="J19" s="13" t="s">
        <v>141</v>
      </c>
      <c r="K19" s="12">
        <v>173</v>
      </c>
      <c r="L19" s="13" t="s">
        <v>141</v>
      </c>
      <c r="M19" s="12">
        <v>8100</v>
      </c>
      <c r="N19" s="99">
        <f>M19/C19</f>
        <v>1.4570966001079331</v>
      </c>
    </row>
    <row r="20" spans="1:14" x14ac:dyDescent="0.2">
      <c r="A20" s="10" t="s">
        <v>61</v>
      </c>
      <c r="B20" s="11" t="s">
        <v>107</v>
      </c>
      <c r="C20" s="12">
        <v>29568</v>
      </c>
      <c r="D20" s="12">
        <v>5300</v>
      </c>
      <c r="E20" s="12">
        <v>39</v>
      </c>
      <c r="F20" s="12">
        <v>5201</v>
      </c>
      <c r="G20" s="46">
        <f t="shared" si="0"/>
        <v>0.17589962121212122</v>
      </c>
      <c r="H20" s="13" t="s">
        <v>141</v>
      </c>
      <c r="I20" s="14">
        <v>0</v>
      </c>
      <c r="J20" s="13" t="s">
        <v>141</v>
      </c>
      <c r="K20" s="12">
        <v>415</v>
      </c>
      <c r="L20" s="13" t="s">
        <v>141</v>
      </c>
      <c r="M20" s="12">
        <v>1560</v>
      </c>
      <c r="N20" s="99">
        <f>M20/C20</f>
        <v>5.2759740259740256E-2</v>
      </c>
    </row>
    <row r="21" spans="1:14" x14ac:dyDescent="0.2">
      <c r="A21" s="10" t="s">
        <v>59</v>
      </c>
      <c r="B21" s="11" t="s">
        <v>105</v>
      </c>
      <c r="C21" s="12">
        <v>22529</v>
      </c>
      <c r="D21" s="12">
        <v>25981</v>
      </c>
      <c r="E21" s="12">
        <v>50</v>
      </c>
      <c r="F21" s="12">
        <v>6909</v>
      </c>
      <c r="G21" s="46">
        <f t="shared" si="0"/>
        <v>0.30667140130498466</v>
      </c>
      <c r="H21" s="13" t="s">
        <v>141</v>
      </c>
      <c r="I21" s="14">
        <v>50</v>
      </c>
      <c r="J21" s="13" t="s">
        <v>141</v>
      </c>
      <c r="K21" s="12">
        <v>6537</v>
      </c>
      <c r="L21" s="13" t="s">
        <v>141</v>
      </c>
      <c r="M21" s="12">
        <v>9785</v>
      </c>
      <c r="N21" s="99">
        <f>M21/C21</f>
        <v>0.43432908695459188</v>
      </c>
    </row>
    <row r="22" spans="1:14" x14ac:dyDescent="0.2">
      <c r="A22" s="10" t="s">
        <v>37</v>
      </c>
      <c r="B22" s="11" t="s">
        <v>87</v>
      </c>
      <c r="C22" s="12">
        <v>3616</v>
      </c>
      <c r="D22" s="12">
        <v>16031</v>
      </c>
      <c r="E22" s="12">
        <v>52</v>
      </c>
      <c r="F22" s="12">
        <v>1740</v>
      </c>
      <c r="G22" s="46">
        <f t="shared" si="0"/>
        <v>0.48119469026548672</v>
      </c>
      <c r="H22" s="13" t="s">
        <v>141</v>
      </c>
      <c r="I22" s="14">
        <v>0</v>
      </c>
      <c r="J22" s="13" t="s">
        <v>141</v>
      </c>
      <c r="K22" s="12">
        <v>50</v>
      </c>
      <c r="L22" s="13" t="s">
        <v>141</v>
      </c>
      <c r="M22" s="12">
        <v>6764</v>
      </c>
      <c r="N22" s="99">
        <f>M22/C22</f>
        <v>1.8705752212389382</v>
      </c>
    </row>
    <row r="23" spans="1:14" x14ac:dyDescent="0.2">
      <c r="A23" s="10" t="s">
        <v>64</v>
      </c>
      <c r="B23" s="11" t="s">
        <v>110</v>
      </c>
      <c r="C23" s="12">
        <v>17075</v>
      </c>
      <c r="D23" s="12">
        <v>33451</v>
      </c>
      <c r="E23" s="12">
        <v>51</v>
      </c>
      <c r="F23" s="12">
        <v>7806</v>
      </c>
      <c r="G23" s="46">
        <f t="shared" si="0"/>
        <v>0.45715959004392387</v>
      </c>
      <c r="H23" s="13" t="s">
        <v>141</v>
      </c>
      <c r="I23" s="14">
        <v>10</v>
      </c>
      <c r="J23" s="13" t="s">
        <v>141</v>
      </c>
      <c r="K23" s="12">
        <v>880</v>
      </c>
      <c r="L23" s="13" t="s">
        <v>141</v>
      </c>
      <c r="M23" s="12">
        <v>449</v>
      </c>
      <c r="N23" s="99">
        <f>M23/C23</f>
        <v>2.6295754026354319E-2</v>
      </c>
    </row>
    <row r="24" spans="1:14" x14ac:dyDescent="0.2">
      <c r="A24" s="10" t="s">
        <v>173</v>
      </c>
      <c r="B24" s="11" t="s">
        <v>108</v>
      </c>
      <c r="C24" s="12">
        <v>14532</v>
      </c>
      <c r="D24" s="12">
        <v>59872</v>
      </c>
      <c r="E24" s="12">
        <v>52</v>
      </c>
      <c r="F24" s="12">
        <v>6312</v>
      </c>
      <c r="G24" s="46">
        <f t="shared" si="0"/>
        <v>0.43435177539223779</v>
      </c>
      <c r="H24" s="13" t="s">
        <v>141</v>
      </c>
      <c r="I24" s="14">
        <v>25</v>
      </c>
      <c r="J24" s="13" t="s">
        <v>141</v>
      </c>
      <c r="K24" s="12">
        <v>698</v>
      </c>
      <c r="L24" s="13" t="s">
        <v>141</v>
      </c>
      <c r="M24" s="12">
        <v>16258</v>
      </c>
      <c r="N24" s="99">
        <f>M24/C24</f>
        <v>1.1187723644371044</v>
      </c>
    </row>
    <row r="25" spans="1:14" x14ac:dyDescent="0.2">
      <c r="A25" s="10" t="s">
        <v>54</v>
      </c>
      <c r="B25" s="11" t="s">
        <v>101</v>
      </c>
      <c r="C25" s="12">
        <v>1410</v>
      </c>
      <c r="D25" s="12">
        <v>33450</v>
      </c>
      <c r="E25" s="12">
        <v>37</v>
      </c>
      <c r="F25" s="12">
        <v>1953</v>
      </c>
      <c r="G25" s="46">
        <f t="shared" si="0"/>
        <v>1.3851063829787233</v>
      </c>
      <c r="H25" s="13" t="s">
        <v>141</v>
      </c>
      <c r="I25" s="14">
        <v>25</v>
      </c>
      <c r="J25" s="13" t="s">
        <v>141</v>
      </c>
      <c r="K25" s="12">
        <v>1840</v>
      </c>
      <c r="L25" s="13" t="s">
        <v>141</v>
      </c>
      <c r="M25" s="12">
        <v>595</v>
      </c>
      <c r="N25" s="99">
        <f>M25/C25</f>
        <v>0.42198581560283688</v>
      </c>
    </row>
    <row r="26" spans="1:14" x14ac:dyDescent="0.2">
      <c r="A26" s="10" t="s">
        <v>65</v>
      </c>
      <c r="B26" s="11" t="s">
        <v>111</v>
      </c>
      <c r="C26" s="12">
        <v>25163</v>
      </c>
      <c r="D26" s="12">
        <v>137499</v>
      </c>
      <c r="E26" s="12">
        <v>51</v>
      </c>
      <c r="F26" s="12">
        <v>9124</v>
      </c>
      <c r="G26" s="46">
        <f t="shared" si="0"/>
        <v>0.36259587489568018</v>
      </c>
      <c r="H26" s="13" t="s">
        <v>141</v>
      </c>
      <c r="I26" s="14">
        <v>155</v>
      </c>
      <c r="J26" s="13" t="s">
        <v>141</v>
      </c>
      <c r="K26" s="12">
        <v>27378</v>
      </c>
      <c r="L26" s="13" t="s">
        <v>141</v>
      </c>
      <c r="M26" s="12">
        <v>8112</v>
      </c>
      <c r="N26" s="99">
        <f>M26/C26</f>
        <v>0.32237809482176211</v>
      </c>
    </row>
    <row r="27" spans="1:14" x14ac:dyDescent="0.2">
      <c r="A27" s="10" t="s">
        <v>44</v>
      </c>
      <c r="B27" s="11" t="s">
        <v>93</v>
      </c>
      <c r="C27" s="12">
        <v>5991</v>
      </c>
      <c r="D27" s="12">
        <v>5228</v>
      </c>
      <c r="E27" s="12">
        <v>52</v>
      </c>
      <c r="F27" s="12">
        <v>338</v>
      </c>
      <c r="G27" s="46">
        <f t="shared" si="0"/>
        <v>5.6417960273743947E-2</v>
      </c>
      <c r="H27" s="13" t="s">
        <v>141</v>
      </c>
      <c r="I27" s="14">
        <v>115</v>
      </c>
      <c r="J27" s="13" t="s">
        <v>141</v>
      </c>
      <c r="K27" s="12">
        <v>43</v>
      </c>
      <c r="L27" s="13" t="s">
        <v>141</v>
      </c>
      <c r="M27" s="12">
        <v>445</v>
      </c>
      <c r="N27" s="99">
        <f>M27/C27</f>
        <v>7.4278083792355204E-2</v>
      </c>
    </row>
    <row r="28" spans="1:14" x14ac:dyDescent="0.2">
      <c r="A28" s="10" t="s">
        <v>66</v>
      </c>
      <c r="B28" s="11" t="s">
        <v>93</v>
      </c>
      <c r="C28" s="12">
        <v>19821</v>
      </c>
      <c r="D28" s="12">
        <v>58420</v>
      </c>
      <c r="E28" s="12">
        <v>52</v>
      </c>
      <c r="F28" s="12">
        <v>10962</v>
      </c>
      <c r="G28" s="46">
        <f t="shared" si="0"/>
        <v>0.55304979567125778</v>
      </c>
      <c r="H28" s="13" t="s">
        <v>141</v>
      </c>
      <c r="I28" s="14">
        <v>0</v>
      </c>
      <c r="J28" s="13" t="s">
        <v>141</v>
      </c>
      <c r="K28" s="12">
        <v>4337</v>
      </c>
      <c r="L28" s="13" t="s">
        <v>141</v>
      </c>
      <c r="M28" s="12">
        <v>10270</v>
      </c>
      <c r="N28" s="99">
        <f>M28/C28</f>
        <v>0.51813732909540389</v>
      </c>
    </row>
    <row r="29" spans="1:14" x14ac:dyDescent="0.2">
      <c r="A29" s="10" t="s">
        <v>81</v>
      </c>
      <c r="B29" s="11" t="s">
        <v>93</v>
      </c>
      <c r="C29" s="12">
        <v>1920</v>
      </c>
      <c r="D29" s="12">
        <v>4061</v>
      </c>
      <c r="E29" s="12">
        <v>52</v>
      </c>
      <c r="F29" s="12">
        <v>280</v>
      </c>
      <c r="G29" s="46">
        <f t="shared" si="0"/>
        <v>0.14583333333333334</v>
      </c>
      <c r="H29" s="13" t="s">
        <v>142</v>
      </c>
      <c r="I29" s="14">
        <v>150</v>
      </c>
      <c r="J29" s="13" t="s">
        <v>141</v>
      </c>
      <c r="K29" s="12">
        <v>774</v>
      </c>
      <c r="L29" s="13" t="s">
        <v>141</v>
      </c>
      <c r="M29" s="12">
        <v>802</v>
      </c>
      <c r="N29" s="99">
        <f>M29/C29</f>
        <v>0.41770833333333335</v>
      </c>
    </row>
    <row r="30" spans="1:14" x14ac:dyDescent="0.2">
      <c r="A30" s="10" t="s">
        <v>63</v>
      </c>
      <c r="B30" s="11" t="s">
        <v>109</v>
      </c>
      <c r="C30" s="12">
        <v>34114</v>
      </c>
      <c r="D30" s="12">
        <v>57600</v>
      </c>
      <c r="E30" s="12">
        <v>48</v>
      </c>
      <c r="F30" s="12">
        <v>9143</v>
      </c>
      <c r="G30" s="46">
        <f t="shared" si="0"/>
        <v>0.26801313243829511</v>
      </c>
      <c r="H30" s="13" t="s">
        <v>141</v>
      </c>
      <c r="I30" s="14">
        <v>0</v>
      </c>
      <c r="J30" s="13" t="s">
        <v>141</v>
      </c>
      <c r="K30" s="12">
        <v>796</v>
      </c>
      <c r="L30" s="13" t="s">
        <v>141</v>
      </c>
      <c r="M30" s="12">
        <v>20396</v>
      </c>
      <c r="N30" s="99">
        <f>M30/C30</f>
        <v>0.5978777041683766</v>
      </c>
    </row>
    <row r="31" spans="1:14" x14ac:dyDescent="0.2">
      <c r="A31" s="10" t="s">
        <v>68</v>
      </c>
      <c r="B31" s="11" t="s">
        <v>112</v>
      </c>
      <c r="C31" s="12">
        <v>12588</v>
      </c>
      <c r="D31" s="12">
        <v>28082</v>
      </c>
      <c r="E31" s="12">
        <v>51</v>
      </c>
      <c r="F31" s="12">
        <v>2371</v>
      </c>
      <c r="G31" s="46">
        <f t="shared" si="0"/>
        <v>0.18835398792500793</v>
      </c>
      <c r="H31" s="13" t="s">
        <v>141</v>
      </c>
      <c r="I31" s="14">
        <v>30</v>
      </c>
      <c r="J31" s="13" t="s">
        <v>141</v>
      </c>
      <c r="K31" s="12" t="s">
        <v>187</v>
      </c>
      <c r="L31" s="13" t="s">
        <v>141</v>
      </c>
      <c r="M31" s="12">
        <v>766</v>
      </c>
      <c r="N31" s="99">
        <f>M31/C31</f>
        <v>6.0851604702891644E-2</v>
      </c>
    </row>
    <row r="32" spans="1:14" x14ac:dyDescent="0.2">
      <c r="A32" s="10" t="s">
        <v>70</v>
      </c>
      <c r="B32" s="11" t="s">
        <v>113</v>
      </c>
      <c r="C32" s="12">
        <v>75604</v>
      </c>
      <c r="D32" s="12">
        <v>34397</v>
      </c>
      <c r="E32" s="12">
        <v>49</v>
      </c>
      <c r="F32" s="12">
        <v>21704</v>
      </c>
      <c r="G32" s="46">
        <f t="shared" si="0"/>
        <v>0.28707475794931486</v>
      </c>
      <c r="H32" s="13" t="s">
        <v>141</v>
      </c>
      <c r="I32" s="14">
        <v>40</v>
      </c>
      <c r="J32" s="13" t="s">
        <v>141</v>
      </c>
      <c r="K32" s="12">
        <v>809</v>
      </c>
      <c r="L32" s="13" t="s">
        <v>141</v>
      </c>
      <c r="M32" s="12">
        <v>5300</v>
      </c>
      <c r="N32" s="99">
        <f>M32/C32</f>
        <v>7.0102110999418016E-2</v>
      </c>
    </row>
    <row r="33" spans="1:14" x14ac:dyDescent="0.2">
      <c r="A33" s="10" t="s">
        <v>72</v>
      </c>
      <c r="B33" s="11" t="s">
        <v>115</v>
      </c>
      <c r="C33" s="12">
        <v>17871</v>
      </c>
      <c r="D33" s="12">
        <v>41635</v>
      </c>
      <c r="E33" s="12">
        <v>52</v>
      </c>
      <c r="F33" s="12">
        <v>4702</v>
      </c>
      <c r="G33" s="46">
        <f t="shared" si="0"/>
        <v>0.26310782832521962</v>
      </c>
      <c r="H33" s="13" t="s">
        <v>141</v>
      </c>
      <c r="I33" s="14">
        <v>0</v>
      </c>
      <c r="J33" s="13" t="s">
        <v>141</v>
      </c>
      <c r="K33" s="12">
        <v>934</v>
      </c>
      <c r="L33" s="13" t="s">
        <v>141</v>
      </c>
      <c r="M33" s="12">
        <v>3415</v>
      </c>
      <c r="N33" s="99">
        <f>M33/C33</f>
        <v>0.19109171283084325</v>
      </c>
    </row>
    <row r="34" spans="1:14" x14ac:dyDescent="0.2">
      <c r="A34" s="10" t="s">
        <v>73</v>
      </c>
      <c r="B34" s="11" t="s">
        <v>116</v>
      </c>
      <c r="C34" s="12">
        <v>131744</v>
      </c>
      <c r="D34" s="12">
        <v>340346</v>
      </c>
      <c r="E34" s="12">
        <v>51</v>
      </c>
      <c r="F34" s="12">
        <v>35011</v>
      </c>
      <c r="G34" s="46">
        <f t="shared" si="0"/>
        <v>0.26575024289531213</v>
      </c>
      <c r="H34" s="13" t="s">
        <v>141</v>
      </c>
      <c r="I34" s="14">
        <v>25</v>
      </c>
      <c r="J34" s="13" t="s">
        <v>141</v>
      </c>
      <c r="K34" s="12" t="s">
        <v>187</v>
      </c>
      <c r="L34" s="13" t="s">
        <v>141</v>
      </c>
      <c r="M34" s="12">
        <v>26793</v>
      </c>
      <c r="N34" s="99">
        <f>M34/C34</f>
        <v>0.20337169055137236</v>
      </c>
    </row>
    <row r="35" spans="1:14" x14ac:dyDescent="0.2">
      <c r="A35" s="10" t="s">
        <v>74</v>
      </c>
      <c r="B35" s="11" t="s">
        <v>116</v>
      </c>
      <c r="C35" s="12">
        <v>59190</v>
      </c>
      <c r="D35" s="12">
        <v>26776</v>
      </c>
      <c r="E35" s="12">
        <v>50</v>
      </c>
      <c r="F35" s="12">
        <v>9116</v>
      </c>
      <c r="G35" s="46">
        <f t="shared" si="0"/>
        <v>0.15401250211184322</v>
      </c>
      <c r="H35" s="13" t="s">
        <v>141</v>
      </c>
      <c r="I35" s="14">
        <v>125</v>
      </c>
      <c r="J35" s="13" t="s">
        <v>141</v>
      </c>
      <c r="K35" s="12">
        <v>106</v>
      </c>
      <c r="L35" s="13" t="s">
        <v>141</v>
      </c>
      <c r="M35" s="12">
        <v>24788</v>
      </c>
      <c r="N35" s="99">
        <f>M35/C35</f>
        <v>0.41878695725629328</v>
      </c>
    </row>
    <row r="36" spans="1:14" x14ac:dyDescent="0.2">
      <c r="A36" s="10" t="s">
        <v>38</v>
      </c>
      <c r="B36" s="11" t="s">
        <v>88</v>
      </c>
      <c r="C36" s="12">
        <v>8020</v>
      </c>
      <c r="D36" s="12">
        <v>10132</v>
      </c>
      <c r="E36" s="12">
        <v>52</v>
      </c>
      <c r="F36" s="12">
        <v>1482</v>
      </c>
      <c r="G36" s="46">
        <f t="shared" si="0"/>
        <v>0.18478802992518703</v>
      </c>
      <c r="H36" s="13" t="s">
        <v>142</v>
      </c>
      <c r="I36" s="14">
        <v>125</v>
      </c>
      <c r="J36" s="13" t="s">
        <v>141</v>
      </c>
      <c r="K36" s="12">
        <v>145</v>
      </c>
      <c r="L36" s="13" t="s">
        <v>142</v>
      </c>
      <c r="M36" s="12">
        <v>8</v>
      </c>
      <c r="N36" s="99">
        <f>M36/C36</f>
        <v>9.9750623441396502E-4</v>
      </c>
    </row>
    <row r="37" spans="1:14" x14ac:dyDescent="0.2">
      <c r="A37" s="10" t="s">
        <v>53</v>
      </c>
      <c r="B37" s="11" t="s">
        <v>100</v>
      </c>
      <c r="C37" s="12">
        <v>4230</v>
      </c>
      <c r="D37" s="12">
        <v>19448</v>
      </c>
      <c r="E37" s="12">
        <v>52</v>
      </c>
      <c r="F37" s="12">
        <v>1220</v>
      </c>
      <c r="G37" s="46">
        <f t="shared" si="0"/>
        <v>0.28841607565011823</v>
      </c>
      <c r="H37" s="13" t="s">
        <v>141</v>
      </c>
      <c r="I37" s="14">
        <v>0</v>
      </c>
      <c r="J37" s="13" t="s">
        <v>141</v>
      </c>
      <c r="K37" s="12">
        <v>2016</v>
      </c>
      <c r="L37" s="13" t="s">
        <v>141</v>
      </c>
      <c r="M37" s="12">
        <v>844</v>
      </c>
      <c r="N37" s="99">
        <f>M37/C37</f>
        <v>0.19952718676122932</v>
      </c>
    </row>
    <row r="38" spans="1:14" x14ac:dyDescent="0.2">
      <c r="A38" s="10" t="s">
        <v>67</v>
      </c>
      <c r="B38" s="11" t="s">
        <v>100</v>
      </c>
      <c r="C38" s="12">
        <v>6154</v>
      </c>
      <c r="D38" s="12">
        <v>19273</v>
      </c>
      <c r="E38" s="12">
        <v>52</v>
      </c>
      <c r="F38" s="12">
        <v>1866</v>
      </c>
      <c r="G38" s="46">
        <f t="shared" si="0"/>
        <v>0.30321741956451087</v>
      </c>
      <c r="H38" s="13" t="s">
        <v>141</v>
      </c>
      <c r="I38" s="14">
        <v>25</v>
      </c>
      <c r="J38" s="13" t="s">
        <v>141</v>
      </c>
      <c r="K38" s="12">
        <v>750</v>
      </c>
      <c r="L38" s="13" t="s">
        <v>141</v>
      </c>
      <c r="M38" s="12">
        <v>468</v>
      </c>
      <c r="N38" s="99">
        <f>M38/C38</f>
        <v>7.6048098797530064E-2</v>
      </c>
    </row>
    <row r="39" spans="1:14" x14ac:dyDescent="0.2">
      <c r="A39" s="10" t="s">
        <v>47</v>
      </c>
      <c r="B39" s="11" t="s">
        <v>96</v>
      </c>
      <c r="C39" s="12">
        <v>9476</v>
      </c>
      <c r="D39" s="12">
        <v>7987</v>
      </c>
      <c r="E39" s="12">
        <v>52</v>
      </c>
      <c r="F39" s="12">
        <v>1833</v>
      </c>
      <c r="G39" s="46">
        <f t="shared" si="0"/>
        <v>0.19343604896580835</v>
      </c>
      <c r="H39" s="13" t="s">
        <v>141</v>
      </c>
      <c r="I39" s="14">
        <v>150</v>
      </c>
      <c r="J39" s="13" t="s">
        <v>141</v>
      </c>
      <c r="K39" s="12">
        <v>528</v>
      </c>
      <c r="L39" s="13" t="s">
        <v>142</v>
      </c>
      <c r="M39" s="12">
        <v>1264</v>
      </c>
      <c r="N39" s="99">
        <f>M39/C39</f>
        <v>0.1333896158716758</v>
      </c>
    </row>
    <row r="40" spans="1:14" x14ac:dyDescent="0.2">
      <c r="A40" s="10" t="s">
        <v>51</v>
      </c>
      <c r="B40" s="11" t="s">
        <v>96</v>
      </c>
      <c r="C40" s="12">
        <v>12642</v>
      </c>
      <c r="D40" s="12">
        <v>46349</v>
      </c>
      <c r="E40" s="12">
        <v>52</v>
      </c>
      <c r="F40" s="12">
        <v>5293</v>
      </c>
      <c r="G40" s="46">
        <f t="shared" si="0"/>
        <v>0.41868375257079576</v>
      </c>
      <c r="H40" s="13" t="s">
        <v>141</v>
      </c>
      <c r="I40" s="14">
        <v>40</v>
      </c>
      <c r="J40" s="13" t="s">
        <v>141</v>
      </c>
      <c r="K40" s="12">
        <v>375</v>
      </c>
      <c r="L40" s="13" t="s">
        <v>141</v>
      </c>
      <c r="M40" s="12">
        <v>7195</v>
      </c>
      <c r="N40" s="99">
        <f>M40/C40</f>
        <v>0.56913463059642466</v>
      </c>
    </row>
    <row r="41" spans="1:14" x14ac:dyDescent="0.2">
      <c r="A41" s="10" t="s">
        <v>76</v>
      </c>
      <c r="B41" s="11" t="s">
        <v>118</v>
      </c>
      <c r="C41" s="12">
        <v>31931</v>
      </c>
      <c r="D41" s="12">
        <v>18774</v>
      </c>
      <c r="E41" s="12">
        <v>39</v>
      </c>
      <c r="F41" s="12">
        <v>8282</v>
      </c>
      <c r="G41" s="46">
        <f t="shared" si="0"/>
        <v>0.25937177037988163</v>
      </c>
      <c r="H41" s="13" t="s">
        <v>141</v>
      </c>
      <c r="I41" s="14">
        <v>0</v>
      </c>
      <c r="J41" s="13" t="s">
        <v>141</v>
      </c>
      <c r="K41" s="12">
        <v>6519</v>
      </c>
      <c r="L41" s="13" t="s">
        <v>141</v>
      </c>
      <c r="M41" s="12">
        <v>15562</v>
      </c>
      <c r="N41" s="99">
        <f>M41/C41</f>
        <v>0.48736337728226486</v>
      </c>
    </row>
    <row r="42" spans="1:14" x14ac:dyDescent="0.2">
      <c r="A42" s="10" t="s">
        <v>77</v>
      </c>
      <c r="B42" s="11" t="s">
        <v>119</v>
      </c>
      <c r="C42" s="12">
        <v>16359</v>
      </c>
      <c r="D42" s="12">
        <v>28207</v>
      </c>
      <c r="E42" s="12">
        <v>52</v>
      </c>
      <c r="F42" s="12">
        <v>5237</v>
      </c>
      <c r="G42" s="46">
        <f t="shared" si="0"/>
        <v>0.32012959227336635</v>
      </c>
      <c r="H42" s="13" t="s">
        <v>141</v>
      </c>
      <c r="I42" s="14">
        <v>25</v>
      </c>
      <c r="J42" s="13" t="s">
        <v>141</v>
      </c>
      <c r="K42" s="12">
        <v>969</v>
      </c>
      <c r="L42" s="13" t="s">
        <v>141</v>
      </c>
      <c r="M42" s="12">
        <v>1256</v>
      </c>
      <c r="N42" s="99">
        <f>M42/C42</f>
        <v>7.6777309126474722E-2</v>
      </c>
    </row>
    <row r="43" spans="1:14" x14ac:dyDescent="0.2">
      <c r="A43" s="10" t="s">
        <v>49</v>
      </c>
      <c r="B43" s="11" t="s">
        <v>98</v>
      </c>
      <c r="C43" s="12">
        <v>11147</v>
      </c>
      <c r="D43" s="12">
        <v>23988</v>
      </c>
      <c r="E43" s="12">
        <v>48</v>
      </c>
      <c r="F43" s="12">
        <v>2108</v>
      </c>
      <c r="G43" s="46">
        <f t="shared" si="0"/>
        <v>0.18910917735713645</v>
      </c>
      <c r="H43" s="13" t="s">
        <v>141</v>
      </c>
      <c r="I43" s="14">
        <v>115</v>
      </c>
      <c r="J43" s="13" t="s">
        <v>141</v>
      </c>
      <c r="K43" s="12">
        <v>494</v>
      </c>
      <c r="L43" s="13" t="s">
        <v>141</v>
      </c>
      <c r="M43" s="12">
        <v>1442</v>
      </c>
      <c r="N43" s="99">
        <f>M43/C43</f>
        <v>0.1293621602224814</v>
      </c>
    </row>
    <row r="44" spans="1:14" x14ac:dyDescent="0.2">
      <c r="A44" s="10" t="s">
        <v>71</v>
      </c>
      <c r="B44" s="11" t="s">
        <v>114</v>
      </c>
      <c r="C44" s="12">
        <v>9631</v>
      </c>
      <c r="D44" s="12">
        <v>3245</v>
      </c>
      <c r="E44" s="12">
        <v>48</v>
      </c>
      <c r="F44" s="12">
        <v>278</v>
      </c>
      <c r="G44" s="46">
        <f t="shared" si="0"/>
        <v>2.8865123040182742E-2</v>
      </c>
      <c r="H44" s="13" t="s">
        <v>141</v>
      </c>
      <c r="I44" s="14">
        <v>0</v>
      </c>
      <c r="J44" s="13" t="s">
        <v>141</v>
      </c>
      <c r="K44" s="12">
        <v>90</v>
      </c>
      <c r="L44" s="13" t="s">
        <v>141</v>
      </c>
      <c r="M44" s="12">
        <v>578</v>
      </c>
      <c r="N44" s="99">
        <f>M44/C44</f>
        <v>6.0014536392897937E-2</v>
      </c>
    </row>
    <row r="45" spans="1:14" x14ac:dyDescent="0.2">
      <c r="A45" s="10" t="s">
        <v>78</v>
      </c>
      <c r="B45" s="11" t="s">
        <v>114</v>
      </c>
      <c r="C45" s="12">
        <v>73192</v>
      </c>
      <c r="D45" s="12">
        <v>103118</v>
      </c>
      <c r="E45" s="12">
        <v>51</v>
      </c>
      <c r="F45" s="12">
        <v>24532</v>
      </c>
      <c r="G45" s="46">
        <f t="shared" si="0"/>
        <v>0.33517324297737455</v>
      </c>
      <c r="H45" s="13" t="s">
        <v>141</v>
      </c>
      <c r="I45" s="14">
        <v>40</v>
      </c>
      <c r="J45" s="13" t="s">
        <v>141</v>
      </c>
      <c r="K45" s="12">
        <v>691</v>
      </c>
      <c r="L45" s="13" t="s">
        <v>141</v>
      </c>
      <c r="M45" s="12">
        <v>22568</v>
      </c>
      <c r="N45" s="99">
        <f>M45/C45</f>
        <v>0.30833970925784238</v>
      </c>
    </row>
    <row r="46" spans="1:14" x14ac:dyDescent="0.2">
      <c r="A46" s="10" t="s">
        <v>60</v>
      </c>
      <c r="B46" s="11" t="s">
        <v>106</v>
      </c>
      <c r="C46" s="12">
        <v>6528</v>
      </c>
      <c r="D46" s="12">
        <v>12214</v>
      </c>
      <c r="E46" s="12">
        <v>52</v>
      </c>
      <c r="F46" s="12">
        <v>1432</v>
      </c>
      <c r="G46" s="46">
        <f t="shared" si="0"/>
        <v>0.21936274509803921</v>
      </c>
      <c r="H46" s="13" t="s">
        <v>141</v>
      </c>
      <c r="I46" s="14">
        <v>0</v>
      </c>
      <c r="J46" s="13" t="s">
        <v>141</v>
      </c>
      <c r="K46" s="12">
        <v>23</v>
      </c>
      <c r="L46" s="13" t="s">
        <v>141</v>
      </c>
      <c r="M46" s="12">
        <v>417</v>
      </c>
      <c r="N46" s="99">
        <f>M46/C46</f>
        <v>6.387867647058823E-2</v>
      </c>
    </row>
    <row r="47" spans="1:14" x14ac:dyDescent="0.2">
      <c r="A47" s="10" t="s">
        <v>79</v>
      </c>
      <c r="B47" s="11" t="s">
        <v>120</v>
      </c>
      <c r="C47" s="12">
        <v>31012</v>
      </c>
      <c r="D47" s="12">
        <v>29278</v>
      </c>
      <c r="E47" s="12">
        <v>50</v>
      </c>
      <c r="F47" s="12">
        <v>6376</v>
      </c>
      <c r="G47" s="46">
        <f t="shared" si="0"/>
        <v>0.20559783309686572</v>
      </c>
      <c r="H47" s="13" t="s">
        <v>141</v>
      </c>
      <c r="I47" s="14">
        <v>0</v>
      </c>
      <c r="J47" s="13" t="s">
        <v>141</v>
      </c>
      <c r="K47" s="12">
        <v>251</v>
      </c>
      <c r="L47" s="13" t="s">
        <v>141</v>
      </c>
      <c r="M47" s="12">
        <v>1854</v>
      </c>
      <c r="N47" s="99">
        <f>M47/C47</f>
        <v>5.9783309686572937E-2</v>
      </c>
    </row>
    <row r="48" spans="1:14" x14ac:dyDescent="0.2">
      <c r="A48" s="10" t="s">
        <v>80</v>
      </c>
      <c r="B48" s="11" t="s">
        <v>121</v>
      </c>
      <c r="C48" s="12">
        <v>23359</v>
      </c>
      <c r="D48" s="12">
        <v>120449</v>
      </c>
      <c r="E48" s="12">
        <v>52</v>
      </c>
      <c r="F48" s="12">
        <v>15532</v>
      </c>
      <c r="G48" s="46">
        <f t="shared" si="0"/>
        <v>0.66492572456012666</v>
      </c>
      <c r="H48" s="13" t="s">
        <v>141</v>
      </c>
      <c r="I48" s="14">
        <v>25</v>
      </c>
      <c r="J48" s="13" t="s">
        <v>141</v>
      </c>
      <c r="K48" s="12">
        <v>2661</v>
      </c>
      <c r="L48" s="13" t="s">
        <v>141</v>
      </c>
      <c r="M48" s="12">
        <v>9713</v>
      </c>
      <c r="N48" s="99">
        <f>M48/C48</f>
        <v>0.41581403313498011</v>
      </c>
    </row>
    <row r="49" spans="1:14" x14ac:dyDescent="0.2">
      <c r="A49" s="16" t="s">
        <v>82</v>
      </c>
      <c r="B49" s="17" t="s">
        <v>122</v>
      </c>
      <c r="C49" s="18">
        <v>43240</v>
      </c>
      <c r="D49" s="18">
        <v>25981</v>
      </c>
      <c r="E49" s="18">
        <v>49</v>
      </c>
      <c r="F49" s="18">
        <v>11965</v>
      </c>
      <c r="G49" s="121">
        <f t="shared" si="0"/>
        <v>0.2767113783533765</v>
      </c>
      <c r="H49" s="19" t="s">
        <v>141</v>
      </c>
      <c r="I49" s="20">
        <v>25</v>
      </c>
      <c r="J49" s="19" t="s">
        <v>141</v>
      </c>
      <c r="K49" s="18">
        <v>488</v>
      </c>
      <c r="L49" s="19" t="s">
        <v>141</v>
      </c>
      <c r="M49" s="18">
        <v>6230</v>
      </c>
      <c r="N49" s="122">
        <f>M49/C49</f>
        <v>0.1440795559666975</v>
      </c>
    </row>
    <row r="50" spans="1:14" x14ac:dyDescent="0.2">
      <c r="A50" s="34"/>
      <c r="B50" s="35"/>
      <c r="C50" s="37"/>
      <c r="D50" s="37"/>
      <c r="E50" s="37"/>
      <c r="F50" s="37"/>
      <c r="G50" s="37"/>
      <c r="H50" s="37"/>
      <c r="I50" s="37"/>
      <c r="J50" s="37"/>
      <c r="K50" s="37"/>
      <c r="L50" s="37"/>
      <c r="M50" s="37"/>
      <c r="N50" s="38"/>
    </row>
    <row r="51" spans="1:14" x14ac:dyDescent="0.2">
      <c r="A51" s="22" t="s">
        <v>198</v>
      </c>
      <c r="B51" s="22"/>
      <c r="C51" s="24">
        <f>SUM(C2:C49)</f>
        <v>1097379</v>
      </c>
      <c r="D51" s="24">
        <f>SUM(D2:D49)</f>
        <v>1963323</v>
      </c>
      <c r="E51" s="61"/>
      <c r="F51" s="24">
        <f t="shared" ref="F51" si="1">SUM(F2:F49)</f>
        <v>326756</v>
      </c>
      <c r="G51" s="47">
        <f>F51/C51</f>
        <v>0.29776039089503265</v>
      </c>
      <c r="H51" s="25"/>
      <c r="I51" s="25"/>
      <c r="J51" s="25"/>
      <c r="K51" s="24">
        <f>SUM(K2:K49)</f>
        <v>74411</v>
      </c>
      <c r="L51" s="25"/>
      <c r="M51" s="24">
        <f>SUM(M2:M49)</f>
        <v>313517</v>
      </c>
      <c r="N51" s="101">
        <f>M51/C51</f>
        <v>0.28569619065063212</v>
      </c>
    </row>
    <row r="52" spans="1:14" x14ac:dyDescent="0.2">
      <c r="A52" s="22" t="s">
        <v>199</v>
      </c>
      <c r="B52" s="22"/>
      <c r="C52" s="24">
        <f>AVERAGE(C2:C49)</f>
        <v>22862.0625</v>
      </c>
      <c r="D52" s="24">
        <f>AVERAGE(D2:D49)</f>
        <v>40902.5625</v>
      </c>
      <c r="E52" s="24">
        <f t="shared" ref="E52:F52" si="2">AVERAGE(E2:E49)</f>
        <v>49.125</v>
      </c>
      <c r="F52" s="24">
        <f t="shared" si="2"/>
        <v>6807.416666666667</v>
      </c>
      <c r="G52" s="100">
        <f>AVERAGE(G2:G49)</f>
        <v>0.31259280418566343</v>
      </c>
      <c r="H52" s="25"/>
      <c r="I52" s="60">
        <f>AVERAGE(I2:I49)</f>
        <v>38.229166666666664</v>
      </c>
      <c r="J52" s="25"/>
      <c r="K52" s="24">
        <f>AVERAGE(K2:K49)</f>
        <v>1771.6904761904761</v>
      </c>
      <c r="L52" s="25"/>
      <c r="M52" s="24">
        <f>AVERAGE(M2:M49)</f>
        <v>6531.604166666667</v>
      </c>
      <c r="N52" s="101">
        <f>AVERAGE(N2:N49)</f>
        <v>0.31054958836816177</v>
      </c>
    </row>
    <row r="53" spans="1:14" x14ac:dyDescent="0.2">
      <c r="A53" s="22" t="s">
        <v>200</v>
      </c>
      <c r="B53" s="22"/>
      <c r="C53" s="24">
        <f>MEDIAN(C2:C49)</f>
        <v>14422</v>
      </c>
      <c r="D53" s="24">
        <f>MEDIAN(D2:D49)</f>
        <v>26378.5</v>
      </c>
      <c r="E53" s="24">
        <f t="shared" ref="E53:F53" si="3">MEDIAN(E2:E49)</f>
        <v>51</v>
      </c>
      <c r="F53" s="24">
        <f t="shared" si="3"/>
        <v>4951.5</v>
      </c>
      <c r="G53" s="100">
        <f>MEDIAN(G2:G49)</f>
        <v>0.27236225539583581</v>
      </c>
      <c r="H53" s="25"/>
      <c r="I53" s="60">
        <f>MEDIAN(I2:I49)</f>
        <v>25</v>
      </c>
      <c r="J53" s="25"/>
      <c r="K53" s="24">
        <f>MEDIAN(K2:K49)</f>
        <v>655.5</v>
      </c>
      <c r="L53" s="25"/>
      <c r="M53" s="24">
        <f>MEDIAN(M2:M49)</f>
        <v>1789.5</v>
      </c>
      <c r="N53" s="101">
        <f>MEDIAN(N2:N49)</f>
        <v>0.13873458591918664</v>
      </c>
    </row>
    <row r="55" spans="1:14" ht="25.5" customHeight="1" x14ac:dyDescent="0.2">
      <c r="A55" s="102" t="s">
        <v>282</v>
      </c>
      <c r="B55" s="103"/>
      <c r="C55" s="103"/>
      <c r="D55" s="103"/>
      <c r="E55" s="103"/>
      <c r="F55" s="103"/>
      <c r="G55" s="103"/>
      <c r="H55" s="103"/>
      <c r="I55" s="103"/>
      <c r="J55" s="103"/>
      <c r="K55" s="103"/>
      <c r="L55" s="103"/>
      <c r="M55" s="103"/>
      <c r="N55" s="104"/>
    </row>
  </sheetData>
  <autoFilter ref="A1:N49" xr:uid="{4969A2BF-5D15-4015-977D-AC40FFF1534D}"/>
  <sortState xmlns:xlrd2="http://schemas.microsoft.com/office/spreadsheetml/2017/richdata2" ref="A2:N49">
    <sortCondition ref="B2:B49"/>
  </sortState>
  <mergeCells count="1">
    <mergeCell ref="A55:N55"/>
  </mergeCells>
  <conditionalFormatting sqref="A2:N49">
    <cfRule type="expression" dxfId="0"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52E5E-6A31-42F2-953D-EE01745DB97C}">
  <sheetPr>
    <tabColor theme="7" tint="0.39997558519241921"/>
  </sheetPr>
  <dimension ref="A1:N54"/>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1" bestFit="1" customWidth="1"/>
    <col min="2" max="2" width="14.7109375" style="1" bestFit="1" customWidth="1"/>
    <col min="3" max="3" width="11.42578125" style="6" bestFit="1" customWidth="1"/>
    <col min="4" max="5" width="15.28515625" style="6" customWidth="1"/>
    <col min="6" max="6" width="35" style="6" bestFit="1" customWidth="1"/>
    <col min="7" max="7" width="11.42578125" style="6" bestFit="1" customWidth="1"/>
    <col min="8" max="8" width="11.42578125" style="6" customWidth="1"/>
    <col min="9" max="9" width="37.42578125" style="6" bestFit="1" customWidth="1"/>
    <col min="10" max="10" width="11.42578125" style="6" bestFit="1" customWidth="1"/>
    <col min="11" max="11" width="14.42578125" style="6" customWidth="1"/>
    <col min="12" max="12" width="13.7109375" style="6" customWidth="1"/>
    <col min="13" max="13" width="12" style="21" hidden="1" customWidth="1"/>
    <col min="14" max="14" width="13.5703125" style="6" hidden="1" customWidth="1"/>
    <col min="15" max="16384" width="9.140625" style="1"/>
  </cols>
  <sheetData>
    <row r="1" spans="1:14" ht="51" x14ac:dyDescent="0.2">
      <c r="A1" s="7" t="s">
        <v>0</v>
      </c>
      <c r="B1" s="7" t="s">
        <v>174</v>
      </c>
      <c r="C1" s="7" t="s">
        <v>188</v>
      </c>
      <c r="D1" s="7" t="s">
        <v>189</v>
      </c>
      <c r="E1" s="9" t="s">
        <v>196</v>
      </c>
      <c r="F1" s="7" t="s">
        <v>190</v>
      </c>
      <c r="G1" s="7" t="s">
        <v>191</v>
      </c>
      <c r="H1" s="9" t="s">
        <v>197</v>
      </c>
      <c r="I1" s="7" t="s">
        <v>192</v>
      </c>
      <c r="J1" s="7" t="s">
        <v>193</v>
      </c>
      <c r="K1" s="7" t="s">
        <v>194</v>
      </c>
      <c r="L1" s="7" t="s">
        <v>195</v>
      </c>
      <c r="M1" s="28" t="s">
        <v>283</v>
      </c>
      <c r="N1" s="7" t="s">
        <v>177</v>
      </c>
    </row>
    <row r="2" spans="1:14" x14ac:dyDescent="0.2">
      <c r="A2" s="31" t="s">
        <v>35</v>
      </c>
      <c r="B2" s="32" t="s">
        <v>86</v>
      </c>
      <c r="C2" s="12">
        <v>22</v>
      </c>
      <c r="D2" s="12">
        <v>4944</v>
      </c>
      <c r="E2" s="12">
        <f t="shared" ref="E2:E49" si="0">D2/N2</f>
        <v>95.07692307692308</v>
      </c>
      <c r="F2" s="13" t="s">
        <v>36</v>
      </c>
      <c r="G2" s="12">
        <v>10831</v>
      </c>
      <c r="H2" s="83">
        <f>G2/M2</f>
        <v>0.63143473444878451</v>
      </c>
      <c r="I2" s="13" t="s">
        <v>36</v>
      </c>
      <c r="J2" s="12">
        <v>92714</v>
      </c>
      <c r="K2" s="33" t="s">
        <v>141</v>
      </c>
      <c r="L2" s="15" t="s">
        <v>141</v>
      </c>
      <c r="M2" s="21">
        <v>17153</v>
      </c>
      <c r="N2" s="6">
        <v>52</v>
      </c>
    </row>
    <row r="3" spans="1:14" x14ac:dyDescent="0.2">
      <c r="A3" s="31" t="s">
        <v>75</v>
      </c>
      <c r="B3" s="32" t="s">
        <v>117</v>
      </c>
      <c r="C3" s="12">
        <v>28</v>
      </c>
      <c r="D3" s="12">
        <v>2588</v>
      </c>
      <c r="E3" s="12">
        <f t="shared" si="0"/>
        <v>53.916666666666664</v>
      </c>
      <c r="F3" s="13" t="s">
        <v>36</v>
      </c>
      <c r="G3" s="12">
        <v>6600</v>
      </c>
      <c r="H3" s="83">
        <f t="shared" ref="H3:H49" si="1">G3/M3</f>
        <v>0.29342462099319788</v>
      </c>
      <c r="I3" s="13" t="s">
        <v>36</v>
      </c>
      <c r="J3" s="12">
        <v>29893</v>
      </c>
      <c r="K3" s="33" t="s">
        <v>141</v>
      </c>
      <c r="L3" s="15" t="s">
        <v>141</v>
      </c>
      <c r="M3" s="21">
        <v>22493</v>
      </c>
      <c r="N3" s="6">
        <v>48</v>
      </c>
    </row>
    <row r="4" spans="1:14" x14ac:dyDescent="0.2">
      <c r="A4" s="31" t="s">
        <v>56</v>
      </c>
      <c r="B4" s="32" t="s">
        <v>103</v>
      </c>
      <c r="C4" s="12">
        <v>43</v>
      </c>
      <c r="D4" s="12">
        <v>757</v>
      </c>
      <c r="E4" s="12">
        <f t="shared" si="0"/>
        <v>19.921052631578949</v>
      </c>
      <c r="F4" s="13" t="s">
        <v>36</v>
      </c>
      <c r="G4" s="12">
        <v>5857</v>
      </c>
      <c r="H4" s="83">
        <f t="shared" si="1"/>
        <v>0.47502027575020278</v>
      </c>
      <c r="I4" s="13" t="s">
        <v>36</v>
      </c>
      <c r="J4" s="12">
        <v>63983</v>
      </c>
      <c r="K4" s="33" t="s">
        <v>141</v>
      </c>
      <c r="L4" s="15" t="s">
        <v>141</v>
      </c>
      <c r="M4" s="21">
        <v>12330</v>
      </c>
      <c r="N4" s="6">
        <v>38</v>
      </c>
    </row>
    <row r="5" spans="1:14" x14ac:dyDescent="0.2">
      <c r="A5" s="31" t="s">
        <v>69</v>
      </c>
      <c r="B5" s="32" t="s">
        <v>103</v>
      </c>
      <c r="C5" s="12">
        <v>3</v>
      </c>
      <c r="D5" s="12">
        <v>86</v>
      </c>
      <c r="E5" s="12">
        <f t="shared" si="0"/>
        <v>2.3243243243243241</v>
      </c>
      <c r="F5" s="13" t="s">
        <v>36</v>
      </c>
      <c r="G5" s="12">
        <v>1738</v>
      </c>
      <c r="H5" s="83">
        <f t="shared" si="1"/>
        <v>0.45402298850574713</v>
      </c>
      <c r="I5" s="13" t="s">
        <v>36</v>
      </c>
      <c r="J5" s="12">
        <v>2809</v>
      </c>
      <c r="K5" s="33" t="s">
        <v>141</v>
      </c>
      <c r="L5" s="15" t="s">
        <v>141</v>
      </c>
      <c r="M5" s="21">
        <v>3828</v>
      </c>
      <c r="N5" s="6">
        <v>37</v>
      </c>
    </row>
    <row r="6" spans="1:14" x14ac:dyDescent="0.2">
      <c r="A6" s="31" t="s">
        <v>32</v>
      </c>
      <c r="B6" s="32" t="s">
        <v>84</v>
      </c>
      <c r="C6" s="12">
        <v>23</v>
      </c>
      <c r="D6" s="12">
        <v>5884</v>
      </c>
      <c r="E6" s="12">
        <f t="shared" si="0"/>
        <v>117.68</v>
      </c>
      <c r="F6" s="13" t="s">
        <v>33</v>
      </c>
      <c r="G6" s="12">
        <v>3685</v>
      </c>
      <c r="H6" s="83">
        <f t="shared" si="1"/>
        <v>0.16317584023380419</v>
      </c>
      <c r="I6" s="13" t="s">
        <v>33</v>
      </c>
      <c r="J6" s="12">
        <v>520</v>
      </c>
      <c r="K6" s="33" t="s">
        <v>142</v>
      </c>
      <c r="L6" s="15" t="s">
        <v>142</v>
      </c>
      <c r="M6" s="21">
        <v>22583</v>
      </c>
      <c r="N6" s="6">
        <v>50</v>
      </c>
    </row>
    <row r="7" spans="1:14" x14ac:dyDescent="0.2">
      <c r="A7" s="31" t="s">
        <v>42</v>
      </c>
      <c r="B7" s="32" t="s">
        <v>91</v>
      </c>
      <c r="C7" s="12">
        <v>6</v>
      </c>
      <c r="D7" s="12">
        <v>3120</v>
      </c>
      <c r="E7" s="12">
        <f t="shared" si="0"/>
        <v>60</v>
      </c>
      <c r="F7" s="13" t="s">
        <v>33</v>
      </c>
      <c r="G7" s="12">
        <v>4014</v>
      </c>
      <c r="H7" s="83">
        <f t="shared" si="1"/>
        <v>0.50193822683506317</v>
      </c>
      <c r="I7" s="13" t="s">
        <v>36</v>
      </c>
      <c r="J7" s="12">
        <v>37778</v>
      </c>
      <c r="K7" s="33" t="s">
        <v>141</v>
      </c>
      <c r="L7" s="15" t="s">
        <v>141</v>
      </c>
      <c r="M7" s="21">
        <v>7997</v>
      </c>
      <c r="N7" s="6">
        <v>52</v>
      </c>
    </row>
    <row r="8" spans="1:14" x14ac:dyDescent="0.2">
      <c r="A8" s="31" t="s">
        <v>40</v>
      </c>
      <c r="B8" s="32" t="s">
        <v>89</v>
      </c>
      <c r="C8" s="12">
        <v>10</v>
      </c>
      <c r="D8" s="12">
        <v>2311</v>
      </c>
      <c r="E8" s="12">
        <f t="shared" si="0"/>
        <v>45.313725490196077</v>
      </c>
      <c r="F8" s="13" t="s">
        <v>36</v>
      </c>
      <c r="G8" s="12">
        <v>6165</v>
      </c>
      <c r="H8" s="83">
        <f t="shared" si="1"/>
        <v>0.17274714189643578</v>
      </c>
      <c r="I8" s="13" t="s">
        <v>36</v>
      </c>
      <c r="J8" s="12">
        <v>24810</v>
      </c>
      <c r="K8" s="33" t="s">
        <v>141</v>
      </c>
      <c r="L8" s="15" t="s">
        <v>141</v>
      </c>
      <c r="M8" s="21">
        <v>35688</v>
      </c>
      <c r="N8" s="6">
        <v>51</v>
      </c>
    </row>
    <row r="9" spans="1:14" x14ac:dyDescent="0.2">
      <c r="A9" s="31" t="s">
        <v>41</v>
      </c>
      <c r="B9" s="32" t="s">
        <v>90</v>
      </c>
      <c r="C9" s="12">
        <v>76</v>
      </c>
      <c r="D9" s="12">
        <v>18601</v>
      </c>
      <c r="E9" s="12">
        <f t="shared" si="0"/>
        <v>357.71153846153845</v>
      </c>
      <c r="F9" s="13" t="s">
        <v>36</v>
      </c>
      <c r="G9" s="12">
        <v>30947</v>
      </c>
      <c r="H9" s="83">
        <f t="shared" si="1"/>
        <v>0.37315214507921962</v>
      </c>
      <c r="I9" s="13" t="s">
        <v>36</v>
      </c>
      <c r="J9" s="12">
        <v>244796</v>
      </c>
      <c r="K9" s="33" t="s">
        <v>141</v>
      </c>
      <c r="L9" s="15" t="s">
        <v>141</v>
      </c>
      <c r="M9" s="21">
        <v>82934</v>
      </c>
      <c r="N9" s="6">
        <v>52</v>
      </c>
    </row>
    <row r="10" spans="1:14" x14ac:dyDescent="0.2">
      <c r="A10" s="31" t="s">
        <v>43</v>
      </c>
      <c r="B10" s="32" t="s">
        <v>92</v>
      </c>
      <c r="C10" s="12">
        <v>25</v>
      </c>
      <c r="D10" s="12">
        <v>2464</v>
      </c>
      <c r="E10" s="12">
        <f t="shared" si="0"/>
        <v>50.285714285714285</v>
      </c>
      <c r="F10" s="13" t="s">
        <v>36</v>
      </c>
      <c r="G10" s="12">
        <v>9551</v>
      </c>
      <c r="H10" s="83">
        <f t="shared" si="1"/>
        <v>0.26235407224282381</v>
      </c>
      <c r="I10" s="13" t="s">
        <v>36</v>
      </c>
      <c r="J10" s="12">
        <v>147422</v>
      </c>
      <c r="K10" s="33" t="s">
        <v>141</v>
      </c>
      <c r="L10" s="15" t="s">
        <v>141</v>
      </c>
      <c r="M10" s="21">
        <v>36405</v>
      </c>
      <c r="N10" s="6">
        <v>49</v>
      </c>
    </row>
    <row r="11" spans="1:14" x14ac:dyDescent="0.2">
      <c r="A11" s="31" t="s">
        <v>45</v>
      </c>
      <c r="B11" s="32" t="s">
        <v>94</v>
      </c>
      <c r="C11" s="12">
        <v>16</v>
      </c>
      <c r="D11" s="12">
        <v>494</v>
      </c>
      <c r="E11" s="12">
        <f>D11/N11</f>
        <v>9.5</v>
      </c>
      <c r="F11" s="13" t="s">
        <v>36</v>
      </c>
      <c r="G11" s="12">
        <v>3618</v>
      </c>
      <c r="H11" s="83">
        <f t="shared" si="1"/>
        <v>0.25279485746226943</v>
      </c>
      <c r="I11" s="13" t="s">
        <v>36</v>
      </c>
      <c r="J11" s="12">
        <v>53669</v>
      </c>
      <c r="K11" s="33" t="s">
        <v>141</v>
      </c>
      <c r="L11" s="15" t="s">
        <v>142</v>
      </c>
      <c r="M11" s="21">
        <v>14312</v>
      </c>
      <c r="N11" s="6">
        <v>52</v>
      </c>
    </row>
    <row r="12" spans="1:14" x14ac:dyDescent="0.2">
      <c r="A12" s="31" t="s">
        <v>46</v>
      </c>
      <c r="B12" s="32" t="s">
        <v>95</v>
      </c>
      <c r="C12" s="12">
        <v>48</v>
      </c>
      <c r="D12" s="12">
        <v>4592</v>
      </c>
      <c r="E12" s="12">
        <f t="shared" si="0"/>
        <v>117.74358974358974</v>
      </c>
      <c r="F12" s="13" t="s">
        <v>36</v>
      </c>
      <c r="G12" s="12">
        <v>10505</v>
      </c>
      <c r="H12" s="83">
        <f t="shared" si="1"/>
        <v>0.22285156664333142</v>
      </c>
      <c r="I12" s="13" t="s">
        <v>36</v>
      </c>
      <c r="J12" s="12">
        <v>131923</v>
      </c>
      <c r="K12" s="33" t="s">
        <v>141</v>
      </c>
      <c r="L12" s="15" t="s">
        <v>141</v>
      </c>
      <c r="M12" s="21">
        <v>47139</v>
      </c>
      <c r="N12" s="6">
        <v>39</v>
      </c>
    </row>
    <row r="13" spans="1:14" x14ac:dyDescent="0.2">
      <c r="A13" s="31" t="s">
        <v>48</v>
      </c>
      <c r="B13" s="32" t="s">
        <v>97</v>
      </c>
      <c r="C13" s="12">
        <v>4</v>
      </c>
      <c r="D13" s="12">
        <v>540</v>
      </c>
      <c r="E13" s="12">
        <f t="shared" si="0"/>
        <v>10.384615384615385</v>
      </c>
      <c r="F13" s="13" t="s">
        <v>33</v>
      </c>
      <c r="G13" s="12">
        <v>3216</v>
      </c>
      <c r="H13" s="83">
        <f t="shared" si="1"/>
        <v>0.49783281733746132</v>
      </c>
      <c r="I13" s="13" t="s">
        <v>36</v>
      </c>
      <c r="J13" s="12">
        <v>12182</v>
      </c>
      <c r="K13" s="33" t="s">
        <v>141</v>
      </c>
      <c r="L13" s="15" t="s">
        <v>142</v>
      </c>
      <c r="M13" s="21">
        <v>6460</v>
      </c>
      <c r="N13" s="6">
        <v>52</v>
      </c>
    </row>
    <row r="14" spans="1:14" x14ac:dyDescent="0.2">
      <c r="A14" s="31" t="s">
        <v>58</v>
      </c>
      <c r="B14" s="32" t="s">
        <v>104</v>
      </c>
      <c r="C14" s="12">
        <v>24</v>
      </c>
      <c r="D14" s="12">
        <v>188</v>
      </c>
      <c r="E14" s="12">
        <f t="shared" si="0"/>
        <v>4.8205128205128203</v>
      </c>
      <c r="F14" s="13" t="s">
        <v>33</v>
      </c>
      <c r="G14" s="12">
        <v>2605</v>
      </c>
      <c r="H14" s="83">
        <f t="shared" si="1"/>
        <v>0.58290445289773996</v>
      </c>
      <c r="I14" s="13" t="s">
        <v>36</v>
      </c>
      <c r="J14" s="12">
        <v>5508</v>
      </c>
      <c r="K14" s="33" t="s">
        <v>141</v>
      </c>
      <c r="L14" s="15" t="s">
        <v>141</v>
      </c>
      <c r="M14" s="21">
        <v>4469</v>
      </c>
      <c r="N14" s="6">
        <v>39</v>
      </c>
    </row>
    <row r="15" spans="1:14" x14ac:dyDescent="0.2">
      <c r="A15" s="31" t="s">
        <v>50</v>
      </c>
      <c r="B15" s="32" t="s">
        <v>99</v>
      </c>
      <c r="C15" s="12">
        <v>4</v>
      </c>
      <c r="D15" s="12">
        <v>872</v>
      </c>
      <c r="E15" s="12">
        <f t="shared" si="0"/>
        <v>16.76923076923077</v>
      </c>
      <c r="F15" s="13" t="s">
        <v>36</v>
      </c>
      <c r="G15" s="12">
        <v>2870</v>
      </c>
      <c r="H15" s="83">
        <f t="shared" si="1"/>
        <v>0.63934061038093115</v>
      </c>
      <c r="I15" s="13" t="s">
        <v>36</v>
      </c>
      <c r="J15" s="12">
        <v>10260</v>
      </c>
      <c r="K15" s="33" t="s">
        <v>141</v>
      </c>
      <c r="L15" s="15" t="s">
        <v>141</v>
      </c>
      <c r="M15" s="21">
        <v>4489</v>
      </c>
      <c r="N15" s="6">
        <v>52</v>
      </c>
    </row>
    <row r="16" spans="1:14" x14ac:dyDescent="0.2">
      <c r="A16" s="31" t="s">
        <v>52</v>
      </c>
      <c r="B16" s="32" t="s">
        <v>99</v>
      </c>
      <c r="C16" s="12">
        <v>4</v>
      </c>
      <c r="D16" s="12">
        <v>378</v>
      </c>
      <c r="E16" s="12">
        <f t="shared" si="0"/>
        <v>7.2692307692307692</v>
      </c>
      <c r="F16" s="13" t="s">
        <v>36</v>
      </c>
      <c r="G16" s="12">
        <v>4775</v>
      </c>
      <c r="H16" s="83">
        <f t="shared" si="1"/>
        <v>0.87055606198723789</v>
      </c>
      <c r="I16" s="13" t="s">
        <v>36</v>
      </c>
      <c r="J16" s="12">
        <v>10260</v>
      </c>
      <c r="K16" s="33" t="s">
        <v>141</v>
      </c>
      <c r="L16" s="15" t="s">
        <v>142</v>
      </c>
      <c r="M16" s="21">
        <v>5485</v>
      </c>
      <c r="N16" s="6">
        <v>52</v>
      </c>
    </row>
    <row r="17" spans="1:14" x14ac:dyDescent="0.2">
      <c r="A17" s="31" t="s">
        <v>34</v>
      </c>
      <c r="B17" s="32" t="s">
        <v>85</v>
      </c>
      <c r="C17" s="12">
        <v>3</v>
      </c>
      <c r="D17" s="12">
        <v>177</v>
      </c>
      <c r="E17" s="12">
        <f t="shared" si="0"/>
        <v>3.4038461538461537</v>
      </c>
      <c r="F17" s="13" t="s">
        <v>36</v>
      </c>
      <c r="G17" s="12">
        <v>1697</v>
      </c>
      <c r="H17" s="83">
        <f t="shared" si="1"/>
        <v>0.44917946003176284</v>
      </c>
      <c r="I17" s="13" t="s">
        <v>36</v>
      </c>
      <c r="J17" s="12">
        <v>1668</v>
      </c>
      <c r="K17" s="33" t="s">
        <v>142</v>
      </c>
      <c r="L17" s="15" t="s">
        <v>141</v>
      </c>
      <c r="M17" s="21">
        <v>3778</v>
      </c>
      <c r="N17" s="6">
        <v>52</v>
      </c>
    </row>
    <row r="18" spans="1:14" x14ac:dyDescent="0.2">
      <c r="A18" s="31" t="s">
        <v>57</v>
      </c>
      <c r="B18" s="32" t="s">
        <v>85</v>
      </c>
      <c r="C18" s="12">
        <v>5</v>
      </c>
      <c r="D18" s="12">
        <v>360</v>
      </c>
      <c r="E18" s="12">
        <f t="shared" si="0"/>
        <v>6.9230769230769234</v>
      </c>
      <c r="F18" s="13" t="s">
        <v>36</v>
      </c>
      <c r="G18" s="12">
        <v>2369</v>
      </c>
      <c r="H18" s="83">
        <f t="shared" si="1"/>
        <v>0.51277056277056277</v>
      </c>
      <c r="I18" s="13" t="s">
        <v>36</v>
      </c>
      <c r="J18" s="12">
        <v>7992</v>
      </c>
      <c r="K18" s="33" t="s">
        <v>141</v>
      </c>
      <c r="L18" s="15" t="s">
        <v>142</v>
      </c>
      <c r="M18" s="21">
        <v>4620</v>
      </c>
      <c r="N18" s="6">
        <v>52</v>
      </c>
    </row>
    <row r="19" spans="1:14" x14ac:dyDescent="0.2">
      <c r="A19" s="31" t="s">
        <v>55</v>
      </c>
      <c r="B19" s="32" t="s">
        <v>102</v>
      </c>
      <c r="C19" s="12">
        <v>5</v>
      </c>
      <c r="D19" s="12">
        <v>1035</v>
      </c>
      <c r="E19" s="12">
        <f t="shared" si="0"/>
        <v>21.122448979591837</v>
      </c>
      <c r="F19" s="13" t="s">
        <v>36</v>
      </c>
      <c r="G19" s="12">
        <v>1721</v>
      </c>
      <c r="H19" s="83">
        <f t="shared" si="1"/>
        <v>0.30958805540564849</v>
      </c>
      <c r="I19" s="13" t="s">
        <v>36</v>
      </c>
      <c r="J19" s="12">
        <v>58870</v>
      </c>
      <c r="K19" s="33" t="s">
        <v>141</v>
      </c>
      <c r="L19" s="15" t="s">
        <v>141</v>
      </c>
      <c r="M19" s="21">
        <v>5559</v>
      </c>
      <c r="N19" s="6">
        <v>49</v>
      </c>
    </row>
    <row r="20" spans="1:14" x14ac:dyDescent="0.2">
      <c r="A20" s="31" t="s">
        <v>61</v>
      </c>
      <c r="B20" s="32" t="s">
        <v>107</v>
      </c>
      <c r="C20" s="12">
        <v>6</v>
      </c>
      <c r="D20" s="12">
        <v>1273</v>
      </c>
      <c r="E20" s="12">
        <f t="shared" si="0"/>
        <v>32.641025641025642</v>
      </c>
      <c r="F20" s="13" t="s">
        <v>33</v>
      </c>
      <c r="G20" s="12">
        <v>3192</v>
      </c>
      <c r="H20" s="83">
        <f t="shared" si="1"/>
        <v>0.10795454545454546</v>
      </c>
      <c r="I20" s="13" t="s">
        <v>36</v>
      </c>
      <c r="J20" s="12">
        <v>17000</v>
      </c>
      <c r="K20" s="33" t="s">
        <v>141</v>
      </c>
      <c r="L20" s="15" t="s">
        <v>141</v>
      </c>
      <c r="M20" s="21">
        <v>29568</v>
      </c>
      <c r="N20" s="6">
        <v>39</v>
      </c>
    </row>
    <row r="21" spans="1:14" x14ac:dyDescent="0.2">
      <c r="A21" s="31" t="s">
        <v>59</v>
      </c>
      <c r="B21" s="32" t="s">
        <v>105</v>
      </c>
      <c r="C21" s="12">
        <v>10</v>
      </c>
      <c r="D21" s="12">
        <v>1332</v>
      </c>
      <c r="E21" s="12">
        <f t="shared" si="0"/>
        <v>26.64</v>
      </c>
      <c r="F21" s="13" t="s">
        <v>36</v>
      </c>
      <c r="G21" s="12">
        <v>4667</v>
      </c>
      <c r="H21" s="83">
        <f t="shared" si="1"/>
        <v>0.20715522215810733</v>
      </c>
      <c r="I21" s="13" t="s">
        <v>36</v>
      </c>
      <c r="J21" s="12">
        <v>98100</v>
      </c>
      <c r="K21" s="33" t="s">
        <v>141</v>
      </c>
      <c r="L21" s="15" t="s">
        <v>142</v>
      </c>
      <c r="M21" s="21">
        <v>22529</v>
      </c>
      <c r="N21" s="6">
        <v>50</v>
      </c>
    </row>
    <row r="22" spans="1:14" x14ac:dyDescent="0.2">
      <c r="A22" s="31" t="s">
        <v>37</v>
      </c>
      <c r="B22" s="32" t="s">
        <v>87</v>
      </c>
      <c r="C22" s="12">
        <v>8</v>
      </c>
      <c r="D22" s="12">
        <v>1248</v>
      </c>
      <c r="E22" s="12">
        <f t="shared" si="0"/>
        <v>24</v>
      </c>
      <c r="F22" s="13" t="s">
        <v>36</v>
      </c>
      <c r="G22" s="12">
        <v>3480</v>
      </c>
      <c r="H22" s="83">
        <f t="shared" si="1"/>
        <v>0.96238938053097345</v>
      </c>
      <c r="I22" s="13" t="s">
        <v>36</v>
      </c>
      <c r="J22" s="12">
        <v>15912</v>
      </c>
      <c r="K22" s="33" t="s">
        <v>142</v>
      </c>
      <c r="L22" s="15" t="s">
        <v>142</v>
      </c>
      <c r="M22" s="21">
        <v>3616</v>
      </c>
      <c r="N22" s="6">
        <v>52</v>
      </c>
    </row>
    <row r="23" spans="1:14" x14ac:dyDescent="0.2">
      <c r="A23" s="31" t="s">
        <v>64</v>
      </c>
      <c r="B23" s="32" t="s">
        <v>110</v>
      </c>
      <c r="C23" s="12">
        <v>33</v>
      </c>
      <c r="D23" s="12">
        <v>1450</v>
      </c>
      <c r="E23" s="12">
        <f t="shared" si="0"/>
        <v>28.431372549019606</v>
      </c>
      <c r="F23" s="13" t="s">
        <v>36</v>
      </c>
      <c r="G23" s="12">
        <v>3709</v>
      </c>
      <c r="H23" s="83">
        <f t="shared" si="1"/>
        <v>0.21721815519765739</v>
      </c>
      <c r="I23" s="13" t="s">
        <v>36</v>
      </c>
      <c r="J23" s="12">
        <v>64620</v>
      </c>
      <c r="K23" s="33" t="s">
        <v>141</v>
      </c>
      <c r="L23" s="15" t="s">
        <v>141</v>
      </c>
      <c r="M23" s="21">
        <v>17075</v>
      </c>
      <c r="N23" s="6">
        <v>51</v>
      </c>
    </row>
    <row r="24" spans="1:14" x14ac:dyDescent="0.2">
      <c r="A24" s="31" t="s">
        <v>173</v>
      </c>
      <c r="B24" s="32" t="s">
        <v>108</v>
      </c>
      <c r="C24" s="12">
        <v>7</v>
      </c>
      <c r="D24" s="12">
        <v>3913</v>
      </c>
      <c r="E24" s="12">
        <f t="shared" si="0"/>
        <v>75.25</v>
      </c>
      <c r="F24" s="13" t="s">
        <v>36</v>
      </c>
      <c r="G24" s="12">
        <v>5035</v>
      </c>
      <c r="H24" s="83">
        <f t="shared" si="1"/>
        <v>0.34647674098541148</v>
      </c>
      <c r="I24" s="13" t="s">
        <v>36</v>
      </c>
      <c r="J24" s="12">
        <v>40873</v>
      </c>
      <c r="K24" s="33" t="s">
        <v>141</v>
      </c>
      <c r="L24" s="15" t="s">
        <v>141</v>
      </c>
      <c r="M24" s="21">
        <v>14532</v>
      </c>
      <c r="N24" s="6">
        <v>52</v>
      </c>
    </row>
    <row r="25" spans="1:14" x14ac:dyDescent="0.2">
      <c r="A25" s="31" t="s">
        <v>54</v>
      </c>
      <c r="B25" s="32" t="s">
        <v>101</v>
      </c>
      <c r="C25" s="12">
        <v>17</v>
      </c>
      <c r="D25" s="12">
        <v>1087</v>
      </c>
      <c r="E25" s="12">
        <f t="shared" si="0"/>
        <v>29.378378378378379</v>
      </c>
      <c r="F25" s="13" t="s">
        <v>36</v>
      </c>
      <c r="G25" s="12">
        <v>18253</v>
      </c>
      <c r="H25" s="83">
        <f t="shared" si="1"/>
        <v>12.945390070921986</v>
      </c>
      <c r="I25" s="13" t="s">
        <v>36</v>
      </c>
      <c r="J25" s="12">
        <v>1314</v>
      </c>
      <c r="K25" s="33" t="s">
        <v>142</v>
      </c>
      <c r="L25" s="15" t="s">
        <v>141</v>
      </c>
      <c r="M25" s="21">
        <v>1410</v>
      </c>
      <c r="N25" s="6">
        <v>37</v>
      </c>
    </row>
    <row r="26" spans="1:14" x14ac:dyDescent="0.2">
      <c r="A26" s="31" t="s">
        <v>65</v>
      </c>
      <c r="B26" s="32" t="s">
        <v>111</v>
      </c>
      <c r="C26" s="12">
        <v>65</v>
      </c>
      <c r="D26" s="12">
        <v>18866</v>
      </c>
      <c r="E26" s="12">
        <f t="shared" si="0"/>
        <v>369.92156862745099</v>
      </c>
      <c r="F26" s="13" t="s">
        <v>36</v>
      </c>
      <c r="G26" s="12">
        <v>15007</v>
      </c>
      <c r="H26" s="83">
        <f t="shared" si="1"/>
        <v>0.59639152724237965</v>
      </c>
      <c r="I26" s="13" t="s">
        <v>36</v>
      </c>
      <c r="J26" s="12">
        <v>85263</v>
      </c>
      <c r="K26" s="33" t="s">
        <v>142</v>
      </c>
      <c r="L26" s="15" t="s">
        <v>141</v>
      </c>
      <c r="M26" s="21">
        <v>25163</v>
      </c>
      <c r="N26" s="6">
        <v>51</v>
      </c>
    </row>
    <row r="27" spans="1:14" x14ac:dyDescent="0.2">
      <c r="A27" s="31" t="s">
        <v>44</v>
      </c>
      <c r="B27" s="32" t="s">
        <v>93</v>
      </c>
      <c r="C27" s="12">
        <v>5</v>
      </c>
      <c r="D27" s="12">
        <v>184</v>
      </c>
      <c r="E27" s="12">
        <f t="shared" si="0"/>
        <v>3.5384615384615383</v>
      </c>
      <c r="F27" s="13" t="s">
        <v>36</v>
      </c>
      <c r="G27" s="12">
        <v>1739</v>
      </c>
      <c r="H27" s="83">
        <f t="shared" si="1"/>
        <v>0.29026873643799034</v>
      </c>
      <c r="I27" s="13" t="s">
        <v>36</v>
      </c>
      <c r="J27" s="12">
        <v>3754</v>
      </c>
      <c r="K27" s="33" t="s">
        <v>141</v>
      </c>
      <c r="L27" s="15" t="s">
        <v>142</v>
      </c>
      <c r="M27" s="21">
        <v>5991</v>
      </c>
      <c r="N27" s="6">
        <v>52</v>
      </c>
    </row>
    <row r="28" spans="1:14" x14ac:dyDescent="0.2">
      <c r="A28" s="31" t="s">
        <v>66</v>
      </c>
      <c r="B28" s="32" t="s">
        <v>93</v>
      </c>
      <c r="C28" s="12">
        <v>11</v>
      </c>
      <c r="D28" s="12">
        <v>4221</v>
      </c>
      <c r="E28" s="12">
        <f t="shared" si="0"/>
        <v>81.17307692307692</v>
      </c>
      <c r="F28" s="13" t="s">
        <v>36</v>
      </c>
      <c r="G28" s="12">
        <v>7287</v>
      </c>
      <c r="H28" s="83">
        <f t="shared" si="1"/>
        <v>0.36764038141365218</v>
      </c>
      <c r="I28" s="13" t="s">
        <v>36</v>
      </c>
      <c r="J28" s="12">
        <v>80000</v>
      </c>
      <c r="K28" s="33" t="s">
        <v>142</v>
      </c>
      <c r="L28" s="15" t="s">
        <v>142</v>
      </c>
      <c r="M28" s="21">
        <v>19821</v>
      </c>
      <c r="N28" s="6">
        <v>52</v>
      </c>
    </row>
    <row r="29" spans="1:14" x14ac:dyDescent="0.2">
      <c r="A29" s="31" t="s">
        <v>81</v>
      </c>
      <c r="B29" s="32" t="s">
        <v>93</v>
      </c>
      <c r="C29" s="12">
        <v>5</v>
      </c>
      <c r="D29" s="12">
        <v>15</v>
      </c>
      <c r="E29" s="12">
        <f t="shared" si="0"/>
        <v>0.28846153846153844</v>
      </c>
      <c r="F29" s="13" t="s">
        <v>36</v>
      </c>
      <c r="G29" s="12">
        <v>1435</v>
      </c>
      <c r="H29" s="83">
        <f t="shared" si="1"/>
        <v>0.74739583333333337</v>
      </c>
      <c r="I29" s="13" t="s">
        <v>36</v>
      </c>
      <c r="J29" s="12">
        <v>3600</v>
      </c>
      <c r="K29" s="33" t="s">
        <v>141</v>
      </c>
      <c r="L29" s="15" t="s">
        <v>142</v>
      </c>
      <c r="M29" s="21">
        <v>1920</v>
      </c>
      <c r="N29" s="6">
        <v>52</v>
      </c>
    </row>
    <row r="30" spans="1:14" x14ac:dyDescent="0.2">
      <c r="A30" s="31" t="s">
        <v>63</v>
      </c>
      <c r="B30" s="32" t="s">
        <v>109</v>
      </c>
      <c r="C30" s="12">
        <v>22</v>
      </c>
      <c r="D30" s="12">
        <v>5311</v>
      </c>
      <c r="E30" s="12">
        <f t="shared" si="0"/>
        <v>110.64583333333333</v>
      </c>
      <c r="F30" s="13" t="s">
        <v>36</v>
      </c>
      <c r="G30" s="12">
        <v>8759</v>
      </c>
      <c r="H30" s="83">
        <f t="shared" si="1"/>
        <v>0.25675675675675674</v>
      </c>
      <c r="I30" s="13" t="s">
        <v>36</v>
      </c>
      <c r="J30" s="12">
        <v>13745</v>
      </c>
      <c r="K30" s="33" t="s">
        <v>141</v>
      </c>
      <c r="L30" s="15" t="s">
        <v>141</v>
      </c>
      <c r="M30" s="21">
        <v>34114</v>
      </c>
      <c r="N30" s="6">
        <v>48</v>
      </c>
    </row>
    <row r="31" spans="1:14" x14ac:dyDescent="0.2">
      <c r="A31" s="31" t="s">
        <v>68</v>
      </c>
      <c r="B31" s="32" t="s">
        <v>112</v>
      </c>
      <c r="C31" s="12">
        <v>13</v>
      </c>
      <c r="D31" s="12">
        <v>1338</v>
      </c>
      <c r="E31" s="12">
        <f t="shared" si="0"/>
        <v>26.235294117647058</v>
      </c>
      <c r="F31" s="13" t="s">
        <v>36</v>
      </c>
      <c r="G31" s="12">
        <v>4284</v>
      </c>
      <c r="H31" s="83">
        <f t="shared" si="1"/>
        <v>0.34032411820781699</v>
      </c>
      <c r="I31" s="13" t="s">
        <v>36</v>
      </c>
      <c r="J31" s="12">
        <v>27229</v>
      </c>
      <c r="K31" s="33" t="s">
        <v>141</v>
      </c>
      <c r="L31" s="15" t="s">
        <v>142</v>
      </c>
      <c r="M31" s="21">
        <v>12588</v>
      </c>
      <c r="N31" s="6">
        <v>51</v>
      </c>
    </row>
    <row r="32" spans="1:14" x14ac:dyDescent="0.2">
      <c r="A32" s="31" t="s">
        <v>70</v>
      </c>
      <c r="B32" s="32" t="s">
        <v>113</v>
      </c>
      <c r="C32" s="12">
        <v>15</v>
      </c>
      <c r="D32" s="12">
        <v>9795</v>
      </c>
      <c r="E32" s="12">
        <f t="shared" si="0"/>
        <v>199.89795918367346</v>
      </c>
      <c r="F32" s="13" t="s">
        <v>36</v>
      </c>
      <c r="G32" s="12">
        <v>11657</v>
      </c>
      <c r="H32" s="83">
        <f t="shared" si="1"/>
        <v>0.1541849637585313</v>
      </c>
      <c r="I32" s="13" t="s">
        <v>36</v>
      </c>
      <c r="J32" s="12">
        <v>61053</v>
      </c>
      <c r="K32" s="33" t="s">
        <v>141</v>
      </c>
      <c r="L32" s="15" t="s">
        <v>142</v>
      </c>
      <c r="M32" s="21">
        <v>75604</v>
      </c>
      <c r="N32" s="6">
        <v>49</v>
      </c>
    </row>
    <row r="33" spans="1:14" x14ac:dyDescent="0.2">
      <c r="A33" s="31" t="s">
        <v>72</v>
      </c>
      <c r="B33" s="32" t="s">
        <v>115</v>
      </c>
      <c r="C33" s="12">
        <v>10</v>
      </c>
      <c r="D33" s="12">
        <v>4372</v>
      </c>
      <c r="E33" s="12">
        <f t="shared" si="0"/>
        <v>84.07692307692308</v>
      </c>
      <c r="F33" s="13" t="s">
        <v>36</v>
      </c>
      <c r="G33" s="12">
        <v>5206</v>
      </c>
      <c r="H33" s="83">
        <f t="shared" si="1"/>
        <v>0.29130994348385653</v>
      </c>
      <c r="I33" s="13" t="s">
        <v>36</v>
      </c>
      <c r="J33" s="12">
        <v>44447</v>
      </c>
      <c r="K33" s="33" t="s">
        <v>141</v>
      </c>
      <c r="L33" s="15" t="s">
        <v>141</v>
      </c>
      <c r="M33" s="21">
        <v>17871</v>
      </c>
      <c r="N33" s="6">
        <v>52</v>
      </c>
    </row>
    <row r="34" spans="1:14" x14ac:dyDescent="0.2">
      <c r="A34" s="31" t="s">
        <v>73</v>
      </c>
      <c r="B34" s="32" t="s">
        <v>116</v>
      </c>
      <c r="C34" s="12">
        <v>181</v>
      </c>
      <c r="D34" s="12">
        <v>12882</v>
      </c>
      <c r="E34" s="12">
        <f t="shared" si="0"/>
        <v>252.58823529411765</v>
      </c>
      <c r="F34" s="13" t="s">
        <v>36</v>
      </c>
      <c r="G34" s="12">
        <v>50292</v>
      </c>
      <c r="H34" s="83">
        <f t="shared" si="1"/>
        <v>0.38174034491134323</v>
      </c>
      <c r="I34" s="13" t="s">
        <v>36</v>
      </c>
      <c r="J34" s="12">
        <v>272370</v>
      </c>
      <c r="K34" s="33" t="s">
        <v>141</v>
      </c>
      <c r="L34" s="15" t="s">
        <v>142</v>
      </c>
      <c r="M34" s="21">
        <v>131744</v>
      </c>
      <c r="N34" s="6">
        <v>51</v>
      </c>
    </row>
    <row r="35" spans="1:14" x14ac:dyDescent="0.2">
      <c r="A35" s="31" t="s">
        <v>74</v>
      </c>
      <c r="B35" s="32" t="s">
        <v>116</v>
      </c>
      <c r="C35" s="12">
        <v>372</v>
      </c>
      <c r="D35" s="12">
        <v>6289</v>
      </c>
      <c r="E35" s="12">
        <f t="shared" si="0"/>
        <v>125.78</v>
      </c>
      <c r="F35" s="13" t="s">
        <v>36</v>
      </c>
      <c r="G35" s="12">
        <v>20582</v>
      </c>
      <c r="H35" s="83">
        <f t="shared" si="1"/>
        <v>0.34772765669876671</v>
      </c>
      <c r="I35" s="13" t="s">
        <v>36</v>
      </c>
      <c r="J35" s="12">
        <v>122938</v>
      </c>
      <c r="K35" s="33" t="s">
        <v>141</v>
      </c>
      <c r="L35" s="15" t="s">
        <v>141</v>
      </c>
      <c r="M35" s="21">
        <v>59190</v>
      </c>
      <c r="N35" s="6">
        <v>50</v>
      </c>
    </row>
    <row r="36" spans="1:14" x14ac:dyDescent="0.2">
      <c r="A36" s="31" t="s">
        <v>38</v>
      </c>
      <c r="B36" s="32" t="s">
        <v>88</v>
      </c>
      <c r="C36" s="12">
        <v>2</v>
      </c>
      <c r="D36" s="12">
        <v>678</v>
      </c>
      <c r="E36" s="12">
        <f t="shared" si="0"/>
        <v>13.038461538461538</v>
      </c>
      <c r="F36" s="13" t="s">
        <v>33</v>
      </c>
      <c r="G36" s="12">
        <v>1625</v>
      </c>
      <c r="H36" s="83">
        <f t="shared" si="1"/>
        <v>0.20261845386533667</v>
      </c>
      <c r="I36" s="13" t="s">
        <v>36</v>
      </c>
      <c r="J36" s="12">
        <v>7692</v>
      </c>
      <c r="K36" s="33" t="s">
        <v>141</v>
      </c>
      <c r="L36" s="15" t="s">
        <v>141</v>
      </c>
      <c r="M36" s="21">
        <v>8020</v>
      </c>
      <c r="N36" s="6">
        <v>52</v>
      </c>
    </row>
    <row r="37" spans="1:14" x14ac:dyDescent="0.2">
      <c r="A37" s="31" t="s">
        <v>53</v>
      </c>
      <c r="B37" s="32" t="s">
        <v>100</v>
      </c>
      <c r="C37" s="12">
        <v>11</v>
      </c>
      <c r="D37" s="12">
        <v>147</v>
      </c>
      <c r="E37" s="12">
        <f t="shared" si="0"/>
        <v>2.8269230769230771</v>
      </c>
      <c r="F37" s="13" t="s">
        <v>36</v>
      </c>
      <c r="G37" s="12">
        <v>1525</v>
      </c>
      <c r="H37" s="83">
        <f t="shared" si="1"/>
        <v>0.36052009456264777</v>
      </c>
      <c r="I37" s="13" t="s">
        <v>36</v>
      </c>
      <c r="J37" s="12">
        <v>13224</v>
      </c>
      <c r="K37" s="33" t="s">
        <v>141</v>
      </c>
      <c r="L37" s="15" t="s">
        <v>141</v>
      </c>
      <c r="M37" s="21">
        <v>4230</v>
      </c>
      <c r="N37" s="6">
        <v>52</v>
      </c>
    </row>
    <row r="38" spans="1:14" x14ac:dyDescent="0.2">
      <c r="A38" s="31" t="s">
        <v>67</v>
      </c>
      <c r="B38" s="32" t="s">
        <v>100</v>
      </c>
      <c r="C38" s="12">
        <v>11</v>
      </c>
      <c r="D38" s="12">
        <v>808</v>
      </c>
      <c r="E38" s="12">
        <f t="shared" si="0"/>
        <v>15.538461538461538</v>
      </c>
      <c r="F38" s="13" t="s">
        <v>36</v>
      </c>
      <c r="G38" s="12">
        <v>3260</v>
      </c>
      <c r="H38" s="83">
        <f t="shared" si="1"/>
        <v>0.52973675658108543</v>
      </c>
      <c r="I38" s="13" t="s">
        <v>36</v>
      </c>
      <c r="J38" s="12">
        <v>18979</v>
      </c>
      <c r="K38" s="33" t="s">
        <v>141</v>
      </c>
      <c r="L38" s="15" t="s">
        <v>141</v>
      </c>
      <c r="M38" s="21">
        <v>6154</v>
      </c>
      <c r="N38" s="6">
        <v>52</v>
      </c>
    </row>
    <row r="39" spans="1:14" x14ac:dyDescent="0.2">
      <c r="A39" s="31" t="s">
        <v>47</v>
      </c>
      <c r="B39" s="32" t="s">
        <v>96</v>
      </c>
      <c r="C39" s="12">
        <v>21</v>
      </c>
      <c r="D39" s="12">
        <v>1343</v>
      </c>
      <c r="E39" s="12">
        <f t="shared" si="0"/>
        <v>25.826923076923077</v>
      </c>
      <c r="F39" s="13" t="s">
        <v>33</v>
      </c>
      <c r="G39" s="12">
        <v>2899</v>
      </c>
      <c r="H39" s="83">
        <f t="shared" si="1"/>
        <v>0.30593077247783873</v>
      </c>
      <c r="I39" s="13" t="s">
        <v>36</v>
      </c>
      <c r="J39" s="12">
        <v>10875</v>
      </c>
      <c r="K39" s="33" t="s">
        <v>141</v>
      </c>
      <c r="L39" s="15" t="s">
        <v>141</v>
      </c>
      <c r="M39" s="21">
        <v>9476</v>
      </c>
      <c r="N39" s="6">
        <v>52</v>
      </c>
    </row>
    <row r="40" spans="1:14" x14ac:dyDescent="0.2">
      <c r="A40" s="31" t="s">
        <v>51</v>
      </c>
      <c r="B40" s="32" t="s">
        <v>96</v>
      </c>
      <c r="C40" s="12">
        <v>22</v>
      </c>
      <c r="D40" s="12">
        <v>3795</v>
      </c>
      <c r="E40" s="12">
        <f t="shared" si="0"/>
        <v>72.980769230769226</v>
      </c>
      <c r="F40" s="13" t="s">
        <v>36</v>
      </c>
      <c r="G40" s="12">
        <v>7763</v>
      </c>
      <c r="H40" s="83">
        <f t="shared" si="1"/>
        <v>0.61406423034330015</v>
      </c>
      <c r="I40" s="13" t="s">
        <v>36</v>
      </c>
      <c r="J40" s="12">
        <v>29891</v>
      </c>
      <c r="K40" s="33" t="s">
        <v>142</v>
      </c>
      <c r="L40" s="15" t="s">
        <v>141</v>
      </c>
      <c r="M40" s="21">
        <v>12642</v>
      </c>
      <c r="N40" s="6">
        <v>52</v>
      </c>
    </row>
    <row r="41" spans="1:14" x14ac:dyDescent="0.2">
      <c r="A41" s="31" t="s">
        <v>76</v>
      </c>
      <c r="B41" s="32" t="s">
        <v>118</v>
      </c>
      <c r="C41" s="12">
        <v>14</v>
      </c>
      <c r="D41" s="12">
        <v>333</v>
      </c>
      <c r="E41" s="12">
        <f t="shared" si="0"/>
        <v>8.5384615384615383</v>
      </c>
      <c r="F41" s="13" t="s">
        <v>36</v>
      </c>
      <c r="G41" s="12">
        <v>682</v>
      </c>
      <c r="H41" s="83">
        <f t="shared" si="1"/>
        <v>2.1358554382888102E-2</v>
      </c>
      <c r="I41" s="13" t="s">
        <v>36</v>
      </c>
      <c r="J41" s="12">
        <v>30295</v>
      </c>
      <c r="K41" s="33" t="s">
        <v>141</v>
      </c>
      <c r="L41" s="15" t="s">
        <v>142</v>
      </c>
      <c r="M41" s="21">
        <v>31931</v>
      </c>
      <c r="N41" s="6">
        <v>39</v>
      </c>
    </row>
    <row r="42" spans="1:14" x14ac:dyDescent="0.2">
      <c r="A42" s="31" t="s">
        <v>77</v>
      </c>
      <c r="B42" s="32" t="s">
        <v>119</v>
      </c>
      <c r="C42" s="12">
        <v>32</v>
      </c>
      <c r="D42" s="12">
        <v>2133</v>
      </c>
      <c r="E42" s="12">
        <f t="shared" si="0"/>
        <v>41.019230769230766</v>
      </c>
      <c r="F42" s="13" t="s">
        <v>36</v>
      </c>
      <c r="G42" s="12">
        <v>3381</v>
      </c>
      <c r="H42" s="83">
        <f t="shared" si="1"/>
        <v>0.20667522464698332</v>
      </c>
      <c r="I42" s="13" t="s">
        <v>36</v>
      </c>
      <c r="J42" s="12">
        <v>33497</v>
      </c>
      <c r="K42" s="33" t="s">
        <v>141</v>
      </c>
      <c r="L42" s="15" t="s">
        <v>141</v>
      </c>
      <c r="M42" s="21">
        <v>16359</v>
      </c>
      <c r="N42" s="6">
        <v>52</v>
      </c>
    </row>
    <row r="43" spans="1:14" x14ac:dyDescent="0.2">
      <c r="A43" s="31" t="s">
        <v>49</v>
      </c>
      <c r="B43" s="32" t="s">
        <v>98</v>
      </c>
      <c r="C43" s="12">
        <v>6</v>
      </c>
      <c r="D43" s="12">
        <v>599</v>
      </c>
      <c r="E43" s="12">
        <f t="shared" si="0"/>
        <v>12.479166666666666</v>
      </c>
      <c r="F43" s="13" t="s">
        <v>36</v>
      </c>
      <c r="G43" s="12">
        <v>2492</v>
      </c>
      <c r="H43" s="83">
        <f t="shared" si="1"/>
        <v>0.22355790795729794</v>
      </c>
      <c r="I43" s="13" t="s">
        <v>36</v>
      </c>
      <c r="J43" s="12">
        <v>14204</v>
      </c>
      <c r="K43" s="33" t="s">
        <v>142</v>
      </c>
      <c r="L43" s="15" t="s">
        <v>141</v>
      </c>
      <c r="M43" s="21">
        <v>11147</v>
      </c>
      <c r="N43" s="6">
        <v>48</v>
      </c>
    </row>
    <row r="44" spans="1:14" x14ac:dyDescent="0.2">
      <c r="A44" s="31" t="s">
        <v>71</v>
      </c>
      <c r="B44" s="32" t="s">
        <v>114</v>
      </c>
      <c r="C44" s="12">
        <v>7</v>
      </c>
      <c r="D44" s="12">
        <v>278</v>
      </c>
      <c r="E44" s="12">
        <f t="shared" si="0"/>
        <v>5.791666666666667</v>
      </c>
      <c r="F44" s="13" t="s">
        <v>36</v>
      </c>
      <c r="G44" s="12">
        <v>2373</v>
      </c>
      <c r="H44" s="83">
        <f t="shared" si="1"/>
        <v>0.24639185961997714</v>
      </c>
      <c r="I44" s="13" t="s">
        <v>36</v>
      </c>
      <c r="J44" s="12">
        <v>1251</v>
      </c>
      <c r="K44" s="33" t="s">
        <v>142</v>
      </c>
      <c r="L44" s="15" t="s">
        <v>141</v>
      </c>
      <c r="M44" s="21">
        <v>9631</v>
      </c>
      <c r="N44" s="6">
        <v>48</v>
      </c>
    </row>
    <row r="45" spans="1:14" x14ac:dyDescent="0.2">
      <c r="A45" s="31" t="s">
        <v>78</v>
      </c>
      <c r="B45" s="32" t="s">
        <v>114</v>
      </c>
      <c r="C45" s="12">
        <v>22</v>
      </c>
      <c r="D45" s="12">
        <v>11781</v>
      </c>
      <c r="E45" s="12">
        <f t="shared" si="0"/>
        <v>231</v>
      </c>
      <c r="F45" s="13" t="s">
        <v>36</v>
      </c>
      <c r="G45" s="12">
        <v>30371</v>
      </c>
      <c r="H45" s="83">
        <f t="shared" si="1"/>
        <v>0.41494972128101432</v>
      </c>
      <c r="I45" s="13" t="s">
        <v>36</v>
      </c>
      <c r="J45" s="12">
        <v>221486</v>
      </c>
      <c r="K45" s="33" t="s">
        <v>141</v>
      </c>
      <c r="L45" s="15" t="s">
        <v>141</v>
      </c>
      <c r="M45" s="21">
        <v>73192</v>
      </c>
      <c r="N45" s="6">
        <v>51</v>
      </c>
    </row>
    <row r="46" spans="1:14" x14ac:dyDescent="0.2">
      <c r="A46" s="31" t="s">
        <v>60</v>
      </c>
      <c r="B46" s="32" t="s">
        <v>106</v>
      </c>
      <c r="C46" s="12">
        <v>2</v>
      </c>
      <c r="D46" s="12">
        <v>243</v>
      </c>
      <c r="E46" s="12">
        <f t="shared" si="0"/>
        <v>4.6730769230769234</v>
      </c>
      <c r="F46" s="13" t="s">
        <v>36</v>
      </c>
      <c r="G46" s="12">
        <v>2409</v>
      </c>
      <c r="H46" s="83">
        <f t="shared" si="1"/>
        <v>0.36902573529411764</v>
      </c>
      <c r="I46" s="13" t="s">
        <v>36</v>
      </c>
      <c r="J46" s="12">
        <v>14928</v>
      </c>
      <c r="K46" s="33" t="s">
        <v>141</v>
      </c>
      <c r="L46" s="15" t="s">
        <v>141</v>
      </c>
      <c r="M46" s="21">
        <v>6528</v>
      </c>
      <c r="N46" s="6">
        <v>52</v>
      </c>
    </row>
    <row r="47" spans="1:14" x14ac:dyDescent="0.2">
      <c r="A47" s="31" t="s">
        <v>79</v>
      </c>
      <c r="B47" s="32" t="s">
        <v>120</v>
      </c>
      <c r="C47" s="12">
        <v>25</v>
      </c>
      <c r="D47" s="12">
        <v>3243</v>
      </c>
      <c r="E47" s="12">
        <f t="shared" si="0"/>
        <v>64.86</v>
      </c>
      <c r="F47" s="13" t="s">
        <v>36</v>
      </c>
      <c r="G47" s="12">
        <v>5539</v>
      </c>
      <c r="H47" s="83">
        <f t="shared" si="1"/>
        <v>0.17860828066554882</v>
      </c>
      <c r="I47" s="13" t="s">
        <v>36</v>
      </c>
      <c r="J47" s="12">
        <v>18214</v>
      </c>
      <c r="K47" s="33" t="s">
        <v>141</v>
      </c>
      <c r="L47" s="15" t="s">
        <v>141</v>
      </c>
      <c r="M47" s="21">
        <v>31012</v>
      </c>
      <c r="N47" s="6">
        <v>50</v>
      </c>
    </row>
    <row r="48" spans="1:14" x14ac:dyDescent="0.2">
      <c r="A48" s="31" t="s">
        <v>80</v>
      </c>
      <c r="B48" s="32" t="s">
        <v>121</v>
      </c>
      <c r="C48" s="12">
        <v>29</v>
      </c>
      <c r="D48" s="12">
        <v>5678</v>
      </c>
      <c r="E48" s="12">
        <f t="shared" si="0"/>
        <v>109.19230769230769</v>
      </c>
      <c r="F48" s="13" t="s">
        <v>36</v>
      </c>
      <c r="G48" s="12">
        <v>38011</v>
      </c>
      <c r="H48" s="83">
        <f t="shared" si="1"/>
        <v>1.6272528789759835</v>
      </c>
      <c r="I48" s="13" t="s">
        <v>36</v>
      </c>
      <c r="J48" s="12">
        <v>87187</v>
      </c>
      <c r="K48" s="33" t="s">
        <v>141</v>
      </c>
      <c r="L48" s="15" t="s">
        <v>141</v>
      </c>
      <c r="M48" s="21">
        <v>23359</v>
      </c>
      <c r="N48" s="6">
        <v>52</v>
      </c>
    </row>
    <row r="49" spans="1:14" x14ac:dyDescent="0.2">
      <c r="A49" s="31" t="s">
        <v>82</v>
      </c>
      <c r="B49" s="32" t="s">
        <v>122</v>
      </c>
      <c r="C49" s="12">
        <v>9</v>
      </c>
      <c r="D49" s="12">
        <v>5935</v>
      </c>
      <c r="E49" s="12">
        <f t="shared" si="0"/>
        <v>121.12244897959184</v>
      </c>
      <c r="F49" s="13" t="s">
        <v>36</v>
      </c>
      <c r="G49" s="12">
        <v>6163</v>
      </c>
      <c r="H49" s="83">
        <f t="shared" si="1"/>
        <v>0.14253006475485661</v>
      </c>
      <c r="I49" s="13" t="s">
        <v>36</v>
      </c>
      <c r="J49" s="12">
        <v>33154</v>
      </c>
      <c r="K49" s="33" t="s">
        <v>141</v>
      </c>
      <c r="L49" s="15" t="s">
        <v>141</v>
      </c>
      <c r="M49" s="21">
        <v>43240</v>
      </c>
      <c r="N49" s="6">
        <v>49</v>
      </c>
    </row>
    <row r="50" spans="1:14" x14ac:dyDescent="0.2">
      <c r="A50" s="34"/>
      <c r="B50" s="35"/>
      <c r="C50" s="36"/>
      <c r="D50" s="36"/>
      <c r="E50" s="36"/>
      <c r="F50" s="36"/>
      <c r="G50" s="36"/>
      <c r="H50" s="36"/>
      <c r="I50" s="36"/>
      <c r="J50" s="36"/>
      <c r="K50" s="37"/>
      <c r="L50" s="38"/>
      <c r="M50" s="26"/>
      <c r="N50" s="27"/>
    </row>
    <row r="51" spans="1:14" x14ac:dyDescent="0.2">
      <c r="A51" s="39" t="s">
        <v>198</v>
      </c>
      <c r="B51" s="39"/>
      <c r="C51" s="40">
        <f>SUM(C2:C49)</f>
        <v>1342</v>
      </c>
      <c r="D51" s="40">
        <f>SUM(D2:D49)</f>
        <v>159961</v>
      </c>
      <c r="E51" s="25"/>
      <c r="F51" s="25"/>
      <c r="G51" s="40">
        <f>SUM(G2:G49)</f>
        <v>385841</v>
      </c>
      <c r="H51" s="84">
        <f>G51/1097379</f>
        <v>0.35160231788652779</v>
      </c>
      <c r="I51" s="25"/>
      <c r="J51" s="40">
        <f>SUM(J2:J49)</f>
        <v>2424152</v>
      </c>
      <c r="K51" s="25"/>
      <c r="L51" s="25"/>
      <c r="M51" s="29"/>
      <c r="N51" s="25"/>
    </row>
    <row r="52" spans="1:14" x14ac:dyDescent="0.2">
      <c r="A52" s="22" t="s">
        <v>199</v>
      </c>
      <c r="B52" s="39"/>
      <c r="C52" s="24">
        <f>AVERAGE(C2:C49)</f>
        <v>27.958333333333332</v>
      </c>
      <c r="D52" s="24">
        <f>AVERAGE(D2:D49)</f>
        <v>3332.5208333333335</v>
      </c>
      <c r="E52" s="24">
        <f>AVERAGE(E2:E49)</f>
        <v>66.657103841244691</v>
      </c>
      <c r="F52" s="25"/>
      <c r="G52" s="24">
        <f>AVERAGE(G2:G49)</f>
        <v>8038.354166666667</v>
      </c>
      <c r="H52" s="85">
        <f>AVERAGE(H2:H49)</f>
        <v>0.6597631959125877</v>
      </c>
      <c r="I52" s="25"/>
      <c r="J52" s="24">
        <f>AVERAGE(J2:J49)</f>
        <v>50503.166666666664</v>
      </c>
      <c r="K52" s="25"/>
      <c r="L52" s="25"/>
      <c r="M52" s="30"/>
      <c r="N52" s="23"/>
    </row>
    <row r="53" spans="1:14" x14ac:dyDescent="0.2">
      <c r="A53" s="22" t="s">
        <v>200</v>
      </c>
      <c r="B53" s="39"/>
      <c r="C53" s="24">
        <f>MEDIAN(C2:C49)</f>
        <v>12</v>
      </c>
      <c r="D53" s="24">
        <f>MEDIAN(D2:D49)</f>
        <v>1340.5</v>
      </c>
      <c r="E53" s="24">
        <f>MEDIAN(E2:E49)</f>
        <v>28.904875463698993</v>
      </c>
      <c r="F53" s="25"/>
      <c r="G53" s="24">
        <f>MEDIAN(G2:G49)</f>
        <v>4149</v>
      </c>
      <c r="H53" s="85">
        <f>MEDIAN(H2:H49)</f>
        <v>0.34710219884208909</v>
      </c>
      <c r="I53" s="25"/>
      <c r="J53" s="24">
        <f>MEDIAN(J2:J49)</f>
        <v>28560</v>
      </c>
      <c r="K53" s="25"/>
      <c r="L53" s="25"/>
      <c r="M53" s="30"/>
      <c r="N53" s="23"/>
    </row>
    <row r="54" spans="1:14" x14ac:dyDescent="0.2">
      <c r="B54" s="41"/>
    </row>
  </sheetData>
  <autoFilter ref="A1:N49" xr:uid="{78A52E5E-6A31-42F2-953D-EE01745DB97C}"/>
  <conditionalFormatting sqref="A2:L49">
    <cfRule type="expression" dxfId="4"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231A9-CD51-4322-A650-0542A27B7C0C}">
  <sheetPr>
    <tabColor theme="7" tint="0.39997558519241921"/>
  </sheetPr>
  <dimension ref="A1:I53"/>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1" bestFit="1" customWidth="1"/>
    <col min="2" max="2" width="15.28515625" style="1" customWidth="1"/>
    <col min="3" max="3" width="15.28515625" style="6" customWidth="1"/>
    <col min="4" max="4" width="21.5703125" style="6" customWidth="1"/>
    <col min="5" max="6" width="18.28515625" style="6" customWidth="1"/>
    <col min="7" max="7" width="14.140625" style="6" customWidth="1"/>
    <col min="8" max="8" width="15.42578125" style="6" customWidth="1"/>
    <col min="9" max="9" width="17" style="6" customWidth="1"/>
    <col min="10" max="16384" width="9.140625" style="1"/>
  </cols>
  <sheetData>
    <row r="1" spans="1:9" ht="38.25" x14ac:dyDescent="0.2">
      <c r="A1" s="8" t="s">
        <v>0</v>
      </c>
      <c r="B1" s="8" t="s">
        <v>174</v>
      </c>
      <c r="C1" s="7" t="s">
        <v>283</v>
      </c>
      <c r="D1" s="7" t="s">
        <v>202</v>
      </c>
      <c r="E1" s="7" t="s">
        <v>205</v>
      </c>
      <c r="F1" s="9" t="s">
        <v>206</v>
      </c>
      <c r="G1" s="7" t="s">
        <v>203</v>
      </c>
      <c r="H1" s="7" t="s">
        <v>204</v>
      </c>
      <c r="I1" s="42" t="s">
        <v>207</v>
      </c>
    </row>
    <row r="2" spans="1:9" x14ac:dyDescent="0.2">
      <c r="A2" s="10" t="s">
        <v>35</v>
      </c>
      <c r="B2" s="11" t="s">
        <v>86</v>
      </c>
      <c r="C2" s="12">
        <v>17153</v>
      </c>
      <c r="D2" s="12">
        <v>44</v>
      </c>
      <c r="E2" s="12">
        <v>1898</v>
      </c>
      <c r="F2" s="12">
        <f>E2/D2</f>
        <v>43.136363636363633</v>
      </c>
      <c r="G2" s="12">
        <v>13</v>
      </c>
      <c r="H2" s="12">
        <v>803</v>
      </c>
      <c r="I2" s="43">
        <f>H2/G2</f>
        <v>61.769230769230766</v>
      </c>
    </row>
    <row r="3" spans="1:9" x14ac:dyDescent="0.2">
      <c r="A3" s="10" t="s">
        <v>75</v>
      </c>
      <c r="B3" s="11" t="s">
        <v>117</v>
      </c>
      <c r="C3" s="12">
        <v>22493</v>
      </c>
      <c r="D3" s="12">
        <v>85</v>
      </c>
      <c r="E3" s="12">
        <v>850</v>
      </c>
      <c r="F3" s="12">
        <f t="shared" ref="F3:F49" si="0">E3/D3</f>
        <v>10</v>
      </c>
      <c r="G3" s="12">
        <v>12</v>
      </c>
      <c r="H3" s="12">
        <v>992</v>
      </c>
      <c r="I3" s="43">
        <f t="shared" ref="I3:I49" si="1">H3/G3</f>
        <v>82.666666666666671</v>
      </c>
    </row>
    <row r="4" spans="1:9" x14ac:dyDescent="0.2">
      <c r="A4" s="10" t="s">
        <v>56</v>
      </c>
      <c r="B4" s="11" t="s">
        <v>103</v>
      </c>
      <c r="C4" s="12">
        <v>12330</v>
      </c>
      <c r="D4" s="12">
        <v>274</v>
      </c>
      <c r="E4" s="12">
        <v>6400</v>
      </c>
      <c r="F4" s="12">
        <f t="shared" si="0"/>
        <v>23.357664233576642</v>
      </c>
      <c r="G4" s="12">
        <v>221</v>
      </c>
      <c r="H4" s="12">
        <v>3949</v>
      </c>
      <c r="I4" s="43">
        <f t="shared" si="1"/>
        <v>17.868778280542987</v>
      </c>
    </row>
    <row r="5" spans="1:9" x14ac:dyDescent="0.2">
      <c r="A5" s="10" t="s">
        <v>69</v>
      </c>
      <c r="B5" s="11" t="s">
        <v>103</v>
      </c>
      <c r="C5" s="12">
        <v>3828</v>
      </c>
      <c r="D5" s="12">
        <v>0</v>
      </c>
      <c r="E5" s="12">
        <v>0</v>
      </c>
      <c r="F5" s="12">
        <v>0</v>
      </c>
      <c r="G5" s="12">
        <v>13</v>
      </c>
      <c r="H5" s="12">
        <v>143</v>
      </c>
      <c r="I5" s="43">
        <f t="shared" si="1"/>
        <v>11</v>
      </c>
    </row>
    <row r="6" spans="1:9" x14ac:dyDescent="0.2">
      <c r="A6" s="10" t="s">
        <v>32</v>
      </c>
      <c r="B6" s="11" t="s">
        <v>84</v>
      </c>
      <c r="C6" s="12">
        <v>22583</v>
      </c>
      <c r="D6" s="12">
        <v>25</v>
      </c>
      <c r="E6" s="12">
        <v>258</v>
      </c>
      <c r="F6" s="12">
        <f t="shared" si="0"/>
        <v>10.32</v>
      </c>
      <c r="G6" s="12">
        <v>0</v>
      </c>
      <c r="H6" s="12">
        <v>0</v>
      </c>
      <c r="I6" s="43">
        <v>0</v>
      </c>
    </row>
    <row r="7" spans="1:9" x14ac:dyDescent="0.2">
      <c r="A7" s="10" t="s">
        <v>42</v>
      </c>
      <c r="B7" s="11" t="s">
        <v>91</v>
      </c>
      <c r="C7" s="12">
        <v>7997</v>
      </c>
      <c r="D7" s="12">
        <v>64</v>
      </c>
      <c r="E7" s="12">
        <v>706</v>
      </c>
      <c r="F7" s="12">
        <f t="shared" si="0"/>
        <v>11.03125</v>
      </c>
      <c r="G7" s="12">
        <v>93</v>
      </c>
      <c r="H7" s="12">
        <v>3195</v>
      </c>
      <c r="I7" s="43">
        <f t="shared" si="1"/>
        <v>34.354838709677416</v>
      </c>
    </row>
    <row r="8" spans="1:9" x14ac:dyDescent="0.2">
      <c r="A8" s="10" t="s">
        <v>40</v>
      </c>
      <c r="B8" s="11" t="s">
        <v>89</v>
      </c>
      <c r="C8" s="12">
        <v>35688</v>
      </c>
      <c r="D8" s="12">
        <v>36</v>
      </c>
      <c r="E8" s="12">
        <v>340</v>
      </c>
      <c r="F8" s="12">
        <f t="shared" si="0"/>
        <v>9.4444444444444446</v>
      </c>
      <c r="G8" s="12">
        <v>201</v>
      </c>
      <c r="H8" s="12">
        <v>3739</v>
      </c>
      <c r="I8" s="43">
        <f t="shared" si="1"/>
        <v>18.601990049751244</v>
      </c>
    </row>
    <row r="9" spans="1:9" x14ac:dyDescent="0.2">
      <c r="A9" s="10" t="s">
        <v>41</v>
      </c>
      <c r="B9" s="11" t="s">
        <v>90</v>
      </c>
      <c r="C9" s="12">
        <v>82934</v>
      </c>
      <c r="D9" s="12">
        <v>62</v>
      </c>
      <c r="E9" s="12">
        <v>1280</v>
      </c>
      <c r="F9" s="12">
        <f t="shared" si="0"/>
        <v>20.64516129032258</v>
      </c>
      <c r="G9" s="12">
        <v>0</v>
      </c>
      <c r="H9" s="12">
        <v>0</v>
      </c>
      <c r="I9" s="43">
        <v>0</v>
      </c>
    </row>
    <row r="10" spans="1:9" x14ac:dyDescent="0.2">
      <c r="A10" s="10" t="s">
        <v>43</v>
      </c>
      <c r="B10" s="11" t="s">
        <v>92</v>
      </c>
      <c r="C10" s="12">
        <v>36405</v>
      </c>
      <c r="D10" s="12">
        <v>26</v>
      </c>
      <c r="E10" s="12">
        <v>1313</v>
      </c>
      <c r="F10" s="12">
        <f t="shared" si="0"/>
        <v>50.5</v>
      </c>
      <c r="G10" s="12">
        <v>208</v>
      </c>
      <c r="H10" s="12">
        <v>5568</v>
      </c>
      <c r="I10" s="43">
        <f t="shared" si="1"/>
        <v>26.76923076923077</v>
      </c>
    </row>
    <row r="11" spans="1:9" x14ac:dyDescent="0.2">
      <c r="A11" s="10" t="s">
        <v>45</v>
      </c>
      <c r="B11" s="11" t="s">
        <v>94</v>
      </c>
      <c r="C11" s="12">
        <v>14312</v>
      </c>
      <c r="D11" s="12">
        <v>93</v>
      </c>
      <c r="E11" s="12">
        <v>895</v>
      </c>
      <c r="F11" s="12">
        <f t="shared" si="0"/>
        <v>9.6236559139784941</v>
      </c>
      <c r="G11" s="12">
        <v>57</v>
      </c>
      <c r="H11" s="12">
        <v>1782</v>
      </c>
      <c r="I11" s="43">
        <f t="shared" si="1"/>
        <v>31.263157894736842</v>
      </c>
    </row>
    <row r="12" spans="1:9" x14ac:dyDescent="0.2">
      <c r="A12" s="10" t="s">
        <v>46</v>
      </c>
      <c r="B12" s="11" t="s">
        <v>95</v>
      </c>
      <c r="C12" s="12">
        <v>47139</v>
      </c>
      <c r="D12" s="12">
        <v>61</v>
      </c>
      <c r="E12" s="12">
        <v>1012</v>
      </c>
      <c r="F12" s="12">
        <f t="shared" si="0"/>
        <v>16.590163934426229</v>
      </c>
      <c r="G12" s="12">
        <v>49</v>
      </c>
      <c r="H12" s="12">
        <v>610</v>
      </c>
      <c r="I12" s="43">
        <f t="shared" si="1"/>
        <v>12.448979591836734</v>
      </c>
    </row>
    <row r="13" spans="1:9" x14ac:dyDescent="0.2">
      <c r="A13" s="10" t="s">
        <v>48</v>
      </c>
      <c r="B13" s="11" t="s">
        <v>97</v>
      </c>
      <c r="C13" s="12">
        <v>6460</v>
      </c>
      <c r="D13" s="12">
        <v>34</v>
      </c>
      <c r="E13" s="12">
        <v>1527</v>
      </c>
      <c r="F13" s="12">
        <f t="shared" si="0"/>
        <v>44.911764705882355</v>
      </c>
      <c r="G13" s="12">
        <v>49</v>
      </c>
      <c r="H13" s="12">
        <v>799</v>
      </c>
      <c r="I13" s="43">
        <f t="shared" si="1"/>
        <v>16.306122448979593</v>
      </c>
    </row>
    <row r="14" spans="1:9" x14ac:dyDescent="0.2">
      <c r="A14" s="10" t="s">
        <v>58</v>
      </c>
      <c r="B14" s="11" t="s">
        <v>104</v>
      </c>
      <c r="C14" s="12">
        <v>4469</v>
      </c>
      <c r="D14" s="12">
        <v>365</v>
      </c>
      <c r="E14" s="12">
        <v>2061</v>
      </c>
      <c r="F14" s="12">
        <f t="shared" si="0"/>
        <v>5.646575342465753</v>
      </c>
      <c r="G14" s="12">
        <v>3</v>
      </c>
      <c r="H14" s="12">
        <v>43</v>
      </c>
      <c r="I14" s="43">
        <f t="shared" si="1"/>
        <v>14.333333333333334</v>
      </c>
    </row>
    <row r="15" spans="1:9" x14ac:dyDescent="0.2">
      <c r="A15" s="10" t="s">
        <v>50</v>
      </c>
      <c r="B15" s="11" t="s">
        <v>99</v>
      </c>
      <c r="C15" s="12">
        <v>4489</v>
      </c>
      <c r="D15" s="12">
        <v>2</v>
      </c>
      <c r="E15" s="12">
        <v>182</v>
      </c>
      <c r="F15" s="12">
        <f t="shared" si="0"/>
        <v>91</v>
      </c>
      <c r="G15" s="12">
        <v>60</v>
      </c>
      <c r="H15" s="12">
        <v>697</v>
      </c>
      <c r="I15" s="43">
        <f t="shared" si="1"/>
        <v>11.616666666666667</v>
      </c>
    </row>
    <row r="16" spans="1:9" x14ac:dyDescent="0.2">
      <c r="A16" s="10" t="s">
        <v>52</v>
      </c>
      <c r="B16" s="11" t="s">
        <v>99</v>
      </c>
      <c r="C16" s="12">
        <v>5485</v>
      </c>
      <c r="D16" s="12">
        <v>12</v>
      </c>
      <c r="E16" s="12">
        <v>987</v>
      </c>
      <c r="F16" s="12">
        <f t="shared" si="0"/>
        <v>82.25</v>
      </c>
      <c r="G16" s="12">
        <v>57</v>
      </c>
      <c r="H16" s="12">
        <v>3820</v>
      </c>
      <c r="I16" s="43">
        <f t="shared" si="1"/>
        <v>67.017543859649123</v>
      </c>
    </row>
    <row r="17" spans="1:9" x14ac:dyDescent="0.2">
      <c r="A17" s="10" t="s">
        <v>34</v>
      </c>
      <c r="B17" s="11" t="s">
        <v>85</v>
      </c>
      <c r="C17" s="12">
        <v>3778</v>
      </c>
      <c r="D17" s="12">
        <v>25</v>
      </c>
      <c r="E17" s="12">
        <v>362</v>
      </c>
      <c r="F17" s="12">
        <f t="shared" si="0"/>
        <v>14.48</v>
      </c>
      <c r="G17" s="12">
        <v>8</v>
      </c>
      <c r="H17" s="12">
        <v>189</v>
      </c>
      <c r="I17" s="43">
        <f t="shared" si="1"/>
        <v>23.625</v>
      </c>
    </row>
    <row r="18" spans="1:9" x14ac:dyDescent="0.2">
      <c r="A18" s="10" t="s">
        <v>57</v>
      </c>
      <c r="B18" s="11" t="s">
        <v>85</v>
      </c>
      <c r="C18" s="12">
        <v>4620</v>
      </c>
      <c r="D18" s="12">
        <v>45</v>
      </c>
      <c r="E18" s="12">
        <v>1486</v>
      </c>
      <c r="F18" s="12">
        <f t="shared" si="0"/>
        <v>33.022222222222226</v>
      </c>
      <c r="G18" s="12">
        <v>21</v>
      </c>
      <c r="H18" s="12">
        <v>575</v>
      </c>
      <c r="I18" s="43">
        <f t="shared" si="1"/>
        <v>27.38095238095238</v>
      </c>
    </row>
    <row r="19" spans="1:9" x14ac:dyDescent="0.2">
      <c r="A19" s="10" t="s">
        <v>55</v>
      </c>
      <c r="B19" s="11" t="s">
        <v>102</v>
      </c>
      <c r="C19" s="12">
        <v>5559</v>
      </c>
      <c r="D19" s="12">
        <v>0</v>
      </c>
      <c r="E19" s="12">
        <v>0</v>
      </c>
      <c r="F19" s="12">
        <v>0</v>
      </c>
      <c r="G19" s="12">
        <v>49</v>
      </c>
      <c r="H19" s="12">
        <v>985</v>
      </c>
      <c r="I19" s="43">
        <f t="shared" si="1"/>
        <v>20.102040816326532</v>
      </c>
    </row>
    <row r="20" spans="1:9" x14ac:dyDescent="0.2">
      <c r="A20" s="10" t="s">
        <v>61</v>
      </c>
      <c r="B20" s="11" t="s">
        <v>107</v>
      </c>
      <c r="C20" s="12">
        <v>29568</v>
      </c>
      <c r="D20" s="12">
        <v>0</v>
      </c>
      <c r="E20" s="12">
        <v>0</v>
      </c>
      <c r="F20" s="12">
        <v>0</v>
      </c>
      <c r="G20" s="12">
        <v>23</v>
      </c>
      <c r="H20" s="12">
        <v>547</v>
      </c>
      <c r="I20" s="43">
        <f t="shared" si="1"/>
        <v>23.782608695652176</v>
      </c>
    </row>
    <row r="21" spans="1:9" x14ac:dyDescent="0.2">
      <c r="A21" s="10" t="s">
        <v>59</v>
      </c>
      <c r="B21" s="11" t="s">
        <v>105</v>
      </c>
      <c r="C21" s="12">
        <v>22529</v>
      </c>
      <c r="D21" s="12">
        <v>181</v>
      </c>
      <c r="E21" s="12">
        <v>2097</v>
      </c>
      <c r="F21" s="12">
        <f t="shared" si="0"/>
        <v>11.585635359116022</v>
      </c>
      <c r="G21" s="13">
        <v>0</v>
      </c>
      <c r="H21" s="13">
        <v>0</v>
      </c>
      <c r="I21" s="43">
        <v>0</v>
      </c>
    </row>
    <row r="22" spans="1:9" x14ac:dyDescent="0.2">
      <c r="A22" s="10" t="s">
        <v>37</v>
      </c>
      <c r="B22" s="11" t="s">
        <v>87</v>
      </c>
      <c r="C22" s="12">
        <v>3616</v>
      </c>
      <c r="D22" s="12">
        <v>0</v>
      </c>
      <c r="E22" s="12">
        <v>0</v>
      </c>
      <c r="F22" s="12">
        <v>0</v>
      </c>
      <c r="G22" s="12">
        <v>16</v>
      </c>
      <c r="H22" s="12">
        <v>9</v>
      </c>
      <c r="I22" s="43">
        <f t="shared" si="1"/>
        <v>0.5625</v>
      </c>
    </row>
    <row r="23" spans="1:9" x14ac:dyDescent="0.2">
      <c r="A23" s="10" t="s">
        <v>64</v>
      </c>
      <c r="B23" s="11" t="s">
        <v>110</v>
      </c>
      <c r="C23" s="12">
        <v>17075</v>
      </c>
      <c r="D23" s="12">
        <v>44</v>
      </c>
      <c r="E23" s="12">
        <v>367</v>
      </c>
      <c r="F23" s="12">
        <f t="shared" si="0"/>
        <v>8.3409090909090917</v>
      </c>
      <c r="G23" s="12">
        <v>60</v>
      </c>
      <c r="H23" s="12">
        <v>2231</v>
      </c>
      <c r="I23" s="43">
        <f t="shared" si="1"/>
        <v>37.18333333333333</v>
      </c>
    </row>
    <row r="24" spans="1:9" x14ac:dyDescent="0.2">
      <c r="A24" s="10" t="s">
        <v>62</v>
      </c>
      <c r="B24" s="11" t="s">
        <v>108</v>
      </c>
      <c r="C24" s="12">
        <v>14532</v>
      </c>
      <c r="D24" s="12">
        <v>25</v>
      </c>
      <c r="E24" s="12">
        <v>895</v>
      </c>
      <c r="F24" s="12">
        <f t="shared" si="0"/>
        <v>35.799999999999997</v>
      </c>
      <c r="G24" s="12">
        <v>15</v>
      </c>
      <c r="H24" s="12">
        <v>146</v>
      </c>
      <c r="I24" s="43">
        <f t="shared" si="1"/>
        <v>9.7333333333333325</v>
      </c>
    </row>
    <row r="25" spans="1:9" x14ac:dyDescent="0.2">
      <c r="A25" s="10" t="s">
        <v>54</v>
      </c>
      <c r="B25" s="11" t="s">
        <v>101</v>
      </c>
      <c r="C25" s="12">
        <v>1410</v>
      </c>
      <c r="D25" s="12">
        <v>336</v>
      </c>
      <c r="E25" s="12">
        <v>1323</v>
      </c>
      <c r="F25" s="12">
        <f t="shared" si="0"/>
        <v>3.9375</v>
      </c>
      <c r="G25" s="12">
        <v>53</v>
      </c>
      <c r="H25" s="12">
        <v>689</v>
      </c>
      <c r="I25" s="43">
        <f t="shared" si="1"/>
        <v>13</v>
      </c>
    </row>
    <row r="26" spans="1:9" x14ac:dyDescent="0.2">
      <c r="A26" s="10" t="s">
        <v>65</v>
      </c>
      <c r="B26" s="11" t="s">
        <v>111</v>
      </c>
      <c r="C26" s="12">
        <v>25163</v>
      </c>
      <c r="D26" s="12">
        <v>121</v>
      </c>
      <c r="E26" s="12">
        <v>2686</v>
      </c>
      <c r="F26" s="12">
        <f t="shared" si="0"/>
        <v>22.198347107438018</v>
      </c>
      <c r="G26" s="12">
        <v>257</v>
      </c>
      <c r="H26" s="12">
        <v>3473</v>
      </c>
      <c r="I26" s="43">
        <f t="shared" si="1"/>
        <v>13.513618677042802</v>
      </c>
    </row>
    <row r="27" spans="1:9" x14ac:dyDescent="0.2">
      <c r="A27" s="10" t="s">
        <v>44</v>
      </c>
      <c r="B27" s="11" t="s">
        <v>93</v>
      </c>
      <c r="C27" s="12">
        <v>5991</v>
      </c>
      <c r="D27" s="12">
        <v>30</v>
      </c>
      <c r="E27" s="12">
        <v>116</v>
      </c>
      <c r="F27" s="12">
        <f t="shared" si="0"/>
        <v>3.8666666666666667</v>
      </c>
      <c r="G27" s="12">
        <v>8</v>
      </c>
      <c r="H27" s="12">
        <v>77</v>
      </c>
      <c r="I27" s="43">
        <f t="shared" si="1"/>
        <v>9.625</v>
      </c>
    </row>
    <row r="28" spans="1:9" x14ac:dyDescent="0.2">
      <c r="A28" s="10" t="s">
        <v>66</v>
      </c>
      <c r="B28" s="11" t="s">
        <v>93</v>
      </c>
      <c r="C28" s="12">
        <v>19821</v>
      </c>
      <c r="D28" s="12">
        <v>0</v>
      </c>
      <c r="E28" s="12">
        <v>0</v>
      </c>
      <c r="F28" s="12">
        <v>0</v>
      </c>
      <c r="G28" s="12">
        <v>0</v>
      </c>
      <c r="H28" s="12">
        <v>0</v>
      </c>
      <c r="I28" s="43">
        <v>0</v>
      </c>
    </row>
    <row r="29" spans="1:9" x14ac:dyDescent="0.2">
      <c r="A29" s="10" t="s">
        <v>81</v>
      </c>
      <c r="B29" s="11" t="s">
        <v>93</v>
      </c>
      <c r="C29" s="12">
        <v>1920</v>
      </c>
      <c r="D29" s="12">
        <v>0</v>
      </c>
      <c r="E29" s="12">
        <v>0</v>
      </c>
      <c r="F29" s="12">
        <v>0</v>
      </c>
      <c r="G29" s="12">
        <v>15</v>
      </c>
      <c r="H29" s="12">
        <v>86</v>
      </c>
      <c r="I29" s="43">
        <f t="shared" si="1"/>
        <v>5.7333333333333334</v>
      </c>
    </row>
    <row r="30" spans="1:9" x14ac:dyDescent="0.2">
      <c r="A30" s="10" t="s">
        <v>63</v>
      </c>
      <c r="B30" s="11" t="s">
        <v>109</v>
      </c>
      <c r="C30" s="12">
        <v>34114</v>
      </c>
      <c r="D30" s="12">
        <v>106</v>
      </c>
      <c r="E30" s="12">
        <v>1989</v>
      </c>
      <c r="F30" s="12">
        <f t="shared" si="0"/>
        <v>18.764150943396228</v>
      </c>
      <c r="G30" s="12">
        <v>68</v>
      </c>
      <c r="H30" s="12">
        <v>2498</v>
      </c>
      <c r="I30" s="43">
        <f t="shared" si="1"/>
        <v>36.735294117647058</v>
      </c>
    </row>
    <row r="31" spans="1:9" x14ac:dyDescent="0.2">
      <c r="A31" s="10" t="s">
        <v>68</v>
      </c>
      <c r="B31" s="11" t="s">
        <v>112</v>
      </c>
      <c r="C31" s="12">
        <v>12588</v>
      </c>
      <c r="D31" s="12">
        <v>37</v>
      </c>
      <c r="E31" s="12">
        <v>126</v>
      </c>
      <c r="F31" s="12">
        <f t="shared" si="0"/>
        <v>3.4054054054054053</v>
      </c>
      <c r="G31" s="12">
        <v>108</v>
      </c>
      <c r="H31" s="12">
        <v>620</v>
      </c>
      <c r="I31" s="43">
        <f t="shared" si="1"/>
        <v>5.7407407407407405</v>
      </c>
    </row>
    <row r="32" spans="1:9" x14ac:dyDescent="0.2">
      <c r="A32" s="10" t="s">
        <v>70</v>
      </c>
      <c r="B32" s="11" t="s">
        <v>113</v>
      </c>
      <c r="C32" s="12">
        <v>75604</v>
      </c>
      <c r="D32" s="12">
        <v>39</v>
      </c>
      <c r="E32" s="12">
        <v>7481</v>
      </c>
      <c r="F32" s="12">
        <f t="shared" si="0"/>
        <v>191.82051282051282</v>
      </c>
      <c r="G32" s="12">
        <v>24</v>
      </c>
      <c r="H32" s="12">
        <v>576</v>
      </c>
      <c r="I32" s="43">
        <f t="shared" si="1"/>
        <v>24</v>
      </c>
    </row>
    <row r="33" spans="1:9" x14ac:dyDescent="0.2">
      <c r="A33" s="10" t="s">
        <v>72</v>
      </c>
      <c r="B33" s="11" t="s">
        <v>115</v>
      </c>
      <c r="C33" s="12">
        <v>17871</v>
      </c>
      <c r="D33" s="12">
        <v>0</v>
      </c>
      <c r="E33" s="12">
        <v>0</v>
      </c>
      <c r="F33" s="12">
        <v>0</v>
      </c>
      <c r="G33" s="12">
        <v>69</v>
      </c>
      <c r="H33" s="12">
        <v>2135</v>
      </c>
      <c r="I33" s="43">
        <f t="shared" si="1"/>
        <v>30.942028985507246</v>
      </c>
    </row>
    <row r="34" spans="1:9" x14ac:dyDescent="0.2">
      <c r="A34" s="10" t="s">
        <v>73</v>
      </c>
      <c r="B34" s="11" t="s">
        <v>116</v>
      </c>
      <c r="C34" s="12">
        <v>131744</v>
      </c>
      <c r="D34" s="12">
        <v>339</v>
      </c>
      <c r="E34" s="12">
        <v>2452</v>
      </c>
      <c r="F34" s="12">
        <f t="shared" si="0"/>
        <v>7.2330383480825962</v>
      </c>
      <c r="G34" s="12">
        <v>158</v>
      </c>
      <c r="H34" s="12">
        <v>0</v>
      </c>
      <c r="I34" s="43">
        <f t="shared" si="1"/>
        <v>0</v>
      </c>
    </row>
    <row r="35" spans="1:9" x14ac:dyDescent="0.2">
      <c r="A35" s="10" t="s">
        <v>74</v>
      </c>
      <c r="B35" s="11" t="s">
        <v>116</v>
      </c>
      <c r="C35" s="12">
        <v>59190</v>
      </c>
      <c r="D35" s="12">
        <v>12</v>
      </c>
      <c r="E35" s="12">
        <v>301</v>
      </c>
      <c r="F35" s="12">
        <f t="shared" si="0"/>
        <v>25.083333333333332</v>
      </c>
      <c r="G35" s="12">
        <v>8</v>
      </c>
      <c r="H35" s="12">
        <v>800</v>
      </c>
      <c r="I35" s="43">
        <f t="shared" si="1"/>
        <v>100</v>
      </c>
    </row>
    <row r="36" spans="1:9" x14ac:dyDescent="0.2">
      <c r="A36" s="10" t="s">
        <v>38</v>
      </c>
      <c r="B36" s="11" t="s">
        <v>88</v>
      </c>
      <c r="C36" s="12">
        <v>8020</v>
      </c>
      <c r="D36" s="12">
        <v>0</v>
      </c>
      <c r="E36" s="12">
        <v>0</v>
      </c>
      <c r="F36" s="12">
        <v>0</v>
      </c>
      <c r="G36" s="12">
        <v>0</v>
      </c>
      <c r="H36" s="12">
        <v>0</v>
      </c>
      <c r="I36" s="43">
        <v>0</v>
      </c>
    </row>
    <row r="37" spans="1:9" x14ac:dyDescent="0.2">
      <c r="A37" s="10" t="s">
        <v>53</v>
      </c>
      <c r="B37" s="11" t="s">
        <v>100</v>
      </c>
      <c r="C37" s="12">
        <v>4230</v>
      </c>
      <c r="D37" s="12">
        <v>22</v>
      </c>
      <c r="E37" s="12">
        <v>180</v>
      </c>
      <c r="F37" s="12">
        <f t="shared" si="0"/>
        <v>8.1818181818181817</v>
      </c>
      <c r="G37" s="12">
        <v>30</v>
      </c>
      <c r="H37" s="12">
        <v>616</v>
      </c>
      <c r="I37" s="43">
        <f t="shared" si="1"/>
        <v>20.533333333333335</v>
      </c>
    </row>
    <row r="38" spans="1:9" x14ac:dyDescent="0.2">
      <c r="A38" s="10" t="s">
        <v>67</v>
      </c>
      <c r="B38" s="11" t="s">
        <v>100</v>
      </c>
      <c r="C38" s="12">
        <v>6154</v>
      </c>
      <c r="D38" s="12">
        <v>29</v>
      </c>
      <c r="E38" s="12">
        <v>306</v>
      </c>
      <c r="F38" s="12">
        <f t="shared" si="0"/>
        <v>10.551724137931034</v>
      </c>
      <c r="G38" s="12">
        <v>25</v>
      </c>
      <c r="H38" s="12">
        <v>334</v>
      </c>
      <c r="I38" s="43">
        <f t="shared" si="1"/>
        <v>13.36</v>
      </c>
    </row>
    <row r="39" spans="1:9" x14ac:dyDescent="0.2">
      <c r="A39" s="10" t="s">
        <v>47</v>
      </c>
      <c r="B39" s="11" t="s">
        <v>96</v>
      </c>
      <c r="C39" s="12">
        <v>9476</v>
      </c>
      <c r="D39" s="12">
        <v>39</v>
      </c>
      <c r="E39" s="12">
        <v>272</v>
      </c>
      <c r="F39" s="12">
        <f t="shared" si="0"/>
        <v>6.9743589743589745</v>
      </c>
      <c r="G39" s="12">
        <v>39</v>
      </c>
      <c r="H39" s="12">
        <v>1071</v>
      </c>
      <c r="I39" s="43">
        <f t="shared" si="1"/>
        <v>27.46153846153846</v>
      </c>
    </row>
    <row r="40" spans="1:9" x14ac:dyDescent="0.2">
      <c r="A40" s="10" t="s">
        <v>51</v>
      </c>
      <c r="B40" s="11" t="s">
        <v>96</v>
      </c>
      <c r="C40" s="12">
        <v>12642</v>
      </c>
      <c r="D40" s="12">
        <v>0</v>
      </c>
      <c r="E40" s="12">
        <v>0</v>
      </c>
      <c r="F40" s="12">
        <v>0</v>
      </c>
      <c r="G40" s="12">
        <v>10</v>
      </c>
      <c r="H40" s="12">
        <v>114</v>
      </c>
      <c r="I40" s="43">
        <f t="shared" si="1"/>
        <v>11.4</v>
      </c>
    </row>
    <row r="41" spans="1:9" x14ac:dyDescent="0.2">
      <c r="A41" s="10" t="s">
        <v>76</v>
      </c>
      <c r="B41" s="11" t="s">
        <v>118</v>
      </c>
      <c r="C41" s="12">
        <v>31931</v>
      </c>
      <c r="D41" s="12">
        <v>3</v>
      </c>
      <c r="E41" s="12">
        <v>16</v>
      </c>
      <c r="F41" s="12">
        <f t="shared" si="0"/>
        <v>5.333333333333333</v>
      </c>
      <c r="G41" s="12">
        <v>79</v>
      </c>
      <c r="H41" s="12">
        <v>1855</v>
      </c>
      <c r="I41" s="43">
        <f t="shared" si="1"/>
        <v>23.481012658227847</v>
      </c>
    </row>
    <row r="42" spans="1:9" x14ac:dyDescent="0.2">
      <c r="A42" s="10" t="s">
        <v>77</v>
      </c>
      <c r="B42" s="11" t="s">
        <v>119</v>
      </c>
      <c r="C42" s="12">
        <v>16359</v>
      </c>
      <c r="D42" s="12">
        <v>91</v>
      </c>
      <c r="E42" s="12">
        <v>530</v>
      </c>
      <c r="F42" s="12">
        <f t="shared" si="0"/>
        <v>5.8241758241758239</v>
      </c>
      <c r="G42" s="12">
        <v>98</v>
      </c>
      <c r="H42" s="12">
        <v>2852</v>
      </c>
      <c r="I42" s="43">
        <f t="shared" si="1"/>
        <v>29.102040816326532</v>
      </c>
    </row>
    <row r="43" spans="1:9" x14ac:dyDescent="0.2">
      <c r="A43" s="10" t="s">
        <v>49</v>
      </c>
      <c r="B43" s="11" t="s">
        <v>98</v>
      </c>
      <c r="C43" s="12">
        <v>11147</v>
      </c>
      <c r="D43" s="12">
        <v>35</v>
      </c>
      <c r="E43" s="12">
        <v>689</v>
      </c>
      <c r="F43" s="12">
        <f t="shared" si="0"/>
        <v>19.685714285714287</v>
      </c>
      <c r="G43" s="12">
        <v>6</v>
      </c>
      <c r="H43" s="12">
        <v>130</v>
      </c>
      <c r="I43" s="43">
        <f t="shared" si="1"/>
        <v>21.666666666666668</v>
      </c>
    </row>
    <row r="44" spans="1:9" x14ac:dyDescent="0.2">
      <c r="A44" s="10" t="s">
        <v>71</v>
      </c>
      <c r="B44" s="11" t="s">
        <v>114</v>
      </c>
      <c r="C44" s="12">
        <v>9631</v>
      </c>
      <c r="D44" s="12">
        <v>0</v>
      </c>
      <c r="E44" s="12">
        <v>0</v>
      </c>
      <c r="F44" s="12">
        <v>0</v>
      </c>
      <c r="G44" s="12">
        <v>0</v>
      </c>
      <c r="H44" s="12">
        <v>0</v>
      </c>
      <c r="I44" s="43">
        <v>0</v>
      </c>
    </row>
    <row r="45" spans="1:9" x14ac:dyDescent="0.2">
      <c r="A45" s="10" t="s">
        <v>78</v>
      </c>
      <c r="B45" s="11" t="s">
        <v>114</v>
      </c>
      <c r="C45" s="12">
        <v>73192</v>
      </c>
      <c r="D45" s="12">
        <v>177</v>
      </c>
      <c r="E45" s="12">
        <v>2992</v>
      </c>
      <c r="F45" s="12">
        <f t="shared" si="0"/>
        <v>16.903954802259886</v>
      </c>
      <c r="G45" s="12">
        <v>123</v>
      </c>
      <c r="H45" s="12">
        <v>4440</v>
      </c>
      <c r="I45" s="43">
        <f t="shared" si="1"/>
        <v>36.097560975609753</v>
      </c>
    </row>
    <row r="46" spans="1:9" x14ac:dyDescent="0.2">
      <c r="A46" s="10" t="s">
        <v>60</v>
      </c>
      <c r="B46" s="11" t="s">
        <v>106</v>
      </c>
      <c r="C46" s="12">
        <v>6528</v>
      </c>
      <c r="D46" s="12">
        <v>32</v>
      </c>
      <c r="E46" s="12">
        <v>103</v>
      </c>
      <c r="F46" s="12">
        <f t="shared" si="0"/>
        <v>3.21875</v>
      </c>
      <c r="G46" s="12">
        <v>59</v>
      </c>
      <c r="H46" s="12">
        <v>762</v>
      </c>
      <c r="I46" s="43">
        <f t="shared" si="1"/>
        <v>12.915254237288135</v>
      </c>
    </row>
    <row r="47" spans="1:9" x14ac:dyDescent="0.2">
      <c r="A47" s="10" t="s">
        <v>79</v>
      </c>
      <c r="B47" s="11" t="s">
        <v>120</v>
      </c>
      <c r="C47" s="12">
        <v>31012</v>
      </c>
      <c r="D47" s="12">
        <v>13</v>
      </c>
      <c r="E47" s="12">
        <v>822</v>
      </c>
      <c r="F47" s="12">
        <f t="shared" si="0"/>
        <v>63.230769230769234</v>
      </c>
      <c r="G47" s="12">
        <v>65</v>
      </c>
      <c r="H47" s="12">
        <v>1067</v>
      </c>
      <c r="I47" s="43">
        <f t="shared" si="1"/>
        <v>16.415384615384614</v>
      </c>
    </row>
    <row r="48" spans="1:9" x14ac:dyDescent="0.2">
      <c r="A48" s="10" t="s">
        <v>80</v>
      </c>
      <c r="B48" s="11" t="s">
        <v>121</v>
      </c>
      <c r="C48" s="12">
        <v>23359</v>
      </c>
      <c r="D48" s="12">
        <v>92</v>
      </c>
      <c r="E48" s="12">
        <v>2320</v>
      </c>
      <c r="F48" s="12">
        <f t="shared" si="0"/>
        <v>25.217391304347824</v>
      </c>
      <c r="G48" s="12">
        <v>142</v>
      </c>
      <c r="H48" s="12">
        <v>1639</v>
      </c>
      <c r="I48" s="43">
        <f t="shared" si="1"/>
        <v>11.54225352112676</v>
      </c>
    </row>
    <row r="49" spans="1:9" x14ac:dyDescent="0.2">
      <c r="A49" s="10" t="s">
        <v>82</v>
      </c>
      <c r="B49" s="11" t="s">
        <v>122</v>
      </c>
      <c r="C49" s="12">
        <v>43240</v>
      </c>
      <c r="D49" s="12">
        <v>234</v>
      </c>
      <c r="E49" s="12">
        <v>24946</v>
      </c>
      <c r="F49" s="12">
        <f t="shared" si="0"/>
        <v>106.6068376068376</v>
      </c>
      <c r="G49" s="12">
        <v>19</v>
      </c>
      <c r="H49" s="12">
        <v>192</v>
      </c>
      <c r="I49" s="43">
        <f t="shared" si="1"/>
        <v>10.105263157894736</v>
      </c>
    </row>
    <row r="50" spans="1:9" x14ac:dyDescent="0.2">
      <c r="A50" s="34"/>
      <c r="B50" s="35"/>
      <c r="C50" s="37"/>
      <c r="D50" s="37"/>
      <c r="E50" s="37"/>
      <c r="F50" s="37"/>
      <c r="G50" s="37"/>
      <c r="H50" s="37"/>
      <c r="I50" s="38"/>
    </row>
    <row r="51" spans="1:9" x14ac:dyDescent="0.2">
      <c r="A51" s="22" t="s">
        <v>198</v>
      </c>
      <c r="B51" s="22"/>
      <c r="C51" s="24">
        <f>SUM(C2:C49)</f>
        <v>1097379</v>
      </c>
      <c r="D51" s="24">
        <f>SUM(D2:D49)</f>
        <v>3290</v>
      </c>
      <c r="E51" s="24">
        <f t="shared" ref="E51:H51" si="2">SUM(E2:E49)</f>
        <v>74566</v>
      </c>
      <c r="F51" s="24">
        <f>E51/D51</f>
        <v>22.664437689969606</v>
      </c>
      <c r="G51" s="24">
        <f t="shared" si="2"/>
        <v>2691</v>
      </c>
      <c r="H51" s="24">
        <f t="shared" si="2"/>
        <v>56848</v>
      </c>
      <c r="I51" s="24">
        <f>H51/G51</f>
        <v>21.12523225566704</v>
      </c>
    </row>
    <row r="52" spans="1:9" x14ac:dyDescent="0.2">
      <c r="A52" s="22" t="s">
        <v>199</v>
      </c>
      <c r="B52" s="22"/>
      <c r="C52" s="24">
        <f>AVERAGE(C2:C49)</f>
        <v>22862.0625</v>
      </c>
      <c r="D52" s="24">
        <f>AVERAGE(D2:D49)</f>
        <v>68.541666666666671</v>
      </c>
      <c r="E52" s="24">
        <f t="shared" ref="E52:I52" si="3">AVERAGE(E2:E49)</f>
        <v>1553.4583333333333</v>
      </c>
      <c r="F52" s="24">
        <f t="shared" si="3"/>
        <v>22.494241510001853</v>
      </c>
      <c r="G52" s="24">
        <f t="shared" si="3"/>
        <v>56.0625</v>
      </c>
      <c r="H52" s="24">
        <f t="shared" si="3"/>
        <v>1184.3333333333333</v>
      </c>
      <c r="I52" s="24">
        <f t="shared" si="3"/>
        <v>21.286596497865997</v>
      </c>
    </row>
    <row r="53" spans="1:9" x14ac:dyDescent="0.2">
      <c r="A53" s="22" t="s">
        <v>200</v>
      </c>
      <c r="B53" s="22"/>
      <c r="C53" s="24">
        <f>MEDIAN(C2:C49)</f>
        <v>14422</v>
      </c>
      <c r="D53" s="24">
        <f>MEDIAN(D2:D49)</f>
        <v>34.5</v>
      </c>
      <c r="E53" s="24">
        <f t="shared" ref="E53:I53" si="4">MEDIAN(E2:E49)</f>
        <v>609.5</v>
      </c>
      <c r="F53" s="24">
        <f t="shared" si="4"/>
        <v>10.16</v>
      </c>
      <c r="G53" s="24">
        <f t="shared" si="4"/>
        <v>34.5</v>
      </c>
      <c r="H53" s="24">
        <f t="shared" si="4"/>
        <v>654.5</v>
      </c>
      <c r="I53" s="24">
        <f t="shared" si="4"/>
        <v>16.360753532182102</v>
      </c>
    </row>
  </sheetData>
  <autoFilter ref="A1:I49" xr:uid="{2E2231A9-CD51-4322-A650-0542A27B7C0C}"/>
  <sortState xmlns:xlrd2="http://schemas.microsoft.com/office/spreadsheetml/2017/richdata2" ref="A2:H49">
    <sortCondition ref="B2:B49"/>
  </sortState>
  <conditionalFormatting sqref="A2:I49">
    <cfRule type="expression" dxfId="3" priority="1">
      <formula>MOD(ROW(),2)=0</formula>
    </cfRule>
  </conditionalFormatting>
  <pageMargins left="0.7" right="0.7" top="0.75" bottom="0.75" header="0.3" footer="0.3"/>
  <ignoredErrors>
    <ignoredError sqref="F5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6228-E686-41C7-BBDE-E24B04B9DB1D}">
  <sheetPr>
    <tabColor theme="7" tint="0.39997558519241921"/>
  </sheetPr>
  <dimension ref="A1:X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6.7109375" style="1" bestFit="1" customWidth="1"/>
    <col min="2" max="2" width="15.28515625" style="1" customWidth="1"/>
    <col min="3" max="3" width="15.28515625" style="6" customWidth="1"/>
    <col min="4" max="4" width="16" style="6" customWidth="1"/>
    <col min="5" max="5" width="12.7109375" style="6" customWidth="1"/>
    <col min="6" max="6" width="19" style="6" customWidth="1"/>
    <col min="7" max="7" width="14.5703125" style="6" customWidth="1"/>
    <col min="8" max="8" width="18" style="6" customWidth="1"/>
    <col min="9" max="9" width="12.85546875" style="6" customWidth="1"/>
    <col min="10" max="10" width="16" style="6" customWidth="1"/>
    <col min="11" max="11" width="14" style="6" customWidth="1"/>
    <col min="12" max="12" width="13.28515625" style="6" customWidth="1"/>
    <col min="13" max="13" width="16.7109375" style="6" customWidth="1"/>
    <col min="14" max="14" width="15.28515625" style="6" customWidth="1"/>
    <col min="15" max="15" width="15.7109375" style="6" customWidth="1"/>
    <col min="16" max="16" width="13.7109375" style="6" customWidth="1"/>
    <col min="17" max="17" width="12.5703125" style="6" customWidth="1"/>
    <col min="18" max="18" width="15.5703125" style="6" customWidth="1"/>
    <col min="19" max="19" width="11.7109375" style="6" customWidth="1"/>
    <col min="20" max="20" width="14.7109375" style="6" customWidth="1"/>
    <col min="21" max="21" width="12.28515625" style="6" customWidth="1"/>
    <col min="22" max="22" width="14.5703125" style="6" customWidth="1"/>
    <col min="23" max="23" width="11.85546875" style="6" customWidth="1"/>
    <col min="24" max="24" width="15.140625" style="1" customWidth="1"/>
    <col min="25" max="16384" width="9.140625" style="1"/>
  </cols>
  <sheetData>
    <row r="1" spans="1:24" x14ac:dyDescent="0.2">
      <c r="A1" s="94" t="s">
        <v>0</v>
      </c>
      <c r="B1" s="94" t="s">
        <v>174</v>
      </c>
      <c r="C1" s="95" t="s">
        <v>283</v>
      </c>
      <c r="D1" s="116" t="s">
        <v>250</v>
      </c>
      <c r="E1" s="97"/>
      <c r="F1" s="97"/>
      <c r="G1" s="97"/>
      <c r="H1" s="97"/>
      <c r="I1" s="97"/>
      <c r="J1" s="97"/>
      <c r="K1" s="110" t="s">
        <v>252</v>
      </c>
      <c r="L1" s="110"/>
      <c r="M1" s="110"/>
      <c r="N1" s="110"/>
      <c r="O1" s="110"/>
      <c r="P1" s="110"/>
      <c r="Q1" s="105" t="s">
        <v>253</v>
      </c>
      <c r="R1" s="106"/>
      <c r="S1" s="106"/>
      <c r="T1" s="106"/>
      <c r="U1" s="106"/>
      <c r="V1" s="106"/>
      <c r="W1" s="106"/>
      <c r="X1" s="106"/>
    </row>
    <row r="2" spans="1:24" ht="38.25" x14ac:dyDescent="0.2">
      <c r="A2" s="94"/>
      <c r="B2" s="94"/>
      <c r="C2" s="96"/>
      <c r="D2" s="82" t="s">
        <v>208</v>
      </c>
      <c r="E2" s="56" t="s">
        <v>209</v>
      </c>
      <c r="F2" s="114" t="s">
        <v>219</v>
      </c>
      <c r="G2" s="7" t="s">
        <v>210</v>
      </c>
      <c r="H2" s="115" t="s">
        <v>220</v>
      </c>
      <c r="I2" s="44" t="s">
        <v>211</v>
      </c>
      <c r="J2" s="115" t="s">
        <v>221</v>
      </c>
      <c r="K2" s="111" t="s">
        <v>212</v>
      </c>
      <c r="L2" s="111" t="s">
        <v>213</v>
      </c>
      <c r="M2" s="112" t="s">
        <v>223</v>
      </c>
      <c r="N2" s="111" t="s">
        <v>214</v>
      </c>
      <c r="O2" s="113" t="s">
        <v>224</v>
      </c>
      <c r="P2" s="113" t="s">
        <v>228</v>
      </c>
      <c r="Q2" s="107" t="s">
        <v>215</v>
      </c>
      <c r="R2" s="108" t="s">
        <v>222</v>
      </c>
      <c r="S2" s="107" t="s">
        <v>216</v>
      </c>
      <c r="T2" s="108" t="s">
        <v>225</v>
      </c>
      <c r="U2" s="107" t="s">
        <v>217</v>
      </c>
      <c r="V2" s="108" t="s">
        <v>226</v>
      </c>
      <c r="W2" s="107" t="s">
        <v>218</v>
      </c>
      <c r="X2" s="109" t="s">
        <v>227</v>
      </c>
    </row>
    <row r="3" spans="1:24" x14ac:dyDescent="0.2">
      <c r="A3" s="10" t="s">
        <v>35</v>
      </c>
      <c r="B3" s="11" t="s">
        <v>86</v>
      </c>
      <c r="C3" s="12">
        <v>17153</v>
      </c>
      <c r="D3" s="45">
        <v>229</v>
      </c>
      <c r="E3" s="12">
        <v>80</v>
      </c>
      <c r="F3" s="46">
        <f t="shared" ref="F3:F36" si="0">E3/D3</f>
        <v>0.34934497816593885</v>
      </c>
      <c r="G3" s="12">
        <v>0</v>
      </c>
      <c r="H3" s="46">
        <f t="shared" ref="H3:H36" si="1">G3/D3</f>
        <v>0</v>
      </c>
      <c r="I3" s="12">
        <v>149</v>
      </c>
      <c r="J3" s="46">
        <f t="shared" ref="J3:J36" si="2">I3/D3</f>
        <v>0.6506550218340611</v>
      </c>
      <c r="K3" s="45">
        <v>58</v>
      </c>
      <c r="L3" s="12">
        <v>18</v>
      </c>
      <c r="M3" s="46">
        <f t="shared" ref="M3:M36" si="3">(K3+L3)/D3</f>
        <v>0.33187772925764192</v>
      </c>
      <c r="N3" s="12">
        <v>31</v>
      </c>
      <c r="O3" s="46">
        <f t="shared" ref="O3:O36" si="4">N3/D3</f>
        <v>0.13537117903930132</v>
      </c>
      <c r="P3" s="12">
        <f>K3+L3+N3</f>
        <v>107</v>
      </c>
      <c r="Q3" s="45">
        <v>104</v>
      </c>
      <c r="R3" s="46">
        <f t="shared" ref="R3:R36" si="5">Q3/D3</f>
        <v>0.45414847161572053</v>
      </c>
      <c r="S3" s="12">
        <v>0</v>
      </c>
      <c r="T3" s="46">
        <f t="shared" ref="T3:T36" si="6">S3/D3</f>
        <v>0</v>
      </c>
      <c r="U3" s="12">
        <v>18</v>
      </c>
      <c r="V3" s="46">
        <f>U3/I3</f>
        <v>0.12080536912751678</v>
      </c>
      <c r="W3" s="12">
        <v>0</v>
      </c>
      <c r="X3" s="48">
        <f t="shared" ref="X3:X36" si="7">W3/D3</f>
        <v>0</v>
      </c>
    </row>
    <row r="4" spans="1:24" x14ac:dyDescent="0.2">
      <c r="A4" s="10" t="s">
        <v>75</v>
      </c>
      <c r="B4" s="11" t="s">
        <v>117</v>
      </c>
      <c r="C4" s="12">
        <v>22493</v>
      </c>
      <c r="D4" s="45">
        <v>315</v>
      </c>
      <c r="E4" s="12">
        <v>0</v>
      </c>
      <c r="F4" s="46">
        <f t="shared" si="0"/>
        <v>0</v>
      </c>
      <c r="G4" s="12">
        <v>0</v>
      </c>
      <c r="H4" s="46">
        <f t="shared" si="1"/>
        <v>0</v>
      </c>
      <c r="I4" s="12">
        <v>315</v>
      </c>
      <c r="J4" s="46">
        <f t="shared" si="2"/>
        <v>1</v>
      </c>
      <c r="K4" s="45">
        <v>85</v>
      </c>
      <c r="L4" s="12">
        <v>34</v>
      </c>
      <c r="M4" s="46">
        <f t="shared" si="3"/>
        <v>0.37777777777777777</v>
      </c>
      <c r="N4" s="12">
        <v>66</v>
      </c>
      <c r="O4" s="46">
        <f t="shared" si="4"/>
        <v>0.20952380952380953</v>
      </c>
      <c r="P4" s="12">
        <f t="shared" ref="P4:P50" si="8">K4+L4+N4</f>
        <v>185</v>
      </c>
      <c r="Q4" s="45">
        <v>130</v>
      </c>
      <c r="R4" s="46">
        <f t="shared" si="5"/>
        <v>0.41269841269841268</v>
      </c>
      <c r="S4" s="12">
        <v>0</v>
      </c>
      <c r="T4" s="46">
        <f t="shared" si="6"/>
        <v>0</v>
      </c>
      <c r="U4" s="12">
        <v>0</v>
      </c>
      <c r="V4" s="46">
        <f t="shared" ref="V4:V50" si="9">U4/I4</f>
        <v>0</v>
      </c>
      <c r="W4" s="12">
        <v>0</v>
      </c>
      <c r="X4" s="48">
        <f t="shared" si="7"/>
        <v>0</v>
      </c>
    </row>
    <row r="5" spans="1:24" x14ac:dyDescent="0.2">
      <c r="A5" s="10" t="s">
        <v>56</v>
      </c>
      <c r="B5" s="11" t="s">
        <v>103</v>
      </c>
      <c r="C5" s="12">
        <v>12330</v>
      </c>
      <c r="D5" s="45">
        <v>82</v>
      </c>
      <c r="E5" s="12">
        <v>60</v>
      </c>
      <c r="F5" s="46">
        <f t="shared" si="0"/>
        <v>0.73170731707317072</v>
      </c>
      <c r="G5" s="12">
        <v>0</v>
      </c>
      <c r="H5" s="46">
        <f t="shared" si="1"/>
        <v>0</v>
      </c>
      <c r="I5" s="12">
        <v>22</v>
      </c>
      <c r="J5" s="46">
        <f t="shared" si="2"/>
        <v>0.26829268292682928</v>
      </c>
      <c r="K5" s="45">
        <v>16</v>
      </c>
      <c r="L5" s="12">
        <v>16</v>
      </c>
      <c r="M5" s="46">
        <f t="shared" si="3"/>
        <v>0.3902439024390244</v>
      </c>
      <c r="N5" s="12">
        <v>20</v>
      </c>
      <c r="O5" s="46">
        <f t="shared" si="4"/>
        <v>0.24390243902439024</v>
      </c>
      <c r="P5" s="12">
        <f t="shared" si="8"/>
        <v>52</v>
      </c>
      <c r="Q5" s="45">
        <v>13</v>
      </c>
      <c r="R5" s="46">
        <f t="shared" si="5"/>
        <v>0.15853658536585366</v>
      </c>
      <c r="S5" s="12">
        <v>0</v>
      </c>
      <c r="T5" s="46">
        <f t="shared" si="6"/>
        <v>0</v>
      </c>
      <c r="U5" s="12">
        <v>14</v>
      </c>
      <c r="V5" s="46">
        <f t="shared" si="9"/>
        <v>0.63636363636363635</v>
      </c>
      <c r="W5" s="12">
        <v>3</v>
      </c>
      <c r="X5" s="48">
        <f t="shared" si="7"/>
        <v>3.6585365853658534E-2</v>
      </c>
    </row>
    <row r="6" spans="1:24" x14ac:dyDescent="0.2">
      <c r="A6" s="10" t="s">
        <v>69</v>
      </c>
      <c r="B6" s="11" t="s">
        <v>103</v>
      </c>
      <c r="C6" s="12">
        <v>3828</v>
      </c>
      <c r="D6" s="45">
        <v>22</v>
      </c>
      <c r="E6" s="12">
        <v>9</v>
      </c>
      <c r="F6" s="46">
        <f t="shared" si="0"/>
        <v>0.40909090909090912</v>
      </c>
      <c r="G6" s="12">
        <v>0</v>
      </c>
      <c r="H6" s="46">
        <f t="shared" si="1"/>
        <v>0</v>
      </c>
      <c r="I6" s="12">
        <v>13</v>
      </c>
      <c r="J6" s="46">
        <f t="shared" si="2"/>
        <v>0.59090909090909094</v>
      </c>
      <c r="K6" s="45">
        <v>14</v>
      </c>
      <c r="L6" s="12">
        <v>4</v>
      </c>
      <c r="M6" s="46">
        <f t="shared" si="3"/>
        <v>0.81818181818181823</v>
      </c>
      <c r="N6" s="12">
        <v>0</v>
      </c>
      <c r="O6" s="46">
        <f t="shared" si="4"/>
        <v>0</v>
      </c>
      <c r="P6" s="12">
        <f t="shared" si="8"/>
        <v>18</v>
      </c>
      <c r="Q6" s="45">
        <v>1</v>
      </c>
      <c r="R6" s="46">
        <f t="shared" si="5"/>
        <v>4.5454545454545456E-2</v>
      </c>
      <c r="S6" s="12">
        <v>0</v>
      </c>
      <c r="T6" s="46">
        <f t="shared" si="6"/>
        <v>0</v>
      </c>
      <c r="U6" s="12">
        <v>3</v>
      </c>
      <c r="V6" s="46">
        <f t="shared" si="9"/>
        <v>0.23076923076923078</v>
      </c>
      <c r="W6" s="12">
        <v>0</v>
      </c>
      <c r="X6" s="48">
        <f t="shared" si="7"/>
        <v>0</v>
      </c>
    </row>
    <row r="7" spans="1:24" x14ac:dyDescent="0.2">
      <c r="A7" s="10" t="s">
        <v>32</v>
      </c>
      <c r="B7" s="11" t="s">
        <v>84</v>
      </c>
      <c r="C7" s="12">
        <v>22583</v>
      </c>
      <c r="D7" s="45">
        <v>28</v>
      </c>
      <c r="E7" s="12">
        <v>0</v>
      </c>
      <c r="F7" s="46">
        <f t="shared" si="0"/>
        <v>0</v>
      </c>
      <c r="G7" s="12">
        <v>1</v>
      </c>
      <c r="H7" s="46">
        <f t="shared" si="1"/>
        <v>3.5714285714285712E-2</v>
      </c>
      <c r="I7" s="12">
        <v>27</v>
      </c>
      <c r="J7" s="46">
        <f t="shared" si="2"/>
        <v>0.9642857142857143</v>
      </c>
      <c r="K7" s="45">
        <v>25</v>
      </c>
      <c r="L7" s="12">
        <v>1</v>
      </c>
      <c r="M7" s="46">
        <f t="shared" si="3"/>
        <v>0.9285714285714286</v>
      </c>
      <c r="N7" s="12">
        <v>0</v>
      </c>
      <c r="O7" s="46">
        <f t="shared" si="4"/>
        <v>0</v>
      </c>
      <c r="P7" s="12">
        <f t="shared" si="8"/>
        <v>26</v>
      </c>
      <c r="Q7" s="45">
        <v>2</v>
      </c>
      <c r="R7" s="46">
        <f t="shared" si="5"/>
        <v>7.1428571428571425E-2</v>
      </c>
      <c r="S7" s="12">
        <v>0</v>
      </c>
      <c r="T7" s="46">
        <f t="shared" si="6"/>
        <v>0</v>
      </c>
      <c r="U7" s="12">
        <v>0</v>
      </c>
      <c r="V7" s="46">
        <f t="shared" si="9"/>
        <v>0</v>
      </c>
      <c r="W7" s="12">
        <v>0</v>
      </c>
      <c r="X7" s="48">
        <f t="shared" si="7"/>
        <v>0</v>
      </c>
    </row>
    <row r="8" spans="1:24" x14ac:dyDescent="0.2">
      <c r="A8" s="10" t="s">
        <v>42</v>
      </c>
      <c r="B8" s="11" t="s">
        <v>91</v>
      </c>
      <c r="C8" s="12">
        <v>7997</v>
      </c>
      <c r="D8" s="45">
        <v>244</v>
      </c>
      <c r="E8" s="12">
        <v>76</v>
      </c>
      <c r="F8" s="46">
        <f t="shared" si="0"/>
        <v>0.31147540983606559</v>
      </c>
      <c r="G8" s="12">
        <v>0</v>
      </c>
      <c r="H8" s="46">
        <f t="shared" si="1"/>
        <v>0</v>
      </c>
      <c r="I8" s="12">
        <v>168</v>
      </c>
      <c r="J8" s="46">
        <f t="shared" si="2"/>
        <v>0.68852459016393441</v>
      </c>
      <c r="K8" s="45">
        <v>37</v>
      </c>
      <c r="L8" s="12">
        <v>21</v>
      </c>
      <c r="M8" s="46">
        <f t="shared" si="3"/>
        <v>0.23770491803278687</v>
      </c>
      <c r="N8" s="12">
        <v>0</v>
      </c>
      <c r="O8" s="46">
        <f t="shared" si="4"/>
        <v>0</v>
      </c>
      <c r="P8" s="12">
        <f t="shared" si="8"/>
        <v>58</v>
      </c>
      <c r="Q8" s="45">
        <v>179</v>
      </c>
      <c r="R8" s="46">
        <f t="shared" si="5"/>
        <v>0.73360655737704916</v>
      </c>
      <c r="S8" s="12">
        <v>0</v>
      </c>
      <c r="T8" s="46">
        <f t="shared" si="6"/>
        <v>0</v>
      </c>
      <c r="U8" s="12">
        <v>7</v>
      </c>
      <c r="V8" s="46">
        <f t="shared" si="9"/>
        <v>4.1666666666666664E-2</v>
      </c>
      <c r="W8" s="12">
        <v>0</v>
      </c>
      <c r="X8" s="48">
        <f t="shared" si="7"/>
        <v>0</v>
      </c>
    </row>
    <row r="9" spans="1:24" x14ac:dyDescent="0.2">
      <c r="A9" s="10" t="s">
        <v>40</v>
      </c>
      <c r="B9" s="11" t="s">
        <v>89</v>
      </c>
      <c r="C9" s="12">
        <v>35688</v>
      </c>
      <c r="D9" s="45">
        <v>288</v>
      </c>
      <c r="E9" s="12">
        <v>112</v>
      </c>
      <c r="F9" s="46">
        <f t="shared" si="0"/>
        <v>0.3888888888888889</v>
      </c>
      <c r="G9" s="12">
        <v>7</v>
      </c>
      <c r="H9" s="46">
        <f t="shared" si="1"/>
        <v>2.4305555555555556E-2</v>
      </c>
      <c r="I9" s="12">
        <v>169</v>
      </c>
      <c r="J9" s="46">
        <f t="shared" si="2"/>
        <v>0.58680555555555558</v>
      </c>
      <c r="K9" s="45">
        <v>60</v>
      </c>
      <c r="L9" s="12">
        <v>49</v>
      </c>
      <c r="M9" s="46">
        <f t="shared" si="3"/>
        <v>0.37847222222222221</v>
      </c>
      <c r="N9" s="12">
        <v>7</v>
      </c>
      <c r="O9" s="46">
        <f t="shared" si="4"/>
        <v>2.4305555555555556E-2</v>
      </c>
      <c r="P9" s="12">
        <f t="shared" si="8"/>
        <v>116</v>
      </c>
      <c r="Q9" s="45">
        <v>171</v>
      </c>
      <c r="R9" s="46">
        <f t="shared" si="5"/>
        <v>0.59375</v>
      </c>
      <c r="S9" s="12">
        <v>1</v>
      </c>
      <c r="T9" s="49">
        <f t="shared" si="6"/>
        <v>3.472222222222222E-3</v>
      </c>
      <c r="U9" s="12">
        <v>0</v>
      </c>
      <c r="V9" s="46">
        <f t="shared" si="9"/>
        <v>0</v>
      </c>
      <c r="W9" s="12">
        <v>0</v>
      </c>
      <c r="X9" s="48">
        <f t="shared" si="7"/>
        <v>0</v>
      </c>
    </row>
    <row r="10" spans="1:24" x14ac:dyDescent="0.2">
      <c r="A10" s="10" t="s">
        <v>41</v>
      </c>
      <c r="B10" s="11" t="s">
        <v>90</v>
      </c>
      <c r="C10" s="12">
        <v>82934</v>
      </c>
      <c r="D10" s="45">
        <v>464</v>
      </c>
      <c r="E10" s="12">
        <v>47</v>
      </c>
      <c r="F10" s="46">
        <f t="shared" si="0"/>
        <v>0.10129310344827586</v>
      </c>
      <c r="G10" s="12">
        <v>4</v>
      </c>
      <c r="H10" s="46">
        <f t="shared" si="1"/>
        <v>8.6206896551724137E-3</v>
      </c>
      <c r="I10" s="12">
        <v>413</v>
      </c>
      <c r="J10" s="46">
        <f t="shared" si="2"/>
        <v>0.89008620689655171</v>
      </c>
      <c r="K10" s="45">
        <v>141</v>
      </c>
      <c r="L10" s="12">
        <v>124</v>
      </c>
      <c r="M10" s="46">
        <f t="shared" si="3"/>
        <v>0.57112068965517238</v>
      </c>
      <c r="N10" s="12">
        <v>47</v>
      </c>
      <c r="O10" s="46">
        <f t="shared" si="4"/>
        <v>0.10129310344827586</v>
      </c>
      <c r="P10" s="12">
        <f t="shared" si="8"/>
        <v>312</v>
      </c>
      <c r="Q10" s="45">
        <v>117</v>
      </c>
      <c r="R10" s="46">
        <f t="shared" si="5"/>
        <v>0.25215517241379309</v>
      </c>
      <c r="S10" s="12">
        <v>8</v>
      </c>
      <c r="T10" s="46">
        <f t="shared" si="6"/>
        <v>1.7241379310344827E-2</v>
      </c>
      <c r="U10" s="12">
        <v>23</v>
      </c>
      <c r="V10" s="46">
        <f t="shared" si="9"/>
        <v>5.569007263922518E-2</v>
      </c>
      <c r="W10" s="12">
        <v>4</v>
      </c>
      <c r="X10" s="48">
        <f t="shared" si="7"/>
        <v>8.6206896551724137E-3</v>
      </c>
    </row>
    <row r="11" spans="1:24" x14ac:dyDescent="0.2">
      <c r="A11" s="10" t="s">
        <v>43</v>
      </c>
      <c r="B11" s="11" t="s">
        <v>92</v>
      </c>
      <c r="C11" s="12">
        <v>36405</v>
      </c>
      <c r="D11" s="45">
        <v>483</v>
      </c>
      <c r="E11" s="12">
        <v>171</v>
      </c>
      <c r="F11" s="46">
        <f t="shared" si="0"/>
        <v>0.35403726708074534</v>
      </c>
      <c r="G11" s="12">
        <v>0</v>
      </c>
      <c r="H11" s="46">
        <f t="shared" si="1"/>
        <v>0</v>
      </c>
      <c r="I11" s="12">
        <v>312</v>
      </c>
      <c r="J11" s="46">
        <f t="shared" si="2"/>
        <v>0.64596273291925466</v>
      </c>
      <c r="K11" s="45">
        <v>152</v>
      </c>
      <c r="L11" s="12">
        <v>95</v>
      </c>
      <c r="M11" s="46">
        <f t="shared" si="3"/>
        <v>0.51138716356107661</v>
      </c>
      <c r="N11" s="12">
        <v>88</v>
      </c>
      <c r="O11" s="46">
        <f t="shared" si="4"/>
        <v>0.18219461697722567</v>
      </c>
      <c r="P11" s="12">
        <f t="shared" si="8"/>
        <v>335</v>
      </c>
      <c r="Q11" s="45">
        <v>148</v>
      </c>
      <c r="R11" s="46">
        <f t="shared" si="5"/>
        <v>0.30641821946169773</v>
      </c>
      <c r="S11" s="12">
        <v>0</v>
      </c>
      <c r="T11" s="46">
        <f t="shared" si="6"/>
        <v>0</v>
      </c>
      <c r="U11" s="12">
        <v>0</v>
      </c>
      <c r="V11" s="46">
        <f t="shared" si="9"/>
        <v>0</v>
      </c>
      <c r="W11" s="12">
        <v>0</v>
      </c>
      <c r="X11" s="48">
        <f t="shared" si="7"/>
        <v>0</v>
      </c>
    </row>
    <row r="12" spans="1:24" x14ac:dyDescent="0.2">
      <c r="A12" s="10" t="s">
        <v>45</v>
      </c>
      <c r="B12" s="11" t="s">
        <v>94</v>
      </c>
      <c r="C12" s="12">
        <v>14312</v>
      </c>
      <c r="D12" s="45">
        <v>149</v>
      </c>
      <c r="E12" s="12">
        <v>0</v>
      </c>
      <c r="F12" s="46">
        <f t="shared" si="0"/>
        <v>0</v>
      </c>
      <c r="G12" s="12">
        <v>1</v>
      </c>
      <c r="H12" s="46">
        <f t="shared" si="1"/>
        <v>6.7114093959731542E-3</v>
      </c>
      <c r="I12" s="12">
        <v>148</v>
      </c>
      <c r="J12" s="46">
        <f t="shared" si="2"/>
        <v>0.99328859060402686</v>
      </c>
      <c r="K12" s="45">
        <v>62</v>
      </c>
      <c r="L12" s="12">
        <v>12</v>
      </c>
      <c r="M12" s="46">
        <f t="shared" si="3"/>
        <v>0.49664429530201343</v>
      </c>
      <c r="N12" s="12">
        <v>0</v>
      </c>
      <c r="O12" s="46">
        <f t="shared" si="4"/>
        <v>0</v>
      </c>
      <c r="P12" s="12">
        <f t="shared" si="8"/>
        <v>74</v>
      </c>
      <c r="Q12" s="45">
        <v>46</v>
      </c>
      <c r="R12" s="46">
        <f t="shared" si="5"/>
        <v>0.3087248322147651</v>
      </c>
      <c r="S12" s="12">
        <v>0</v>
      </c>
      <c r="T12" s="46">
        <f t="shared" si="6"/>
        <v>0</v>
      </c>
      <c r="U12" s="12">
        <v>29</v>
      </c>
      <c r="V12" s="46">
        <f t="shared" si="9"/>
        <v>0.19594594594594594</v>
      </c>
      <c r="W12" s="12">
        <v>0</v>
      </c>
      <c r="X12" s="48">
        <f t="shared" si="7"/>
        <v>0</v>
      </c>
    </row>
    <row r="13" spans="1:24" x14ac:dyDescent="0.2">
      <c r="A13" s="10" t="s">
        <v>46</v>
      </c>
      <c r="B13" s="11" t="s">
        <v>95</v>
      </c>
      <c r="C13" s="12">
        <v>47139</v>
      </c>
      <c r="D13" s="45">
        <v>849</v>
      </c>
      <c r="E13" s="12">
        <v>189</v>
      </c>
      <c r="F13" s="46">
        <f t="shared" si="0"/>
        <v>0.22261484098939929</v>
      </c>
      <c r="G13" s="12">
        <v>5</v>
      </c>
      <c r="H13" s="46">
        <f t="shared" si="1"/>
        <v>5.8892815076560662E-3</v>
      </c>
      <c r="I13" s="12">
        <v>655</v>
      </c>
      <c r="J13" s="46">
        <f t="shared" si="2"/>
        <v>0.77149587750294468</v>
      </c>
      <c r="K13" s="45">
        <v>40</v>
      </c>
      <c r="L13" s="12">
        <v>123</v>
      </c>
      <c r="M13" s="46">
        <f t="shared" si="3"/>
        <v>0.19199057714958775</v>
      </c>
      <c r="N13" s="12">
        <v>8</v>
      </c>
      <c r="O13" s="46">
        <f t="shared" si="4"/>
        <v>9.4228504122497048E-3</v>
      </c>
      <c r="P13" s="12">
        <f t="shared" si="8"/>
        <v>171</v>
      </c>
      <c r="Q13" s="45">
        <v>599</v>
      </c>
      <c r="R13" s="46">
        <f t="shared" si="5"/>
        <v>0.70553592461719672</v>
      </c>
      <c r="S13" s="12">
        <v>0</v>
      </c>
      <c r="T13" s="46">
        <f t="shared" si="6"/>
        <v>0</v>
      </c>
      <c r="U13" s="12">
        <v>27</v>
      </c>
      <c r="V13" s="46">
        <f t="shared" si="9"/>
        <v>4.1221374045801527E-2</v>
      </c>
      <c r="W13" s="12">
        <v>52</v>
      </c>
      <c r="X13" s="48">
        <f t="shared" si="7"/>
        <v>6.1248527679623084E-2</v>
      </c>
    </row>
    <row r="14" spans="1:24" x14ac:dyDescent="0.2">
      <c r="A14" s="10" t="s">
        <v>48</v>
      </c>
      <c r="B14" s="11" t="s">
        <v>97</v>
      </c>
      <c r="C14" s="12">
        <v>6460</v>
      </c>
      <c r="D14" s="45">
        <v>89</v>
      </c>
      <c r="E14" s="12">
        <v>26</v>
      </c>
      <c r="F14" s="46">
        <f t="shared" si="0"/>
        <v>0.29213483146067415</v>
      </c>
      <c r="G14" s="12">
        <v>0</v>
      </c>
      <c r="H14" s="46">
        <f t="shared" si="1"/>
        <v>0</v>
      </c>
      <c r="I14" s="12">
        <v>63</v>
      </c>
      <c r="J14" s="46">
        <f t="shared" si="2"/>
        <v>0.7078651685393258</v>
      </c>
      <c r="K14" s="45">
        <v>0</v>
      </c>
      <c r="L14" s="12">
        <v>24</v>
      </c>
      <c r="M14" s="46">
        <f t="shared" si="3"/>
        <v>0.2696629213483146</v>
      </c>
      <c r="N14" s="12">
        <v>25</v>
      </c>
      <c r="O14" s="46">
        <f t="shared" si="4"/>
        <v>0.2808988764044944</v>
      </c>
      <c r="P14" s="12">
        <f t="shared" si="8"/>
        <v>49</v>
      </c>
      <c r="Q14" s="45">
        <v>36</v>
      </c>
      <c r="R14" s="46">
        <f t="shared" si="5"/>
        <v>0.4044943820224719</v>
      </c>
      <c r="S14" s="12">
        <v>0</v>
      </c>
      <c r="T14" s="46">
        <f t="shared" si="6"/>
        <v>0</v>
      </c>
      <c r="U14" s="12">
        <v>2</v>
      </c>
      <c r="V14" s="46">
        <f t="shared" si="9"/>
        <v>3.1746031746031744E-2</v>
      </c>
      <c r="W14" s="12">
        <v>2</v>
      </c>
      <c r="X14" s="48">
        <f t="shared" si="7"/>
        <v>2.247191011235955E-2</v>
      </c>
    </row>
    <row r="15" spans="1:24" x14ac:dyDescent="0.2">
      <c r="A15" s="10" t="s">
        <v>58</v>
      </c>
      <c r="B15" s="11" t="s">
        <v>104</v>
      </c>
      <c r="C15" s="12">
        <v>4469</v>
      </c>
      <c r="D15" s="45">
        <v>138</v>
      </c>
      <c r="E15" s="12">
        <v>9</v>
      </c>
      <c r="F15" s="46">
        <f t="shared" si="0"/>
        <v>6.5217391304347824E-2</v>
      </c>
      <c r="G15" s="12">
        <v>1</v>
      </c>
      <c r="H15" s="46">
        <f t="shared" si="1"/>
        <v>7.246376811594203E-3</v>
      </c>
      <c r="I15" s="12">
        <v>128</v>
      </c>
      <c r="J15" s="46">
        <f t="shared" si="2"/>
        <v>0.92753623188405798</v>
      </c>
      <c r="K15" s="45">
        <v>58</v>
      </c>
      <c r="L15" s="12">
        <v>5</v>
      </c>
      <c r="M15" s="46">
        <f t="shared" si="3"/>
        <v>0.45652173913043476</v>
      </c>
      <c r="N15" s="12">
        <v>0</v>
      </c>
      <c r="O15" s="46">
        <f t="shared" si="4"/>
        <v>0</v>
      </c>
      <c r="P15" s="12">
        <f t="shared" si="8"/>
        <v>63</v>
      </c>
      <c r="Q15" s="45">
        <v>69</v>
      </c>
      <c r="R15" s="46">
        <f t="shared" si="5"/>
        <v>0.5</v>
      </c>
      <c r="S15" s="12">
        <v>0</v>
      </c>
      <c r="T15" s="46">
        <f t="shared" si="6"/>
        <v>0</v>
      </c>
      <c r="U15" s="12">
        <v>2</v>
      </c>
      <c r="V15" s="46">
        <f t="shared" si="9"/>
        <v>1.5625E-2</v>
      </c>
      <c r="W15" s="12">
        <v>4</v>
      </c>
      <c r="X15" s="48">
        <f t="shared" si="7"/>
        <v>2.8985507246376812E-2</v>
      </c>
    </row>
    <row r="16" spans="1:24" x14ac:dyDescent="0.2">
      <c r="A16" s="10" t="s">
        <v>50</v>
      </c>
      <c r="B16" s="11" t="s">
        <v>99</v>
      </c>
      <c r="C16" s="12">
        <v>4489</v>
      </c>
      <c r="D16" s="45">
        <v>39</v>
      </c>
      <c r="E16" s="12">
        <v>3</v>
      </c>
      <c r="F16" s="46">
        <f t="shared" si="0"/>
        <v>7.6923076923076927E-2</v>
      </c>
      <c r="G16" s="12">
        <v>4</v>
      </c>
      <c r="H16" s="46">
        <f t="shared" si="1"/>
        <v>0.10256410256410256</v>
      </c>
      <c r="I16" s="12">
        <v>32</v>
      </c>
      <c r="J16" s="46">
        <f t="shared" si="2"/>
        <v>0.82051282051282048</v>
      </c>
      <c r="K16" s="45">
        <v>24</v>
      </c>
      <c r="L16" s="12">
        <v>2</v>
      </c>
      <c r="M16" s="46">
        <f t="shared" si="3"/>
        <v>0.66666666666666663</v>
      </c>
      <c r="N16" s="12">
        <v>3</v>
      </c>
      <c r="O16" s="46">
        <f t="shared" si="4"/>
        <v>7.6923076923076927E-2</v>
      </c>
      <c r="P16" s="12">
        <f t="shared" si="8"/>
        <v>29</v>
      </c>
      <c r="Q16" s="45">
        <v>8</v>
      </c>
      <c r="R16" s="46">
        <f t="shared" si="5"/>
        <v>0.20512820512820512</v>
      </c>
      <c r="S16" s="12">
        <v>0</v>
      </c>
      <c r="T16" s="46">
        <f t="shared" si="6"/>
        <v>0</v>
      </c>
      <c r="U16" s="12">
        <v>1</v>
      </c>
      <c r="V16" s="46">
        <f t="shared" si="9"/>
        <v>3.125E-2</v>
      </c>
      <c r="W16" s="12">
        <v>1</v>
      </c>
      <c r="X16" s="48">
        <f t="shared" si="7"/>
        <v>2.564102564102564E-2</v>
      </c>
    </row>
    <row r="17" spans="1:24" x14ac:dyDescent="0.2">
      <c r="A17" s="10" t="s">
        <v>52</v>
      </c>
      <c r="B17" s="11" t="s">
        <v>99</v>
      </c>
      <c r="C17" s="12">
        <v>5485</v>
      </c>
      <c r="D17" s="45">
        <v>97</v>
      </c>
      <c r="E17" s="12">
        <v>23</v>
      </c>
      <c r="F17" s="46">
        <f t="shared" si="0"/>
        <v>0.23711340206185566</v>
      </c>
      <c r="G17" s="12">
        <v>17</v>
      </c>
      <c r="H17" s="46">
        <f t="shared" si="1"/>
        <v>0.17525773195876287</v>
      </c>
      <c r="I17" s="12">
        <v>57</v>
      </c>
      <c r="J17" s="46">
        <f t="shared" si="2"/>
        <v>0.58762886597938147</v>
      </c>
      <c r="K17" s="45">
        <v>61</v>
      </c>
      <c r="L17" s="12">
        <v>4</v>
      </c>
      <c r="M17" s="46">
        <f t="shared" si="3"/>
        <v>0.67010309278350511</v>
      </c>
      <c r="N17" s="12">
        <v>4</v>
      </c>
      <c r="O17" s="46">
        <f t="shared" si="4"/>
        <v>4.1237113402061855E-2</v>
      </c>
      <c r="P17" s="12">
        <f t="shared" si="8"/>
        <v>69</v>
      </c>
      <c r="Q17" s="45">
        <v>18</v>
      </c>
      <c r="R17" s="46">
        <f t="shared" si="5"/>
        <v>0.18556701030927836</v>
      </c>
      <c r="S17" s="12">
        <v>7</v>
      </c>
      <c r="T17" s="46">
        <f t="shared" si="6"/>
        <v>7.2164948453608241E-2</v>
      </c>
      <c r="U17" s="12">
        <v>3</v>
      </c>
      <c r="V17" s="46">
        <f t="shared" si="9"/>
        <v>5.2631578947368418E-2</v>
      </c>
      <c r="W17" s="12">
        <v>0</v>
      </c>
      <c r="X17" s="48">
        <f t="shared" si="7"/>
        <v>0</v>
      </c>
    </row>
    <row r="18" spans="1:24" x14ac:dyDescent="0.2">
      <c r="A18" s="10" t="s">
        <v>34</v>
      </c>
      <c r="B18" s="11" t="s">
        <v>85</v>
      </c>
      <c r="C18" s="12">
        <v>3778</v>
      </c>
      <c r="D18" s="45">
        <v>54</v>
      </c>
      <c r="E18" s="12">
        <v>0</v>
      </c>
      <c r="F18" s="46">
        <f t="shared" si="0"/>
        <v>0</v>
      </c>
      <c r="G18" s="12">
        <v>2</v>
      </c>
      <c r="H18" s="46">
        <f t="shared" si="1"/>
        <v>3.7037037037037035E-2</v>
      </c>
      <c r="I18" s="12">
        <v>52</v>
      </c>
      <c r="J18" s="46">
        <f t="shared" si="2"/>
        <v>0.96296296296296291</v>
      </c>
      <c r="K18" s="45">
        <v>12</v>
      </c>
      <c r="L18" s="12">
        <v>7</v>
      </c>
      <c r="M18" s="46">
        <f t="shared" si="3"/>
        <v>0.35185185185185186</v>
      </c>
      <c r="N18" s="12">
        <v>0</v>
      </c>
      <c r="O18" s="46">
        <f t="shared" si="4"/>
        <v>0</v>
      </c>
      <c r="P18" s="12">
        <f t="shared" si="8"/>
        <v>19</v>
      </c>
      <c r="Q18" s="45">
        <v>32</v>
      </c>
      <c r="R18" s="46">
        <f t="shared" si="5"/>
        <v>0.59259259259259256</v>
      </c>
      <c r="S18" s="12">
        <v>0</v>
      </c>
      <c r="T18" s="46">
        <f t="shared" si="6"/>
        <v>0</v>
      </c>
      <c r="U18" s="12">
        <v>1</v>
      </c>
      <c r="V18" s="46">
        <f t="shared" si="9"/>
        <v>1.9230769230769232E-2</v>
      </c>
      <c r="W18" s="12">
        <v>2</v>
      </c>
      <c r="X18" s="48">
        <f t="shared" si="7"/>
        <v>3.7037037037037035E-2</v>
      </c>
    </row>
    <row r="19" spans="1:24" x14ac:dyDescent="0.2">
      <c r="A19" s="10" t="s">
        <v>57</v>
      </c>
      <c r="B19" s="11" t="s">
        <v>85</v>
      </c>
      <c r="C19" s="12">
        <v>4620</v>
      </c>
      <c r="D19" s="45">
        <v>166</v>
      </c>
      <c r="E19" s="12">
        <v>68</v>
      </c>
      <c r="F19" s="46">
        <f t="shared" si="0"/>
        <v>0.40963855421686746</v>
      </c>
      <c r="G19" s="12">
        <v>9</v>
      </c>
      <c r="H19" s="46">
        <f t="shared" si="1"/>
        <v>5.4216867469879519E-2</v>
      </c>
      <c r="I19" s="12">
        <v>89</v>
      </c>
      <c r="J19" s="46">
        <f t="shared" si="2"/>
        <v>0.53614457831325302</v>
      </c>
      <c r="K19" s="45">
        <v>40</v>
      </c>
      <c r="L19" s="12">
        <v>3</v>
      </c>
      <c r="M19" s="46">
        <f t="shared" si="3"/>
        <v>0.25903614457831325</v>
      </c>
      <c r="N19" s="12">
        <v>0</v>
      </c>
      <c r="O19" s="46">
        <f t="shared" si="4"/>
        <v>0</v>
      </c>
      <c r="P19" s="12">
        <f t="shared" si="8"/>
        <v>43</v>
      </c>
      <c r="Q19" s="45">
        <v>118</v>
      </c>
      <c r="R19" s="46">
        <f t="shared" si="5"/>
        <v>0.71084337349397586</v>
      </c>
      <c r="S19" s="12">
        <v>0</v>
      </c>
      <c r="T19" s="46">
        <f t="shared" si="6"/>
        <v>0</v>
      </c>
      <c r="U19" s="12">
        <v>2</v>
      </c>
      <c r="V19" s="46">
        <f t="shared" si="9"/>
        <v>2.247191011235955E-2</v>
      </c>
      <c r="W19" s="12">
        <v>3</v>
      </c>
      <c r="X19" s="48">
        <f t="shared" si="7"/>
        <v>1.8072289156626505E-2</v>
      </c>
    </row>
    <row r="20" spans="1:24" x14ac:dyDescent="0.2">
      <c r="A20" s="10" t="s">
        <v>55</v>
      </c>
      <c r="B20" s="11" t="s">
        <v>102</v>
      </c>
      <c r="C20" s="12">
        <v>5559</v>
      </c>
      <c r="D20" s="45">
        <v>121</v>
      </c>
      <c r="E20" s="12">
        <v>44</v>
      </c>
      <c r="F20" s="46">
        <f t="shared" si="0"/>
        <v>0.36363636363636365</v>
      </c>
      <c r="G20" s="12">
        <v>0</v>
      </c>
      <c r="H20" s="46">
        <f t="shared" si="1"/>
        <v>0</v>
      </c>
      <c r="I20" s="12">
        <v>77</v>
      </c>
      <c r="J20" s="46">
        <f t="shared" si="2"/>
        <v>0.63636363636363635</v>
      </c>
      <c r="K20" s="45">
        <v>18</v>
      </c>
      <c r="L20" s="12">
        <v>33</v>
      </c>
      <c r="M20" s="46">
        <f t="shared" si="3"/>
        <v>0.42148760330578511</v>
      </c>
      <c r="N20" s="12">
        <v>24</v>
      </c>
      <c r="O20" s="46">
        <f t="shared" si="4"/>
        <v>0.19834710743801653</v>
      </c>
      <c r="P20" s="12">
        <f t="shared" si="8"/>
        <v>75</v>
      </c>
      <c r="Q20" s="45">
        <v>41</v>
      </c>
      <c r="R20" s="46">
        <f t="shared" si="5"/>
        <v>0.33884297520661155</v>
      </c>
      <c r="S20" s="12">
        <v>5</v>
      </c>
      <c r="T20" s="46">
        <f t="shared" si="6"/>
        <v>4.1322314049586778E-2</v>
      </c>
      <c r="U20" s="12">
        <v>0</v>
      </c>
      <c r="V20" s="46">
        <f t="shared" si="9"/>
        <v>0</v>
      </c>
      <c r="W20" s="12">
        <v>0</v>
      </c>
      <c r="X20" s="48">
        <f t="shared" si="7"/>
        <v>0</v>
      </c>
    </row>
    <row r="21" spans="1:24" x14ac:dyDescent="0.2">
      <c r="A21" s="10" t="s">
        <v>61</v>
      </c>
      <c r="B21" s="11" t="s">
        <v>107</v>
      </c>
      <c r="C21" s="12">
        <v>29568</v>
      </c>
      <c r="D21" s="45">
        <v>127</v>
      </c>
      <c r="E21" s="12">
        <v>28</v>
      </c>
      <c r="F21" s="46">
        <f t="shared" si="0"/>
        <v>0.22047244094488189</v>
      </c>
      <c r="G21" s="12">
        <v>0</v>
      </c>
      <c r="H21" s="46">
        <f t="shared" si="1"/>
        <v>0</v>
      </c>
      <c r="I21" s="12">
        <v>99</v>
      </c>
      <c r="J21" s="46">
        <f t="shared" si="2"/>
        <v>0.77952755905511806</v>
      </c>
      <c r="K21" s="45">
        <v>3</v>
      </c>
      <c r="L21" s="12">
        <v>25</v>
      </c>
      <c r="M21" s="46">
        <f t="shared" si="3"/>
        <v>0.22047244094488189</v>
      </c>
      <c r="N21" s="12">
        <v>99</v>
      </c>
      <c r="O21" s="46">
        <f t="shared" si="4"/>
        <v>0.77952755905511806</v>
      </c>
      <c r="P21" s="12">
        <f t="shared" si="8"/>
        <v>127</v>
      </c>
      <c r="Q21" s="45">
        <v>0</v>
      </c>
      <c r="R21" s="46">
        <f t="shared" si="5"/>
        <v>0</v>
      </c>
      <c r="S21" s="12">
        <v>0</v>
      </c>
      <c r="T21" s="46">
        <f t="shared" si="6"/>
        <v>0</v>
      </c>
      <c r="U21" s="12">
        <v>0</v>
      </c>
      <c r="V21" s="46">
        <f t="shared" si="9"/>
        <v>0</v>
      </c>
      <c r="W21" s="12">
        <v>0</v>
      </c>
      <c r="X21" s="48">
        <f t="shared" si="7"/>
        <v>0</v>
      </c>
    </row>
    <row r="22" spans="1:24" x14ac:dyDescent="0.2">
      <c r="A22" s="10" t="s">
        <v>59</v>
      </c>
      <c r="B22" s="11" t="s">
        <v>105</v>
      </c>
      <c r="C22" s="12">
        <v>22529</v>
      </c>
      <c r="D22" s="45">
        <v>199</v>
      </c>
      <c r="E22" s="12">
        <v>9</v>
      </c>
      <c r="F22" s="46">
        <f t="shared" si="0"/>
        <v>4.5226130653266333E-2</v>
      </c>
      <c r="G22" s="12">
        <v>0</v>
      </c>
      <c r="H22" s="46">
        <f t="shared" si="1"/>
        <v>0</v>
      </c>
      <c r="I22" s="12">
        <v>190</v>
      </c>
      <c r="J22" s="46">
        <f t="shared" si="2"/>
        <v>0.95477386934673369</v>
      </c>
      <c r="K22" s="45">
        <v>50</v>
      </c>
      <c r="L22" s="12">
        <v>92</v>
      </c>
      <c r="M22" s="46">
        <f t="shared" si="3"/>
        <v>0.71356783919597988</v>
      </c>
      <c r="N22" s="12">
        <v>20</v>
      </c>
      <c r="O22" s="46">
        <f t="shared" si="4"/>
        <v>0.10050251256281408</v>
      </c>
      <c r="P22" s="12">
        <f t="shared" si="8"/>
        <v>162</v>
      </c>
      <c r="Q22" s="45">
        <v>23</v>
      </c>
      <c r="R22" s="46">
        <f t="shared" si="5"/>
        <v>0.11557788944723618</v>
      </c>
      <c r="S22" s="12">
        <v>0</v>
      </c>
      <c r="T22" s="46">
        <f t="shared" si="6"/>
        <v>0</v>
      </c>
      <c r="U22" s="12">
        <v>14</v>
      </c>
      <c r="V22" s="46">
        <f t="shared" si="9"/>
        <v>7.3684210526315783E-2</v>
      </c>
      <c r="W22" s="12">
        <v>0</v>
      </c>
      <c r="X22" s="48">
        <f t="shared" si="7"/>
        <v>0</v>
      </c>
    </row>
    <row r="23" spans="1:24" x14ac:dyDescent="0.2">
      <c r="A23" s="10" t="s">
        <v>37</v>
      </c>
      <c r="B23" s="11" t="s">
        <v>87</v>
      </c>
      <c r="C23" s="12">
        <v>3616</v>
      </c>
      <c r="D23" s="45">
        <v>14</v>
      </c>
      <c r="E23" s="12">
        <v>12</v>
      </c>
      <c r="F23" s="46">
        <f t="shared" si="0"/>
        <v>0.8571428571428571</v>
      </c>
      <c r="G23" s="12">
        <v>1</v>
      </c>
      <c r="H23" s="46">
        <f t="shared" si="1"/>
        <v>7.1428571428571425E-2</v>
      </c>
      <c r="I23" s="12">
        <v>1</v>
      </c>
      <c r="J23" s="46">
        <f t="shared" si="2"/>
        <v>7.1428571428571425E-2</v>
      </c>
      <c r="K23" s="45">
        <v>0</v>
      </c>
      <c r="L23" s="12">
        <v>1</v>
      </c>
      <c r="M23" s="46">
        <f t="shared" si="3"/>
        <v>7.1428571428571425E-2</v>
      </c>
      <c r="N23" s="12">
        <v>0</v>
      </c>
      <c r="O23" s="46">
        <f t="shared" si="4"/>
        <v>0</v>
      </c>
      <c r="P23" s="12">
        <f t="shared" si="8"/>
        <v>1</v>
      </c>
      <c r="Q23" s="45">
        <v>12</v>
      </c>
      <c r="R23" s="46">
        <f t="shared" si="5"/>
        <v>0.8571428571428571</v>
      </c>
      <c r="S23" s="12">
        <v>0</v>
      </c>
      <c r="T23" s="46">
        <f t="shared" si="6"/>
        <v>0</v>
      </c>
      <c r="U23" s="12">
        <v>0</v>
      </c>
      <c r="V23" s="46">
        <f t="shared" si="9"/>
        <v>0</v>
      </c>
      <c r="W23" s="12">
        <v>1</v>
      </c>
      <c r="X23" s="48">
        <f t="shared" si="7"/>
        <v>7.1428571428571425E-2</v>
      </c>
    </row>
    <row r="24" spans="1:24" x14ac:dyDescent="0.2">
      <c r="A24" s="10" t="s">
        <v>64</v>
      </c>
      <c r="B24" s="11" t="s">
        <v>110</v>
      </c>
      <c r="C24" s="12">
        <v>17075</v>
      </c>
      <c r="D24" s="45">
        <v>2</v>
      </c>
      <c r="E24" s="12">
        <v>2</v>
      </c>
      <c r="F24" s="46">
        <f t="shared" si="0"/>
        <v>1</v>
      </c>
      <c r="G24" s="12">
        <v>0</v>
      </c>
      <c r="H24" s="46">
        <f t="shared" si="1"/>
        <v>0</v>
      </c>
      <c r="I24" s="12">
        <v>0</v>
      </c>
      <c r="J24" s="46">
        <f t="shared" si="2"/>
        <v>0</v>
      </c>
      <c r="K24" s="45">
        <v>2</v>
      </c>
      <c r="L24" s="12">
        <v>0</v>
      </c>
      <c r="M24" s="46">
        <f t="shared" si="3"/>
        <v>1</v>
      </c>
      <c r="N24" s="12">
        <v>0</v>
      </c>
      <c r="O24" s="46">
        <f t="shared" si="4"/>
        <v>0</v>
      </c>
      <c r="P24" s="12">
        <f t="shared" si="8"/>
        <v>2</v>
      </c>
      <c r="Q24" s="45">
        <v>0</v>
      </c>
      <c r="R24" s="46">
        <f t="shared" si="5"/>
        <v>0</v>
      </c>
      <c r="S24" s="12">
        <v>0</v>
      </c>
      <c r="T24" s="46">
        <f t="shared" si="6"/>
        <v>0</v>
      </c>
      <c r="U24" s="12">
        <v>0</v>
      </c>
      <c r="V24" s="46">
        <v>0</v>
      </c>
      <c r="W24" s="12">
        <v>0</v>
      </c>
      <c r="X24" s="48">
        <f t="shared" si="7"/>
        <v>0</v>
      </c>
    </row>
    <row r="25" spans="1:24" x14ac:dyDescent="0.2">
      <c r="A25" s="10" t="s">
        <v>173</v>
      </c>
      <c r="B25" s="11" t="s">
        <v>108</v>
      </c>
      <c r="C25" s="12">
        <v>14532</v>
      </c>
      <c r="D25" s="45">
        <v>74</v>
      </c>
      <c r="E25" s="12">
        <v>35</v>
      </c>
      <c r="F25" s="46">
        <f t="shared" si="0"/>
        <v>0.47297297297297297</v>
      </c>
      <c r="G25" s="12">
        <v>0</v>
      </c>
      <c r="H25" s="46">
        <f t="shared" si="1"/>
        <v>0</v>
      </c>
      <c r="I25" s="12">
        <v>39</v>
      </c>
      <c r="J25" s="46">
        <f t="shared" si="2"/>
        <v>0.52702702702702697</v>
      </c>
      <c r="K25" s="45">
        <v>2</v>
      </c>
      <c r="L25" s="12">
        <v>4</v>
      </c>
      <c r="M25" s="46">
        <f t="shared" si="3"/>
        <v>8.1081081081081086E-2</v>
      </c>
      <c r="N25" s="12">
        <v>0</v>
      </c>
      <c r="O25" s="46">
        <f t="shared" si="4"/>
        <v>0</v>
      </c>
      <c r="P25" s="12">
        <f t="shared" si="8"/>
        <v>6</v>
      </c>
      <c r="Q25" s="45">
        <v>68</v>
      </c>
      <c r="R25" s="46">
        <f t="shared" si="5"/>
        <v>0.91891891891891897</v>
      </c>
      <c r="S25" s="12">
        <v>0</v>
      </c>
      <c r="T25" s="46">
        <f t="shared" si="6"/>
        <v>0</v>
      </c>
      <c r="U25" s="12">
        <v>0</v>
      </c>
      <c r="V25" s="46">
        <f t="shared" si="9"/>
        <v>0</v>
      </c>
      <c r="W25" s="12">
        <v>0</v>
      </c>
      <c r="X25" s="48">
        <f t="shared" si="7"/>
        <v>0</v>
      </c>
    </row>
    <row r="26" spans="1:24" x14ac:dyDescent="0.2">
      <c r="A26" s="10" t="s">
        <v>54</v>
      </c>
      <c r="B26" s="11" t="s">
        <v>101</v>
      </c>
      <c r="C26" s="12">
        <v>1410</v>
      </c>
      <c r="D26" s="45">
        <v>540</v>
      </c>
      <c r="E26" s="12">
        <v>27</v>
      </c>
      <c r="F26" s="46">
        <f t="shared" si="0"/>
        <v>0.05</v>
      </c>
      <c r="G26" s="12">
        <v>7</v>
      </c>
      <c r="H26" s="46">
        <f t="shared" si="1"/>
        <v>1.2962962962962963E-2</v>
      </c>
      <c r="I26" s="12">
        <v>506</v>
      </c>
      <c r="J26" s="46">
        <f t="shared" si="2"/>
        <v>0.937037037037037</v>
      </c>
      <c r="K26" s="45">
        <v>148</v>
      </c>
      <c r="L26" s="12">
        <v>21</v>
      </c>
      <c r="M26" s="46">
        <f t="shared" si="3"/>
        <v>0.31296296296296294</v>
      </c>
      <c r="N26" s="12">
        <v>3</v>
      </c>
      <c r="O26" s="46">
        <f t="shared" si="4"/>
        <v>5.5555555555555558E-3</v>
      </c>
      <c r="P26" s="12">
        <f t="shared" si="8"/>
        <v>172</v>
      </c>
      <c r="Q26" s="45">
        <v>301</v>
      </c>
      <c r="R26" s="46">
        <f t="shared" si="5"/>
        <v>0.55740740740740746</v>
      </c>
      <c r="S26" s="12">
        <v>59</v>
      </c>
      <c r="T26" s="46">
        <f t="shared" si="6"/>
        <v>0.10925925925925926</v>
      </c>
      <c r="U26" s="12">
        <v>8</v>
      </c>
      <c r="V26" s="46">
        <f t="shared" si="9"/>
        <v>1.5810276679841896E-2</v>
      </c>
      <c r="W26" s="12">
        <v>0</v>
      </c>
      <c r="X26" s="48">
        <f t="shared" si="7"/>
        <v>0</v>
      </c>
    </row>
    <row r="27" spans="1:24" x14ac:dyDescent="0.2">
      <c r="A27" s="10" t="s">
        <v>65</v>
      </c>
      <c r="B27" s="11" t="s">
        <v>111</v>
      </c>
      <c r="C27" s="12">
        <v>25163</v>
      </c>
      <c r="D27" s="45">
        <v>122</v>
      </c>
      <c r="E27" s="12">
        <v>42</v>
      </c>
      <c r="F27" s="46">
        <f t="shared" si="0"/>
        <v>0.34426229508196721</v>
      </c>
      <c r="G27" s="12">
        <v>0</v>
      </c>
      <c r="H27" s="46">
        <f t="shared" si="1"/>
        <v>0</v>
      </c>
      <c r="I27" s="12">
        <v>80</v>
      </c>
      <c r="J27" s="46">
        <f t="shared" si="2"/>
        <v>0.65573770491803274</v>
      </c>
      <c r="K27" s="45">
        <v>10</v>
      </c>
      <c r="L27" s="12">
        <v>23</v>
      </c>
      <c r="M27" s="46">
        <f t="shared" si="3"/>
        <v>0.27049180327868855</v>
      </c>
      <c r="N27" s="12">
        <v>0</v>
      </c>
      <c r="O27" s="46">
        <f t="shared" si="4"/>
        <v>0</v>
      </c>
      <c r="P27" s="12">
        <f t="shared" si="8"/>
        <v>33</v>
      </c>
      <c r="Q27" s="45">
        <v>49</v>
      </c>
      <c r="R27" s="46">
        <f t="shared" si="5"/>
        <v>0.40163934426229508</v>
      </c>
      <c r="S27" s="12">
        <v>0</v>
      </c>
      <c r="T27" s="46">
        <f t="shared" si="6"/>
        <v>0</v>
      </c>
      <c r="U27" s="12">
        <v>40</v>
      </c>
      <c r="V27" s="46">
        <f t="shared" si="9"/>
        <v>0.5</v>
      </c>
      <c r="W27" s="12">
        <v>0</v>
      </c>
      <c r="X27" s="48">
        <f t="shared" si="7"/>
        <v>0</v>
      </c>
    </row>
    <row r="28" spans="1:24" x14ac:dyDescent="0.2">
      <c r="A28" s="10" t="s">
        <v>44</v>
      </c>
      <c r="B28" s="11" t="s">
        <v>93</v>
      </c>
      <c r="C28" s="12">
        <v>5991</v>
      </c>
      <c r="D28" s="45">
        <v>50</v>
      </c>
      <c r="E28" s="12">
        <v>4</v>
      </c>
      <c r="F28" s="46">
        <f t="shared" si="0"/>
        <v>0.08</v>
      </c>
      <c r="G28" s="12">
        <v>0</v>
      </c>
      <c r="H28" s="46">
        <f t="shared" si="1"/>
        <v>0</v>
      </c>
      <c r="I28" s="12">
        <v>46</v>
      </c>
      <c r="J28" s="46">
        <f t="shared" si="2"/>
        <v>0.92</v>
      </c>
      <c r="K28" s="45">
        <v>19</v>
      </c>
      <c r="L28" s="12">
        <v>11</v>
      </c>
      <c r="M28" s="46">
        <f t="shared" si="3"/>
        <v>0.6</v>
      </c>
      <c r="N28" s="12">
        <v>2</v>
      </c>
      <c r="O28" s="46">
        <f t="shared" si="4"/>
        <v>0.04</v>
      </c>
      <c r="P28" s="12">
        <f t="shared" si="8"/>
        <v>32</v>
      </c>
      <c r="Q28" s="45">
        <v>15</v>
      </c>
      <c r="R28" s="46">
        <f t="shared" si="5"/>
        <v>0.3</v>
      </c>
      <c r="S28" s="12">
        <v>0</v>
      </c>
      <c r="T28" s="46">
        <f t="shared" si="6"/>
        <v>0</v>
      </c>
      <c r="U28" s="12">
        <v>3</v>
      </c>
      <c r="V28" s="46">
        <f t="shared" si="9"/>
        <v>6.5217391304347824E-2</v>
      </c>
      <c r="W28" s="12">
        <v>0</v>
      </c>
      <c r="X28" s="48">
        <f t="shared" si="7"/>
        <v>0</v>
      </c>
    </row>
    <row r="29" spans="1:24" x14ac:dyDescent="0.2">
      <c r="A29" s="10" t="s">
        <v>66</v>
      </c>
      <c r="B29" s="11" t="s">
        <v>93</v>
      </c>
      <c r="C29" s="12">
        <v>19821</v>
      </c>
      <c r="D29" s="45">
        <v>222</v>
      </c>
      <c r="E29" s="12">
        <v>129</v>
      </c>
      <c r="F29" s="46">
        <f t="shared" si="0"/>
        <v>0.58108108108108103</v>
      </c>
      <c r="G29" s="12">
        <v>0</v>
      </c>
      <c r="H29" s="46">
        <f t="shared" si="1"/>
        <v>0</v>
      </c>
      <c r="I29" s="12">
        <v>93</v>
      </c>
      <c r="J29" s="46">
        <f t="shared" si="2"/>
        <v>0.41891891891891891</v>
      </c>
      <c r="K29" s="45">
        <v>12</v>
      </c>
      <c r="L29" s="12">
        <v>63</v>
      </c>
      <c r="M29" s="46">
        <f t="shared" si="3"/>
        <v>0.33783783783783783</v>
      </c>
      <c r="N29" s="12">
        <v>54</v>
      </c>
      <c r="O29" s="46">
        <f t="shared" si="4"/>
        <v>0.24324324324324326</v>
      </c>
      <c r="P29" s="12">
        <f t="shared" si="8"/>
        <v>129</v>
      </c>
      <c r="Q29" s="45">
        <v>91</v>
      </c>
      <c r="R29" s="46">
        <f t="shared" si="5"/>
        <v>0.40990990990990989</v>
      </c>
      <c r="S29" s="12">
        <v>0</v>
      </c>
      <c r="T29" s="46">
        <f t="shared" si="6"/>
        <v>0</v>
      </c>
      <c r="U29" s="12">
        <v>2</v>
      </c>
      <c r="V29" s="46">
        <f t="shared" si="9"/>
        <v>2.1505376344086023E-2</v>
      </c>
      <c r="W29" s="12">
        <v>0</v>
      </c>
      <c r="X29" s="48">
        <f t="shared" si="7"/>
        <v>0</v>
      </c>
    </row>
    <row r="30" spans="1:24" x14ac:dyDescent="0.2">
      <c r="A30" s="10" t="s">
        <v>81</v>
      </c>
      <c r="B30" s="11" t="s">
        <v>93</v>
      </c>
      <c r="C30" s="12">
        <v>1920</v>
      </c>
      <c r="D30" s="45">
        <v>96</v>
      </c>
      <c r="E30" s="12">
        <v>1</v>
      </c>
      <c r="F30" s="46">
        <f t="shared" si="0"/>
        <v>1.0416666666666666E-2</v>
      </c>
      <c r="G30" s="12">
        <v>1</v>
      </c>
      <c r="H30" s="46">
        <f t="shared" si="1"/>
        <v>1.0416666666666666E-2</v>
      </c>
      <c r="I30" s="12">
        <v>94</v>
      </c>
      <c r="J30" s="46">
        <f t="shared" si="2"/>
        <v>0.97916666666666663</v>
      </c>
      <c r="K30" s="45">
        <v>3</v>
      </c>
      <c r="L30" s="12">
        <v>2</v>
      </c>
      <c r="M30" s="46">
        <f t="shared" si="3"/>
        <v>5.2083333333333336E-2</v>
      </c>
      <c r="N30" s="12">
        <v>2</v>
      </c>
      <c r="O30" s="46">
        <f t="shared" si="4"/>
        <v>2.0833333333333332E-2</v>
      </c>
      <c r="P30" s="12">
        <f t="shared" si="8"/>
        <v>7</v>
      </c>
      <c r="Q30" s="45">
        <v>89</v>
      </c>
      <c r="R30" s="46">
        <f t="shared" si="5"/>
        <v>0.92708333333333337</v>
      </c>
      <c r="S30" s="12">
        <v>0</v>
      </c>
      <c r="T30" s="46">
        <f t="shared" si="6"/>
        <v>0</v>
      </c>
      <c r="U30" s="12">
        <v>0</v>
      </c>
      <c r="V30" s="46">
        <f t="shared" si="9"/>
        <v>0</v>
      </c>
      <c r="W30" s="12">
        <v>0</v>
      </c>
      <c r="X30" s="48">
        <f t="shared" si="7"/>
        <v>0</v>
      </c>
    </row>
    <row r="31" spans="1:24" x14ac:dyDescent="0.2">
      <c r="A31" s="10" t="s">
        <v>63</v>
      </c>
      <c r="B31" s="11" t="s">
        <v>109</v>
      </c>
      <c r="C31" s="12">
        <v>34114</v>
      </c>
      <c r="D31" s="45">
        <v>157</v>
      </c>
      <c r="E31" s="12">
        <v>73</v>
      </c>
      <c r="F31" s="46">
        <f t="shared" si="0"/>
        <v>0.46496815286624205</v>
      </c>
      <c r="G31" s="12">
        <v>7</v>
      </c>
      <c r="H31" s="46">
        <f t="shared" si="1"/>
        <v>4.4585987261146494E-2</v>
      </c>
      <c r="I31" s="12">
        <v>77</v>
      </c>
      <c r="J31" s="46">
        <f t="shared" si="2"/>
        <v>0.49044585987261147</v>
      </c>
      <c r="K31" s="45">
        <v>58</v>
      </c>
      <c r="L31" s="12">
        <v>53</v>
      </c>
      <c r="M31" s="46">
        <f t="shared" si="3"/>
        <v>0.70700636942675155</v>
      </c>
      <c r="N31" s="12">
        <v>12</v>
      </c>
      <c r="O31" s="46">
        <f t="shared" si="4"/>
        <v>7.6433121019108277E-2</v>
      </c>
      <c r="P31" s="12">
        <f t="shared" si="8"/>
        <v>123</v>
      </c>
      <c r="Q31" s="45">
        <v>12</v>
      </c>
      <c r="R31" s="46">
        <f t="shared" si="5"/>
        <v>7.6433121019108277E-2</v>
      </c>
      <c r="S31" s="12">
        <v>0</v>
      </c>
      <c r="T31" s="46">
        <f t="shared" si="6"/>
        <v>0</v>
      </c>
      <c r="U31" s="12">
        <v>12</v>
      </c>
      <c r="V31" s="46">
        <f t="shared" si="9"/>
        <v>0.15584415584415584</v>
      </c>
      <c r="W31" s="12">
        <v>10</v>
      </c>
      <c r="X31" s="48">
        <f t="shared" si="7"/>
        <v>6.3694267515923567E-2</v>
      </c>
    </row>
    <row r="32" spans="1:24" x14ac:dyDescent="0.2">
      <c r="A32" s="10" t="s">
        <v>68</v>
      </c>
      <c r="B32" s="11" t="s">
        <v>112</v>
      </c>
      <c r="C32" s="12">
        <v>12588</v>
      </c>
      <c r="D32" s="45">
        <v>302</v>
      </c>
      <c r="E32" s="12">
        <v>300</v>
      </c>
      <c r="F32" s="46">
        <f t="shared" si="0"/>
        <v>0.99337748344370858</v>
      </c>
      <c r="G32" s="12">
        <v>0</v>
      </c>
      <c r="H32" s="46">
        <f t="shared" si="1"/>
        <v>0</v>
      </c>
      <c r="I32" s="12">
        <v>2</v>
      </c>
      <c r="J32" s="46">
        <f t="shared" si="2"/>
        <v>6.6225165562913907E-3</v>
      </c>
      <c r="K32" s="45">
        <v>73</v>
      </c>
      <c r="L32" s="12">
        <v>41</v>
      </c>
      <c r="M32" s="46">
        <f t="shared" si="3"/>
        <v>0.37748344370860926</v>
      </c>
      <c r="N32" s="12">
        <v>24</v>
      </c>
      <c r="O32" s="46">
        <f t="shared" si="4"/>
        <v>7.9470198675496692E-2</v>
      </c>
      <c r="P32" s="12">
        <f t="shared" si="8"/>
        <v>138</v>
      </c>
      <c r="Q32" s="45">
        <v>39</v>
      </c>
      <c r="R32" s="46">
        <f t="shared" si="5"/>
        <v>0.12913907284768211</v>
      </c>
      <c r="S32" s="12">
        <v>0</v>
      </c>
      <c r="T32" s="46">
        <f t="shared" si="6"/>
        <v>0</v>
      </c>
      <c r="U32" s="12">
        <v>125</v>
      </c>
      <c r="V32" s="46">
        <f>U32/D32</f>
        <v>0.41390728476821192</v>
      </c>
      <c r="W32" s="12">
        <v>0</v>
      </c>
      <c r="X32" s="48">
        <f t="shared" si="7"/>
        <v>0</v>
      </c>
    </row>
    <row r="33" spans="1:24" x14ac:dyDescent="0.2">
      <c r="A33" s="10" t="s">
        <v>70</v>
      </c>
      <c r="B33" s="11" t="s">
        <v>113</v>
      </c>
      <c r="C33" s="12">
        <v>75604</v>
      </c>
      <c r="D33" s="45">
        <v>22</v>
      </c>
      <c r="E33" s="12">
        <v>8</v>
      </c>
      <c r="F33" s="46">
        <f t="shared" si="0"/>
        <v>0.36363636363636365</v>
      </c>
      <c r="G33" s="12">
        <v>0</v>
      </c>
      <c r="H33" s="46">
        <f t="shared" si="1"/>
        <v>0</v>
      </c>
      <c r="I33" s="12">
        <v>14</v>
      </c>
      <c r="J33" s="46">
        <f t="shared" si="2"/>
        <v>0.63636363636363635</v>
      </c>
      <c r="K33" s="45">
        <v>2</v>
      </c>
      <c r="L33" s="12">
        <v>6</v>
      </c>
      <c r="M33" s="46">
        <f t="shared" si="3"/>
        <v>0.36363636363636365</v>
      </c>
      <c r="N33" s="12">
        <v>0</v>
      </c>
      <c r="O33" s="46">
        <f t="shared" si="4"/>
        <v>0</v>
      </c>
      <c r="P33" s="12">
        <f t="shared" si="8"/>
        <v>8</v>
      </c>
      <c r="Q33" s="45">
        <v>14</v>
      </c>
      <c r="R33" s="46">
        <f t="shared" si="5"/>
        <v>0.63636363636363635</v>
      </c>
      <c r="S33" s="12">
        <v>0</v>
      </c>
      <c r="T33" s="46">
        <f t="shared" si="6"/>
        <v>0</v>
      </c>
      <c r="U33" s="12">
        <v>0</v>
      </c>
      <c r="V33" s="46">
        <f t="shared" si="9"/>
        <v>0</v>
      </c>
      <c r="W33" s="12">
        <v>0</v>
      </c>
      <c r="X33" s="48">
        <f t="shared" si="7"/>
        <v>0</v>
      </c>
    </row>
    <row r="34" spans="1:24" x14ac:dyDescent="0.2">
      <c r="A34" s="10" t="s">
        <v>72</v>
      </c>
      <c r="B34" s="11" t="s">
        <v>115</v>
      </c>
      <c r="C34" s="12">
        <v>17871</v>
      </c>
      <c r="D34" s="45">
        <v>52</v>
      </c>
      <c r="E34" s="12">
        <v>29</v>
      </c>
      <c r="F34" s="46">
        <f t="shared" si="0"/>
        <v>0.55769230769230771</v>
      </c>
      <c r="G34" s="12">
        <v>0</v>
      </c>
      <c r="H34" s="46">
        <f t="shared" si="1"/>
        <v>0</v>
      </c>
      <c r="I34" s="12">
        <v>23</v>
      </c>
      <c r="J34" s="46">
        <f t="shared" si="2"/>
        <v>0.44230769230769229</v>
      </c>
      <c r="K34" s="45">
        <v>14</v>
      </c>
      <c r="L34" s="12">
        <v>0</v>
      </c>
      <c r="M34" s="46">
        <f t="shared" si="3"/>
        <v>0.26923076923076922</v>
      </c>
      <c r="N34" s="12">
        <v>2</v>
      </c>
      <c r="O34" s="46">
        <f t="shared" si="4"/>
        <v>3.8461538461538464E-2</v>
      </c>
      <c r="P34" s="12">
        <f t="shared" si="8"/>
        <v>16</v>
      </c>
      <c r="Q34" s="45">
        <v>35</v>
      </c>
      <c r="R34" s="46">
        <f t="shared" si="5"/>
        <v>0.67307692307692313</v>
      </c>
      <c r="S34" s="12">
        <v>0</v>
      </c>
      <c r="T34" s="46">
        <f t="shared" si="6"/>
        <v>0</v>
      </c>
      <c r="U34" s="12">
        <v>0</v>
      </c>
      <c r="V34" s="46">
        <f t="shared" si="9"/>
        <v>0</v>
      </c>
      <c r="W34" s="12">
        <v>1</v>
      </c>
      <c r="X34" s="48">
        <f t="shared" si="7"/>
        <v>1.9230769230769232E-2</v>
      </c>
    </row>
    <row r="35" spans="1:24" x14ac:dyDescent="0.2">
      <c r="A35" s="10" t="s">
        <v>73</v>
      </c>
      <c r="B35" s="11" t="s">
        <v>116</v>
      </c>
      <c r="C35" s="12">
        <v>131744</v>
      </c>
      <c r="D35" s="45">
        <v>2774</v>
      </c>
      <c r="E35" s="12">
        <v>1767</v>
      </c>
      <c r="F35" s="46">
        <f t="shared" si="0"/>
        <v>0.63698630136986301</v>
      </c>
      <c r="G35" s="12">
        <v>0</v>
      </c>
      <c r="H35" s="46">
        <f t="shared" si="1"/>
        <v>0</v>
      </c>
      <c r="I35" s="12">
        <v>1007</v>
      </c>
      <c r="J35" s="46">
        <f t="shared" si="2"/>
        <v>0.36301369863013699</v>
      </c>
      <c r="K35" s="45">
        <v>232</v>
      </c>
      <c r="L35" s="12">
        <v>1267</v>
      </c>
      <c r="M35" s="46">
        <f t="shared" si="3"/>
        <v>0.54037490987743331</v>
      </c>
      <c r="N35" s="12">
        <v>301</v>
      </c>
      <c r="O35" s="46">
        <f t="shared" si="4"/>
        <v>0.10850757029560201</v>
      </c>
      <c r="P35" s="12">
        <f t="shared" si="8"/>
        <v>1800</v>
      </c>
      <c r="Q35" s="45">
        <v>841</v>
      </c>
      <c r="R35" s="46">
        <f t="shared" si="5"/>
        <v>0.30317231434751263</v>
      </c>
      <c r="S35" s="12">
        <v>0</v>
      </c>
      <c r="T35" s="46">
        <f t="shared" si="6"/>
        <v>0</v>
      </c>
      <c r="U35" s="12">
        <v>133</v>
      </c>
      <c r="V35" s="46">
        <f t="shared" si="9"/>
        <v>0.13207547169811321</v>
      </c>
      <c r="W35" s="12">
        <v>0</v>
      </c>
      <c r="X35" s="48">
        <f t="shared" si="7"/>
        <v>0</v>
      </c>
    </row>
    <row r="36" spans="1:24" x14ac:dyDescent="0.2">
      <c r="A36" s="10" t="s">
        <v>74</v>
      </c>
      <c r="B36" s="11" t="s">
        <v>116</v>
      </c>
      <c r="C36" s="12">
        <v>59190</v>
      </c>
      <c r="D36" s="45">
        <v>2522</v>
      </c>
      <c r="E36" s="12">
        <v>0</v>
      </c>
      <c r="F36" s="46">
        <f t="shared" si="0"/>
        <v>0</v>
      </c>
      <c r="G36" s="12">
        <v>0</v>
      </c>
      <c r="H36" s="46">
        <f t="shared" si="1"/>
        <v>0</v>
      </c>
      <c r="I36" s="12">
        <v>2522</v>
      </c>
      <c r="J36" s="46">
        <f t="shared" si="2"/>
        <v>1</v>
      </c>
      <c r="K36" s="45">
        <v>2</v>
      </c>
      <c r="L36" s="12">
        <v>34</v>
      </c>
      <c r="M36" s="46">
        <f t="shared" si="3"/>
        <v>1.4274385408406027E-2</v>
      </c>
      <c r="N36" s="12">
        <v>179</v>
      </c>
      <c r="O36" s="46">
        <f t="shared" si="4"/>
        <v>7.0975416336241076E-2</v>
      </c>
      <c r="P36" s="12">
        <f t="shared" si="8"/>
        <v>215</v>
      </c>
      <c r="Q36" s="45">
        <v>2307</v>
      </c>
      <c r="R36" s="46">
        <f t="shared" si="5"/>
        <v>0.91475019825535286</v>
      </c>
      <c r="S36" s="12">
        <v>0</v>
      </c>
      <c r="T36" s="46">
        <f t="shared" si="6"/>
        <v>0</v>
      </c>
      <c r="U36" s="12">
        <v>0</v>
      </c>
      <c r="V36" s="46">
        <f t="shared" si="9"/>
        <v>0</v>
      </c>
      <c r="W36" s="12">
        <v>0</v>
      </c>
      <c r="X36" s="48">
        <f t="shared" si="7"/>
        <v>0</v>
      </c>
    </row>
    <row r="37" spans="1:24" x14ac:dyDescent="0.2">
      <c r="A37" s="10" t="s">
        <v>38</v>
      </c>
      <c r="B37" s="11" t="s">
        <v>88</v>
      </c>
      <c r="C37" s="12">
        <v>8020</v>
      </c>
      <c r="D37" s="45">
        <v>0</v>
      </c>
      <c r="E37" s="12">
        <v>0</v>
      </c>
      <c r="F37" s="46">
        <v>0</v>
      </c>
      <c r="G37" s="12">
        <v>0</v>
      </c>
      <c r="H37" s="46">
        <v>0</v>
      </c>
      <c r="I37" s="12">
        <v>0</v>
      </c>
      <c r="J37" s="46">
        <v>0</v>
      </c>
      <c r="K37" s="45">
        <v>0</v>
      </c>
      <c r="L37" s="12">
        <v>0</v>
      </c>
      <c r="M37" s="46">
        <v>0</v>
      </c>
      <c r="N37" s="12">
        <v>0</v>
      </c>
      <c r="O37" s="46">
        <v>0</v>
      </c>
      <c r="P37" s="12">
        <f t="shared" si="8"/>
        <v>0</v>
      </c>
      <c r="Q37" s="45">
        <v>0</v>
      </c>
      <c r="R37" s="46">
        <v>0</v>
      </c>
      <c r="S37" s="12">
        <v>0</v>
      </c>
      <c r="T37" s="46">
        <v>0</v>
      </c>
      <c r="U37" s="12">
        <v>0</v>
      </c>
      <c r="V37" s="46">
        <v>0</v>
      </c>
      <c r="W37" s="12">
        <v>0</v>
      </c>
      <c r="X37" s="48">
        <v>0</v>
      </c>
    </row>
    <row r="38" spans="1:24" x14ac:dyDescent="0.2">
      <c r="A38" s="10" t="s">
        <v>53</v>
      </c>
      <c r="B38" s="11" t="s">
        <v>100</v>
      </c>
      <c r="C38" s="12">
        <v>4230</v>
      </c>
      <c r="D38" s="45">
        <v>404</v>
      </c>
      <c r="E38" s="12">
        <v>9</v>
      </c>
      <c r="F38" s="46">
        <f t="shared" ref="F38:F50" si="10">E38/D38</f>
        <v>2.2277227722772276E-2</v>
      </c>
      <c r="G38" s="12">
        <v>1</v>
      </c>
      <c r="H38" s="46">
        <f t="shared" ref="H38:H50" si="11">G38/D38</f>
        <v>2.4752475247524753E-3</v>
      </c>
      <c r="I38" s="12">
        <v>394</v>
      </c>
      <c r="J38" s="46">
        <f t="shared" ref="J38:J50" si="12">I38/D38</f>
        <v>0.97524752475247523</v>
      </c>
      <c r="K38" s="45">
        <v>110</v>
      </c>
      <c r="L38" s="12">
        <v>9</v>
      </c>
      <c r="M38" s="46">
        <f t="shared" ref="M38:M50" si="13">(K38+L38)/D38</f>
        <v>0.29455445544554454</v>
      </c>
      <c r="N38" s="12">
        <v>124</v>
      </c>
      <c r="O38" s="46">
        <f t="shared" ref="O38:O50" si="14">N38/D38</f>
        <v>0.30693069306930693</v>
      </c>
      <c r="P38" s="12">
        <f t="shared" si="8"/>
        <v>243</v>
      </c>
      <c r="Q38" s="45">
        <v>160</v>
      </c>
      <c r="R38" s="46">
        <f t="shared" ref="R38:R50" si="15">Q38/D38</f>
        <v>0.39603960396039606</v>
      </c>
      <c r="S38" s="12">
        <v>0</v>
      </c>
      <c r="T38" s="46">
        <f t="shared" ref="T38:T50" si="16">S38/D38</f>
        <v>0</v>
      </c>
      <c r="U38" s="12">
        <v>1</v>
      </c>
      <c r="V38" s="46">
        <f t="shared" si="9"/>
        <v>2.5380710659898475E-3</v>
      </c>
      <c r="W38" s="12">
        <v>0</v>
      </c>
      <c r="X38" s="48">
        <f t="shared" ref="X38:X50" si="17">W38/D38</f>
        <v>0</v>
      </c>
    </row>
    <row r="39" spans="1:24" x14ac:dyDescent="0.2">
      <c r="A39" s="10" t="s">
        <v>67</v>
      </c>
      <c r="B39" s="11" t="s">
        <v>100</v>
      </c>
      <c r="C39" s="12">
        <v>6154</v>
      </c>
      <c r="D39" s="45">
        <v>106</v>
      </c>
      <c r="E39" s="12">
        <v>10</v>
      </c>
      <c r="F39" s="46">
        <f t="shared" si="10"/>
        <v>9.4339622641509441E-2</v>
      </c>
      <c r="G39" s="12">
        <v>0</v>
      </c>
      <c r="H39" s="46">
        <f t="shared" si="11"/>
        <v>0</v>
      </c>
      <c r="I39" s="12">
        <v>96</v>
      </c>
      <c r="J39" s="46">
        <f t="shared" si="12"/>
        <v>0.90566037735849059</v>
      </c>
      <c r="K39" s="45">
        <v>54</v>
      </c>
      <c r="L39" s="12">
        <v>16</v>
      </c>
      <c r="M39" s="46">
        <f t="shared" si="13"/>
        <v>0.660377358490566</v>
      </c>
      <c r="N39" s="12">
        <v>15</v>
      </c>
      <c r="O39" s="46">
        <f t="shared" si="14"/>
        <v>0.14150943396226415</v>
      </c>
      <c r="P39" s="12">
        <f t="shared" si="8"/>
        <v>85</v>
      </c>
      <c r="Q39" s="45">
        <v>9</v>
      </c>
      <c r="R39" s="46">
        <f t="shared" si="15"/>
        <v>8.4905660377358486E-2</v>
      </c>
      <c r="S39" s="12">
        <v>2</v>
      </c>
      <c r="T39" s="46">
        <f t="shared" si="16"/>
        <v>1.8867924528301886E-2</v>
      </c>
      <c r="U39" s="12">
        <v>1</v>
      </c>
      <c r="V39" s="46">
        <f t="shared" si="9"/>
        <v>1.0416666666666666E-2</v>
      </c>
      <c r="W39" s="12">
        <v>9</v>
      </c>
      <c r="X39" s="48">
        <f t="shared" si="17"/>
        <v>8.4905660377358486E-2</v>
      </c>
    </row>
    <row r="40" spans="1:24" x14ac:dyDescent="0.2">
      <c r="A40" s="10" t="s">
        <v>47</v>
      </c>
      <c r="B40" s="11" t="s">
        <v>96</v>
      </c>
      <c r="C40" s="12">
        <v>9476</v>
      </c>
      <c r="D40" s="45">
        <v>172</v>
      </c>
      <c r="E40" s="12">
        <v>55</v>
      </c>
      <c r="F40" s="46">
        <f t="shared" si="10"/>
        <v>0.31976744186046513</v>
      </c>
      <c r="G40" s="12">
        <v>0</v>
      </c>
      <c r="H40" s="46">
        <f t="shared" si="11"/>
        <v>0</v>
      </c>
      <c r="I40" s="12">
        <v>117</v>
      </c>
      <c r="J40" s="46">
        <f t="shared" si="12"/>
        <v>0.68023255813953487</v>
      </c>
      <c r="K40" s="45">
        <v>55</v>
      </c>
      <c r="L40" s="12">
        <v>54</v>
      </c>
      <c r="M40" s="46">
        <f t="shared" si="13"/>
        <v>0.63372093023255816</v>
      </c>
      <c r="N40" s="12">
        <v>0</v>
      </c>
      <c r="O40" s="46">
        <f t="shared" si="14"/>
        <v>0</v>
      </c>
      <c r="P40" s="12">
        <f t="shared" si="8"/>
        <v>109</v>
      </c>
      <c r="Q40" s="45">
        <v>63</v>
      </c>
      <c r="R40" s="46">
        <f t="shared" si="15"/>
        <v>0.36627906976744184</v>
      </c>
      <c r="S40" s="12">
        <v>0</v>
      </c>
      <c r="T40" s="46">
        <f t="shared" si="16"/>
        <v>0</v>
      </c>
      <c r="U40" s="12">
        <v>0</v>
      </c>
      <c r="V40" s="46">
        <f t="shared" si="9"/>
        <v>0</v>
      </c>
      <c r="W40" s="12">
        <v>0</v>
      </c>
      <c r="X40" s="48">
        <f t="shared" si="17"/>
        <v>0</v>
      </c>
    </row>
    <row r="41" spans="1:24" x14ac:dyDescent="0.2">
      <c r="A41" s="10" t="s">
        <v>51</v>
      </c>
      <c r="B41" s="11" t="s">
        <v>96</v>
      </c>
      <c r="C41" s="12">
        <v>12642</v>
      </c>
      <c r="D41" s="45">
        <v>246</v>
      </c>
      <c r="E41" s="12">
        <v>0</v>
      </c>
      <c r="F41" s="46">
        <f t="shared" si="10"/>
        <v>0</v>
      </c>
      <c r="G41" s="12">
        <v>0</v>
      </c>
      <c r="H41" s="46">
        <f t="shared" si="11"/>
        <v>0</v>
      </c>
      <c r="I41" s="12">
        <v>246</v>
      </c>
      <c r="J41" s="46">
        <f t="shared" si="12"/>
        <v>1</v>
      </c>
      <c r="K41" s="45">
        <v>91</v>
      </c>
      <c r="L41" s="12">
        <v>73</v>
      </c>
      <c r="M41" s="46">
        <f t="shared" si="13"/>
        <v>0.66666666666666663</v>
      </c>
      <c r="N41" s="12">
        <v>72</v>
      </c>
      <c r="O41" s="46">
        <f t="shared" si="14"/>
        <v>0.29268292682926828</v>
      </c>
      <c r="P41" s="12">
        <f t="shared" si="8"/>
        <v>236</v>
      </c>
      <c r="Q41" s="45">
        <v>10</v>
      </c>
      <c r="R41" s="46">
        <f t="shared" si="15"/>
        <v>4.065040650406504E-2</v>
      </c>
      <c r="S41" s="12">
        <v>0</v>
      </c>
      <c r="T41" s="46">
        <f t="shared" si="16"/>
        <v>0</v>
      </c>
      <c r="U41" s="12">
        <v>0</v>
      </c>
      <c r="V41" s="46">
        <f t="shared" si="9"/>
        <v>0</v>
      </c>
      <c r="W41" s="12">
        <v>0</v>
      </c>
      <c r="X41" s="48">
        <f t="shared" si="17"/>
        <v>0</v>
      </c>
    </row>
    <row r="42" spans="1:24" x14ac:dyDescent="0.2">
      <c r="A42" s="10" t="s">
        <v>76</v>
      </c>
      <c r="B42" s="11" t="s">
        <v>118</v>
      </c>
      <c r="C42" s="12">
        <v>31931</v>
      </c>
      <c r="D42" s="45">
        <v>262</v>
      </c>
      <c r="E42" s="12">
        <v>46</v>
      </c>
      <c r="F42" s="46">
        <f t="shared" si="10"/>
        <v>0.17557251908396945</v>
      </c>
      <c r="G42" s="12">
        <v>9</v>
      </c>
      <c r="H42" s="46">
        <f t="shared" si="11"/>
        <v>3.4351145038167941E-2</v>
      </c>
      <c r="I42" s="12">
        <v>207</v>
      </c>
      <c r="J42" s="46">
        <f t="shared" si="12"/>
        <v>0.79007633587786263</v>
      </c>
      <c r="K42" s="45">
        <v>69</v>
      </c>
      <c r="L42" s="12">
        <v>13</v>
      </c>
      <c r="M42" s="46">
        <f t="shared" si="13"/>
        <v>0.31297709923664124</v>
      </c>
      <c r="N42" s="12">
        <v>6</v>
      </c>
      <c r="O42" s="46">
        <f t="shared" si="14"/>
        <v>2.2900763358778626E-2</v>
      </c>
      <c r="P42" s="12">
        <f t="shared" si="8"/>
        <v>88</v>
      </c>
      <c r="Q42" s="45">
        <v>99</v>
      </c>
      <c r="R42" s="46">
        <f t="shared" si="15"/>
        <v>0.37786259541984735</v>
      </c>
      <c r="S42" s="12">
        <v>5</v>
      </c>
      <c r="T42" s="46">
        <f t="shared" si="16"/>
        <v>1.9083969465648856E-2</v>
      </c>
      <c r="U42" s="12">
        <v>70</v>
      </c>
      <c r="V42" s="46">
        <f t="shared" si="9"/>
        <v>0.33816425120772947</v>
      </c>
      <c r="W42" s="12">
        <v>0</v>
      </c>
      <c r="X42" s="48">
        <f t="shared" si="17"/>
        <v>0</v>
      </c>
    </row>
    <row r="43" spans="1:24" x14ac:dyDescent="0.2">
      <c r="A43" s="10" t="s">
        <v>77</v>
      </c>
      <c r="B43" s="11" t="s">
        <v>119</v>
      </c>
      <c r="C43" s="12">
        <v>16359</v>
      </c>
      <c r="D43" s="45">
        <v>195</v>
      </c>
      <c r="E43" s="12">
        <v>28</v>
      </c>
      <c r="F43" s="46">
        <f t="shared" si="10"/>
        <v>0.14358974358974358</v>
      </c>
      <c r="G43" s="12">
        <v>19</v>
      </c>
      <c r="H43" s="46">
        <f t="shared" si="11"/>
        <v>9.7435897435897437E-2</v>
      </c>
      <c r="I43" s="12">
        <v>148</v>
      </c>
      <c r="J43" s="46">
        <f t="shared" si="12"/>
        <v>0.75897435897435894</v>
      </c>
      <c r="K43" s="45">
        <v>0</v>
      </c>
      <c r="L43" s="12">
        <v>0</v>
      </c>
      <c r="M43" s="46">
        <f t="shared" si="13"/>
        <v>0</v>
      </c>
      <c r="N43" s="12">
        <v>40</v>
      </c>
      <c r="O43" s="46">
        <f t="shared" si="14"/>
        <v>0.20512820512820512</v>
      </c>
      <c r="P43" s="12">
        <f t="shared" si="8"/>
        <v>40</v>
      </c>
      <c r="Q43" s="45">
        <v>88</v>
      </c>
      <c r="R43" s="46">
        <f t="shared" si="15"/>
        <v>0.45128205128205129</v>
      </c>
      <c r="S43" s="12">
        <v>0</v>
      </c>
      <c r="T43" s="46">
        <f t="shared" si="16"/>
        <v>0</v>
      </c>
      <c r="U43" s="12">
        <v>19</v>
      </c>
      <c r="V43" s="46">
        <f t="shared" si="9"/>
        <v>0.12837837837837837</v>
      </c>
      <c r="W43" s="12">
        <v>48</v>
      </c>
      <c r="X43" s="48">
        <f t="shared" si="17"/>
        <v>0.24615384615384617</v>
      </c>
    </row>
    <row r="44" spans="1:24" x14ac:dyDescent="0.2">
      <c r="A44" s="10" t="s">
        <v>49</v>
      </c>
      <c r="B44" s="11" t="s">
        <v>98</v>
      </c>
      <c r="C44" s="12">
        <v>11147</v>
      </c>
      <c r="D44" s="45">
        <v>30</v>
      </c>
      <c r="E44" s="12">
        <v>1</v>
      </c>
      <c r="F44" s="46">
        <f t="shared" si="10"/>
        <v>3.3333333333333333E-2</v>
      </c>
      <c r="G44" s="12">
        <v>4</v>
      </c>
      <c r="H44" s="46">
        <f t="shared" si="11"/>
        <v>0.13333333333333333</v>
      </c>
      <c r="I44" s="12">
        <v>25</v>
      </c>
      <c r="J44" s="46">
        <f t="shared" si="12"/>
        <v>0.83333333333333337</v>
      </c>
      <c r="K44" s="45">
        <v>0</v>
      </c>
      <c r="L44" s="12">
        <v>0</v>
      </c>
      <c r="M44" s="46">
        <f t="shared" si="13"/>
        <v>0</v>
      </c>
      <c r="N44" s="12">
        <v>1</v>
      </c>
      <c r="O44" s="46">
        <f t="shared" si="14"/>
        <v>3.3333333333333333E-2</v>
      </c>
      <c r="P44" s="12">
        <f t="shared" si="8"/>
        <v>1</v>
      </c>
      <c r="Q44" s="45">
        <v>24</v>
      </c>
      <c r="R44" s="46">
        <f t="shared" si="15"/>
        <v>0.8</v>
      </c>
      <c r="S44" s="12">
        <v>3</v>
      </c>
      <c r="T44" s="46">
        <f t="shared" si="16"/>
        <v>0.1</v>
      </c>
      <c r="U44" s="12">
        <v>2</v>
      </c>
      <c r="V44" s="46">
        <f t="shared" si="9"/>
        <v>0.08</v>
      </c>
      <c r="W44" s="12">
        <v>0</v>
      </c>
      <c r="X44" s="48">
        <f t="shared" si="17"/>
        <v>0</v>
      </c>
    </row>
    <row r="45" spans="1:24" x14ac:dyDescent="0.2">
      <c r="A45" s="10" t="s">
        <v>71</v>
      </c>
      <c r="B45" s="11" t="s">
        <v>114</v>
      </c>
      <c r="C45" s="12">
        <v>9631</v>
      </c>
      <c r="D45" s="45">
        <v>7</v>
      </c>
      <c r="E45" s="12">
        <v>2</v>
      </c>
      <c r="F45" s="46">
        <f t="shared" si="10"/>
        <v>0.2857142857142857</v>
      </c>
      <c r="G45" s="12">
        <v>0</v>
      </c>
      <c r="H45" s="46">
        <f t="shared" si="11"/>
        <v>0</v>
      </c>
      <c r="I45" s="12">
        <v>5</v>
      </c>
      <c r="J45" s="46">
        <f t="shared" si="12"/>
        <v>0.7142857142857143</v>
      </c>
      <c r="K45" s="45">
        <v>0</v>
      </c>
      <c r="L45" s="12">
        <v>0</v>
      </c>
      <c r="M45" s="46">
        <f t="shared" si="13"/>
        <v>0</v>
      </c>
      <c r="N45" s="12">
        <v>0</v>
      </c>
      <c r="O45" s="46">
        <f t="shared" si="14"/>
        <v>0</v>
      </c>
      <c r="P45" s="12">
        <f t="shared" si="8"/>
        <v>0</v>
      </c>
      <c r="Q45" s="45">
        <v>0</v>
      </c>
      <c r="R45" s="46">
        <f t="shared" si="15"/>
        <v>0</v>
      </c>
      <c r="S45" s="12">
        <v>0</v>
      </c>
      <c r="T45" s="46">
        <f t="shared" si="16"/>
        <v>0</v>
      </c>
      <c r="U45" s="12">
        <v>0</v>
      </c>
      <c r="V45" s="46">
        <f t="shared" si="9"/>
        <v>0</v>
      </c>
      <c r="W45" s="12">
        <v>7</v>
      </c>
      <c r="X45" s="48">
        <f t="shared" si="17"/>
        <v>1</v>
      </c>
    </row>
    <row r="46" spans="1:24" x14ac:dyDescent="0.2">
      <c r="A46" s="10" t="s">
        <v>78</v>
      </c>
      <c r="B46" s="11" t="s">
        <v>114</v>
      </c>
      <c r="C46" s="12">
        <v>73192</v>
      </c>
      <c r="D46" s="45">
        <v>209</v>
      </c>
      <c r="E46" s="12">
        <v>129</v>
      </c>
      <c r="F46" s="46">
        <f t="shared" si="10"/>
        <v>0.61722488038277512</v>
      </c>
      <c r="G46" s="12">
        <v>0</v>
      </c>
      <c r="H46" s="46">
        <f t="shared" si="11"/>
        <v>0</v>
      </c>
      <c r="I46" s="12">
        <v>80</v>
      </c>
      <c r="J46" s="46">
        <f t="shared" si="12"/>
        <v>0.38277511961722488</v>
      </c>
      <c r="K46" s="45">
        <v>75</v>
      </c>
      <c r="L46" s="12">
        <v>87</v>
      </c>
      <c r="M46" s="46">
        <f t="shared" si="13"/>
        <v>0.77511961722488043</v>
      </c>
      <c r="N46" s="12">
        <v>41</v>
      </c>
      <c r="O46" s="46">
        <f t="shared" si="14"/>
        <v>0.19617224880382775</v>
      </c>
      <c r="P46" s="12">
        <f t="shared" si="8"/>
        <v>203</v>
      </c>
      <c r="Q46" s="45">
        <v>6</v>
      </c>
      <c r="R46" s="46">
        <f t="shared" si="15"/>
        <v>2.8708133971291867E-2</v>
      </c>
      <c r="S46" s="12">
        <v>0</v>
      </c>
      <c r="T46" s="46">
        <f t="shared" si="16"/>
        <v>0</v>
      </c>
      <c r="U46" s="12">
        <v>0</v>
      </c>
      <c r="V46" s="46">
        <f t="shared" si="9"/>
        <v>0</v>
      </c>
      <c r="W46" s="12">
        <v>0</v>
      </c>
      <c r="X46" s="48">
        <f t="shared" si="17"/>
        <v>0</v>
      </c>
    </row>
    <row r="47" spans="1:24" x14ac:dyDescent="0.2">
      <c r="A47" s="10" t="s">
        <v>60</v>
      </c>
      <c r="B47" s="11" t="s">
        <v>106</v>
      </c>
      <c r="C47" s="12">
        <v>6528</v>
      </c>
      <c r="D47" s="45">
        <v>121</v>
      </c>
      <c r="E47" s="12">
        <v>31</v>
      </c>
      <c r="F47" s="46">
        <f t="shared" si="10"/>
        <v>0.256198347107438</v>
      </c>
      <c r="G47" s="12">
        <v>0</v>
      </c>
      <c r="H47" s="46">
        <f t="shared" si="11"/>
        <v>0</v>
      </c>
      <c r="I47" s="12">
        <v>90</v>
      </c>
      <c r="J47" s="46">
        <f t="shared" si="12"/>
        <v>0.74380165289256195</v>
      </c>
      <c r="K47" s="45">
        <v>22</v>
      </c>
      <c r="L47" s="12">
        <v>29</v>
      </c>
      <c r="M47" s="46">
        <f t="shared" si="13"/>
        <v>0.42148760330578511</v>
      </c>
      <c r="N47" s="12">
        <v>21</v>
      </c>
      <c r="O47" s="46">
        <f t="shared" si="14"/>
        <v>0.17355371900826447</v>
      </c>
      <c r="P47" s="12">
        <f t="shared" si="8"/>
        <v>72</v>
      </c>
      <c r="Q47" s="45">
        <v>7</v>
      </c>
      <c r="R47" s="46">
        <f t="shared" si="15"/>
        <v>5.7851239669421489E-2</v>
      </c>
      <c r="S47" s="12">
        <v>28</v>
      </c>
      <c r="T47" s="46">
        <f t="shared" si="16"/>
        <v>0.23140495867768596</v>
      </c>
      <c r="U47" s="12">
        <v>14</v>
      </c>
      <c r="V47" s="46">
        <f t="shared" si="9"/>
        <v>0.15555555555555556</v>
      </c>
      <c r="W47" s="12">
        <v>0</v>
      </c>
      <c r="X47" s="48">
        <f t="shared" si="17"/>
        <v>0</v>
      </c>
    </row>
    <row r="48" spans="1:24" x14ac:dyDescent="0.2">
      <c r="A48" s="10" t="s">
        <v>79</v>
      </c>
      <c r="B48" s="11" t="s">
        <v>120</v>
      </c>
      <c r="C48" s="12">
        <v>31012</v>
      </c>
      <c r="D48" s="45">
        <v>539</v>
      </c>
      <c r="E48" s="12">
        <v>46</v>
      </c>
      <c r="F48" s="46">
        <f t="shared" si="10"/>
        <v>8.534322820037106E-2</v>
      </c>
      <c r="G48" s="12">
        <v>0</v>
      </c>
      <c r="H48" s="46">
        <f t="shared" si="11"/>
        <v>0</v>
      </c>
      <c r="I48" s="12">
        <v>493</v>
      </c>
      <c r="J48" s="46">
        <f t="shared" si="12"/>
        <v>0.9146567717996289</v>
      </c>
      <c r="K48" s="45">
        <v>43</v>
      </c>
      <c r="L48" s="12">
        <v>45</v>
      </c>
      <c r="M48" s="46">
        <f t="shared" si="13"/>
        <v>0.16326530612244897</v>
      </c>
      <c r="N48" s="12">
        <v>60</v>
      </c>
      <c r="O48" s="46">
        <f t="shared" si="14"/>
        <v>0.11131725417439703</v>
      </c>
      <c r="P48" s="12">
        <f t="shared" si="8"/>
        <v>148</v>
      </c>
      <c r="Q48" s="45">
        <v>320</v>
      </c>
      <c r="R48" s="46">
        <f t="shared" si="15"/>
        <v>0.59369202226345086</v>
      </c>
      <c r="S48" s="12">
        <v>50</v>
      </c>
      <c r="T48" s="46">
        <f t="shared" si="16"/>
        <v>9.2764378478664186E-2</v>
      </c>
      <c r="U48" s="12">
        <v>21</v>
      </c>
      <c r="V48" s="46">
        <f t="shared" si="9"/>
        <v>4.2596348884381338E-2</v>
      </c>
      <c r="W48" s="12">
        <v>0</v>
      </c>
      <c r="X48" s="48">
        <f t="shared" si="17"/>
        <v>0</v>
      </c>
    </row>
    <row r="49" spans="1:24" x14ac:dyDescent="0.2">
      <c r="A49" s="10" t="s">
        <v>80</v>
      </c>
      <c r="B49" s="11" t="s">
        <v>121</v>
      </c>
      <c r="C49" s="12">
        <v>23359</v>
      </c>
      <c r="D49" s="45">
        <v>489</v>
      </c>
      <c r="E49" s="12">
        <v>61</v>
      </c>
      <c r="F49" s="46">
        <f t="shared" si="10"/>
        <v>0.12474437627811862</v>
      </c>
      <c r="G49" s="12">
        <v>0</v>
      </c>
      <c r="H49" s="46">
        <f t="shared" si="11"/>
        <v>0</v>
      </c>
      <c r="I49" s="12">
        <v>428</v>
      </c>
      <c r="J49" s="46">
        <f t="shared" si="12"/>
        <v>0.87525562372188137</v>
      </c>
      <c r="K49" s="45">
        <v>26</v>
      </c>
      <c r="L49" s="12">
        <v>33</v>
      </c>
      <c r="M49" s="46">
        <f t="shared" si="13"/>
        <v>0.12065439672801637</v>
      </c>
      <c r="N49" s="12">
        <v>66</v>
      </c>
      <c r="O49" s="46">
        <f t="shared" si="14"/>
        <v>0.13496932515337423</v>
      </c>
      <c r="P49" s="12">
        <f t="shared" si="8"/>
        <v>125</v>
      </c>
      <c r="Q49" s="45">
        <v>192</v>
      </c>
      <c r="R49" s="46">
        <f t="shared" si="15"/>
        <v>0.39263803680981596</v>
      </c>
      <c r="S49" s="12">
        <v>12</v>
      </c>
      <c r="T49" s="46">
        <f t="shared" si="16"/>
        <v>2.4539877300613498E-2</v>
      </c>
      <c r="U49" s="12">
        <v>99</v>
      </c>
      <c r="V49" s="46">
        <f t="shared" si="9"/>
        <v>0.23130841121495327</v>
      </c>
      <c r="W49" s="12">
        <v>61</v>
      </c>
      <c r="X49" s="48">
        <f t="shared" si="17"/>
        <v>0.12474437627811862</v>
      </c>
    </row>
    <row r="50" spans="1:24" x14ac:dyDescent="0.2">
      <c r="A50" s="10" t="s">
        <v>82</v>
      </c>
      <c r="B50" s="11" t="s">
        <v>122</v>
      </c>
      <c r="C50" s="12">
        <v>43240</v>
      </c>
      <c r="D50" s="45">
        <v>89</v>
      </c>
      <c r="E50" s="12">
        <v>46</v>
      </c>
      <c r="F50" s="46">
        <f t="shared" si="10"/>
        <v>0.5168539325842697</v>
      </c>
      <c r="G50" s="12">
        <v>0</v>
      </c>
      <c r="H50" s="46">
        <f t="shared" si="11"/>
        <v>0</v>
      </c>
      <c r="I50" s="12">
        <v>43</v>
      </c>
      <c r="J50" s="46">
        <f t="shared" si="12"/>
        <v>0.48314606741573035</v>
      </c>
      <c r="K50" s="45">
        <v>34</v>
      </c>
      <c r="L50" s="12">
        <v>51</v>
      </c>
      <c r="M50" s="46">
        <f t="shared" si="13"/>
        <v>0.9550561797752809</v>
      </c>
      <c r="N50" s="12">
        <v>1</v>
      </c>
      <c r="O50" s="46">
        <f t="shared" si="14"/>
        <v>1.1235955056179775E-2</v>
      </c>
      <c r="P50" s="12">
        <f t="shared" si="8"/>
        <v>86</v>
      </c>
      <c r="Q50" s="45">
        <v>3</v>
      </c>
      <c r="R50" s="46">
        <f t="shared" si="15"/>
        <v>3.3707865168539325E-2</v>
      </c>
      <c r="S50" s="12">
        <v>0</v>
      </c>
      <c r="T50" s="46">
        <f t="shared" si="16"/>
        <v>0</v>
      </c>
      <c r="U50" s="12">
        <v>0</v>
      </c>
      <c r="V50" s="46">
        <f t="shared" si="9"/>
        <v>0</v>
      </c>
      <c r="W50" s="12">
        <v>0</v>
      </c>
      <c r="X50" s="48">
        <f t="shared" si="17"/>
        <v>0</v>
      </c>
    </row>
    <row r="51" spans="1:24" x14ac:dyDescent="0.2">
      <c r="A51" s="34"/>
      <c r="B51" s="35"/>
      <c r="C51" s="37"/>
      <c r="D51" s="37"/>
      <c r="E51" s="37"/>
      <c r="F51" s="37"/>
      <c r="G51" s="37"/>
      <c r="H51" s="37"/>
      <c r="I51" s="37"/>
      <c r="J51" s="37"/>
      <c r="K51" s="37"/>
      <c r="L51" s="37"/>
      <c r="M51" s="37"/>
      <c r="N51" s="37"/>
      <c r="O51" s="37"/>
      <c r="P51" s="37"/>
      <c r="Q51" s="37"/>
      <c r="R51" s="37"/>
      <c r="S51" s="37"/>
      <c r="T51" s="50"/>
      <c r="U51" s="37"/>
      <c r="V51" s="37"/>
      <c r="W51" s="37"/>
      <c r="X51" s="51"/>
    </row>
    <row r="52" spans="1:24" x14ac:dyDescent="0.2">
      <c r="A52" s="22" t="s">
        <v>198</v>
      </c>
      <c r="B52" s="22"/>
      <c r="C52" s="24">
        <f>SUM(C3:C50)</f>
        <v>1097379</v>
      </c>
      <c r="D52" s="24">
        <f>SUM(D3:D50)</f>
        <v>14001</v>
      </c>
      <c r="E52" s="24">
        <f t="shared" ref="E52:W52" si="18">SUM(E3:E50)</f>
        <v>3847</v>
      </c>
      <c r="F52" s="47">
        <f>E52/D52</f>
        <v>0.27476608813656167</v>
      </c>
      <c r="G52" s="24">
        <f t="shared" si="18"/>
        <v>100</v>
      </c>
      <c r="H52" s="47">
        <f>G52/D52</f>
        <v>7.1423469752160563E-3</v>
      </c>
      <c r="I52" s="24">
        <f t="shared" si="18"/>
        <v>10054</v>
      </c>
      <c r="J52" s="47">
        <f>I52/D52</f>
        <v>0.71809156488822223</v>
      </c>
      <c r="K52" s="24">
        <f t="shared" si="18"/>
        <v>2112</v>
      </c>
      <c r="L52" s="24">
        <f t="shared" si="18"/>
        <v>2628</v>
      </c>
      <c r="M52" s="47">
        <f>(K52+L52)/D52</f>
        <v>0.33854724662524105</v>
      </c>
      <c r="N52" s="24">
        <f t="shared" si="18"/>
        <v>1468</v>
      </c>
      <c r="O52" s="47">
        <f>N52/D52</f>
        <v>0.1048496535961717</v>
      </c>
      <c r="P52" s="24">
        <f>K52+L52+N52</f>
        <v>6208</v>
      </c>
      <c r="Q52" s="24">
        <f t="shared" si="18"/>
        <v>6709</v>
      </c>
      <c r="R52" s="47">
        <f>Q52/D52</f>
        <v>0.47918005856724522</v>
      </c>
      <c r="S52" s="24">
        <f t="shared" si="18"/>
        <v>180</v>
      </c>
      <c r="T52" s="47">
        <f>S52/D52</f>
        <v>1.2856224555388901E-2</v>
      </c>
      <c r="U52" s="24">
        <f t="shared" si="18"/>
        <v>696</v>
      </c>
      <c r="V52" s="47">
        <f>U52/D52</f>
        <v>4.9710734947503749E-2</v>
      </c>
      <c r="W52" s="24">
        <f t="shared" si="18"/>
        <v>208</v>
      </c>
      <c r="X52" s="47">
        <f>W52/D52</f>
        <v>1.4856081708449397E-2</v>
      </c>
    </row>
    <row r="53" spans="1:24" x14ac:dyDescent="0.2">
      <c r="A53" s="22" t="s">
        <v>199</v>
      </c>
      <c r="B53" s="22"/>
      <c r="C53" s="24">
        <f>AVERAGE(C3:C50)</f>
        <v>22862.0625</v>
      </c>
      <c r="D53" s="24">
        <f>AVERAGE(D3:D50)</f>
        <v>291.6875</v>
      </c>
      <c r="E53" s="24">
        <f t="shared" ref="E53:X53" si="19">AVERAGE(E3:E50)</f>
        <v>80.145833333333329</v>
      </c>
      <c r="F53" s="47">
        <f>AVERAGE(F3:F50)</f>
        <v>0.28471479846307929</v>
      </c>
      <c r="G53" s="24">
        <f t="shared" si="19"/>
        <v>2.0833333333333335</v>
      </c>
      <c r="H53" s="47">
        <f>AVERAGE(H3:H50)</f>
        <v>1.8011523944198287E-2</v>
      </c>
      <c r="I53" s="24">
        <f t="shared" si="19"/>
        <v>209.45833333333334</v>
      </c>
      <c r="J53" s="47">
        <f>AVERAGE(J3:J50)</f>
        <v>0.67644034425938926</v>
      </c>
      <c r="K53" s="24">
        <f t="shared" si="19"/>
        <v>44</v>
      </c>
      <c r="L53" s="24">
        <f t="shared" si="19"/>
        <v>54.75</v>
      </c>
      <c r="M53" s="47">
        <f>AVERAGE(M3:M50)</f>
        <v>0.40135654721657249</v>
      </c>
      <c r="N53" s="24">
        <f t="shared" si="19"/>
        <v>30.583333333333332</v>
      </c>
      <c r="O53" s="47">
        <f>AVERAGE(O3:O50)</f>
        <v>9.7847159053410585E-2</v>
      </c>
      <c r="P53" s="24">
        <f t="shared" si="19"/>
        <v>129.33333333333334</v>
      </c>
      <c r="Q53" s="24">
        <f t="shared" si="19"/>
        <v>139.77083333333334</v>
      </c>
      <c r="R53" s="47">
        <f>AVERAGE(R3:R50)</f>
        <v>0.37133661339430413</v>
      </c>
      <c r="S53" s="24">
        <f t="shared" si="19"/>
        <v>3.75</v>
      </c>
      <c r="T53" s="47">
        <f>AVERAGE(T3:T50)</f>
        <v>1.5210858994706991E-2</v>
      </c>
      <c r="U53" s="24">
        <f t="shared" si="19"/>
        <v>14.5</v>
      </c>
      <c r="V53" s="47">
        <f>AVERAGE(V3:V50)</f>
        <v>8.0467071577776661E-2</v>
      </c>
      <c r="W53" s="24">
        <f t="shared" si="19"/>
        <v>4.333333333333333</v>
      </c>
      <c r="X53" s="47">
        <f t="shared" si="19"/>
        <v>3.8517080070134734E-2</v>
      </c>
    </row>
    <row r="54" spans="1:24" x14ac:dyDescent="0.2">
      <c r="A54" s="22" t="s">
        <v>200</v>
      </c>
      <c r="B54" s="22"/>
      <c r="C54" s="24">
        <f>MEDIAN(C3:C50)</f>
        <v>14422</v>
      </c>
      <c r="D54" s="24">
        <f>MEDIAN(D3:D50)</f>
        <v>143.5</v>
      </c>
      <c r="E54" s="24">
        <f t="shared" ref="E54:X54" si="20">MEDIAN(E3:E50)</f>
        <v>28</v>
      </c>
      <c r="F54" s="47">
        <f>MEDIAN(F3:F50)</f>
        <v>0.24665587458464683</v>
      </c>
      <c r="G54" s="24">
        <f t="shared" si="20"/>
        <v>0</v>
      </c>
      <c r="H54" s="47">
        <f>MEDIAN(H3:H50)</f>
        <v>0</v>
      </c>
      <c r="I54" s="24">
        <f t="shared" si="20"/>
        <v>91.5</v>
      </c>
      <c r="J54" s="47">
        <f>MEDIAN(J3:J50)</f>
        <v>0.71107544141251999</v>
      </c>
      <c r="K54" s="24">
        <f t="shared" si="20"/>
        <v>30</v>
      </c>
      <c r="L54" s="24">
        <f t="shared" si="20"/>
        <v>19.5</v>
      </c>
      <c r="M54" s="47">
        <f>MEDIAN(M3:M50)</f>
        <v>0.37055990367248648</v>
      </c>
      <c r="N54" s="24">
        <f t="shared" si="20"/>
        <v>6.5</v>
      </c>
      <c r="O54" s="47">
        <f>MEDIAN(O3:O50)</f>
        <v>4.0618556701030928E-2</v>
      </c>
      <c r="P54" s="24">
        <f t="shared" si="20"/>
        <v>74.5</v>
      </c>
      <c r="Q54" s="24">
        <f t="shared" si="20"/>
        <v>40</v>
      </c>
      <c r="R54" s="47">
        <f>MEDIAN(R3:R50)</f>
        <v>0.3720708325936446</v>
      </c>
      <c r="S54" s="24">
        <f t="shared" si="20"/>
        <v>0</v>
      </c>
      <c r="T54" s="47">
        <f>MEDIAN(T3:T50)</f>
        <v>0</v>
      </c>
      <c r="U54" s="24">
        <f t="shared" si="20"/>
        <v>2</v>
      </c>
      <c r="V54" s="47">
        <f>MEDIAN(V3:V50)</f>
        <v>2.0368072787427628E-2</v>
      </c>
      <c r="W54" s="24">
        <f t="shared" si="20"/>
        <v>0</v>
      </c>
      <c r="X54" s="47">
        <f t="shared" si="20"/>
        <v>0</v>
      </c>
    </row>
  </sheetData>
  <autoFilter ref="A2:X50" xr:uid="{1F0E6228-E686-41C7-BBDE-E24B04B9DB1D}"/>
  <sortState xmlns:xlrd2="http://schemas.microsoft.com/office/spreadsheetml/2017/richdata2" ref="A3:W50">
    <sortCondition ref="B3:B50"/>
  </sortState>
  <mergeCells count="6">
    <mergeCell ref="Q1:X1"/>
    <mergeCell ref="A1:A2"/>
    <mergeCell ref="B1:B2"/>
    <mergeCell ref="C1:C2"/>
    <mergeCell ref="D1:J1"/>
    <mergeCell ref="K1:P1"/>
  </mergeCells>
  <conditionalFormatting sqref="A3:X50">
    <cfRule type="expression" dxfId="2" priority="1">
      <formula>MOD(ROW(),2)=0</formula>
    </cfRule>
  </conditionalFormatting>
  <pageMargins left="0.7" right="0.7" top="0.75" bottom="0.75" header="0.3" footer="0.3"/>
  <ignoredErrors>
    <ignoredError sqref="F52 H52 J52 M52 R52 T52 V32 V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A344-D419-4081-8627-4469B587185B}">
  <sheetPr>
    <tabColor theme="7" tint="0.39997558519241921"/>
  </sheetPr>
  <dimension ref="A1"/>
  <sheetViews>
    <sheetView showGridLines="0" showRowColHeaders="0" workbookViewId="0">
      <selection activeCell="AC1" sqref="AC1"/>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35EAB-79A8-4FF3-9958-289736101417}">
  <sheetPr>
    <tabColor theme="7" tint="0.39997558519241921"/>
  </sheetPr>
  <dimension ref="A1:AI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6.7109375" style="1" bestFit="1" customWidth="1"/>
    <col min="2" max="2" width="15.28515625" style="1" customWidth="1"/>
    <col min="3" max="3" width="15.28515625" style="6" hidden="1" customWidth="1"/>
    <col min="4" max="4" width="19.7109375" style="6" customWidth="1"/>
    <col min="5" max="5" width="14.28515625" style="6" customWidth="1"/>
    <col min="6" max="6" width="13.140625" style="6" customWidth="1"/>
    <col min="7" max="7" width="14.42578125" style="6" customWidth="1"/>
    <col min="8" max="8" width="13" style="6" customWidth="1"/>
    <col min="9" max="9" width="12.5703125" style="6" customWidth="1"/>
    <col min="10" max="10" width="12" style="6" customWidth="1"/>
    <col min="11" max="12" width="16.140625" style="6" customWidth="1"/>
    <col min="13" max="14" width="17.42578125" style="6" customWidth="1"/>
    <col min="15" max="16" width="14" style="6" customWidth="1"/>
    <col min="17" max="18" width="14.7109375" style="6" customWidth="1"/>
    <col min="19" max="22" width="15.28515625" style="6" customWidth="1"/>
    <col min="23" max="24" width="15.140625" style="6" customWidth="1"/>
    <col min="25" max="25" width="17.85546875" style="6" hidden="1" customWidth="1"/>
    <col min="26" max="26" width="19.42578125" style="6" hidden="1" customWidth="1"/>
    <col min="27" max="27" width="19.5703125" style="6" hidden="1" customWidth="1"/>
    <col min="28" max="28" width="18.85546875" style="6" hidden="1" customWidth="1"/>
    <col min="29" max="29" width="19.7109375" style="6" hidden="1" customWidth="1"/>
    <col min="30" max="30" width="19.42578125" style="6" hidden="1" customWidth="1"/>
    <col min="31" max="31" width="20.85546875" style="6" hidden="1" customWidth="1"/>
    <col min="32" max="32" width="17.140625" style="6" hidden="1" customWidth="1"/>
    <col min="33" max="33" width="16.7109375" style="6" hidden="1" customWidth="1"/>
    <col min="34" max="34" width="14.5703125" style="6" hidden="1" customWidth="1"/>
    <col min="35" max="35" width="15.140625" style="6" hidden="1" customWidth="1"/>
    <col min="36" max="16384" width="9.140625" style="1"/>
  </cols>
  <sheetData>
    <row r="1" spans="1:35" x14ac:dyDescent="0.2">
      <c r="A1" s="94" t="s">
        <v>0</v>
      </c>
      <c r="B1" s="94" t="s">
        <v>174</v>
      </c>
      <c r="C1" s="98" t="s">
        <v>283</v>
      </c>
      <c r="D1" s="98" t="s">
        <v>231</v>
      </c>
      <c r="E1" s="97" t="s">
        <v>250</v>
      </c>
      <c r="F1" s="97"/>
      <c r="G1" s="97"/>
      <c r="H1" s="97"/>
      <c r="I1" s="97"/>
      <c r="J1" s="97"/>
      <c r="K1" s="117" t="s">
        <v>251</v>
      </c>
      <c r="L1" s="118"/>
      <c r="M1" s="118"/>
      <c r="N1" s="118"/>
      <c r="O1" s="118"/>
      <c r="P1" s="118"/>
      <c r="Q1" s="118"/>
      <c r="R1" s="118"/>
      <c r="S1" s="118"/>
      <c r="T1" s="118"/>
      <c r="U1" s="118"/>
      <c r="V1" s="118"/>
      <c r="W1" s="118"/>
      <c r="X1" s="119"/>
    </row>
    <row r="2" spans="1:35" ht="51" x14ac:dyDescent="0.2">
      <c r="A2" s="94"/>
      <c r="B2" s="94"/>
      <c r="C2" s="98"/>
      <c r="D2" s="98"/>
      <c r="E2" s="7" t="s">
        <v>230</v>
      </c>
      <c r="F2" s="114" t="s">
        <v>229</v>
      </c>
      <c r="G2" s="7" t="s">
        <v>233</v>
      </c>
      <c r="H2" s="114" t="s">
        <v>232</v>
      </c>
      <c r="I2" s="7" t="s">
        <v>235</v>
      </c>
      <c r="J2" s="114" t="s">
        <v>234</v>
      </c>
      <c r="K2" s="107" t="s">
        <v>236</v>
      </c>
      <c r="L2" s="120" t="s">
        <v>243</v>
      </c>
      <c r="M2" s="107" t="s">
        <v>237</v>
      </c>
      <c r="N2" s="120" t="s">
        <v>244</v>
      </c>
      <c r="O2" s="107" t="s">
        <v>238</v>
      </c>
      <c r="P2" s="120" t="s">
        <v>245</v>
      </c>
      <c r="Q2" s="107" t="s">
        <v>239</v>
      </c>
      <c r="R2" s="120" t="s">
        <v>246</v>
      </c>
      <c r="S2" s="107" t="s">
        <v>240</v>
      </c>
      <c r="T2" s="120" t="s">
        <v>247</v>
      </c>
      <c r="U2" s="107" t="s">
        <v>241</v>
      </c>
      <c r="V2" s="120" t="s">
        <v>248</v>
      </c>
      <c r="W2" s="107" t="s">
        <v>242</v>
      </c>
      <c r="X2" s="108" t="s">
        <v>249</v>
      </c>
      <c r="Y2" s="56" t="s">
        <v>12</v>
      </c>
      <c r="Z2" s="7" t="s">
        <v>6</v>
      </c>
      <c r="AA2" s="7" t="s">
        <v>8</v>
      </c>
      <c r="AB2" s="7" t="s">
        <v>10</v>
      </c>
      <c r="AC2" s="7" t="s">
        <v>14</v>
      </c>
      <c r="AD2" s="7" t="s">
        <v>16</v>
      </c>
      <c r="AE2" s="7" t="s">
        <v>18</v>
      </c>
      <c r="AF2" s="7" t="s">
        <v>20</v>
      </c>
      <c r="AG2" s="7" t="s">
        <v>22</v>
      </c>
      <c r="AH2" s="7" t="s">
        <v>24</v>
      </c>
      <c r="AI2" s="7" t="s">
        <v>26</v>
      </c>
    </row>
    <row r="3" spans="1:35" x14ac:dyDescent="0.2">
      <c r="A3" s="1" t="s">
        <v>35</v>
      </c>
      <c r="B3" s="2" t="s">
        <v>86</v>
      </c>
      <c r="C3" s="3">
        <v>17153</v>
      </c>
      <c r="D3" s="3">
        <v>4096</v>
      </c>
      <c r="E3" s="45">
        <v>2412</v>
      </c>
      <c r="F3" s="3">
        <f>E3/Z3</f>
        <v>30.15</v>
      </c>
      <c r="G3" s="3">
        <v>0</v>
      </c>
      <c r="H3" s="3">
        <v>0</v>
      </c>
      <c r="I3" s="3">
        <v>1684</v>
      </c>
      <c r="J3" s="3">
        <f t="shared" ref="J3:J23" si="0">I3/AB3</f>
        <v>11.302013422818792</v>
      </c>
      <c r="K3" s="45">
        <v>1131</v>
      </c>
      <c r="L3" s="12">
        <f>K3/AC3</f>
        <v>19.5</v>
      </c>
      <c r="M3" s="45">
        <v>477</v>
      </c>
      <c r="N3" s="12">
        <f>M3/AD3</f>
        <v>26.5</v>
      </c>
      <c r="O3" s="45">
        <v>328</v>
      </c>
      <c r="P3" s="12">
        <f>O3/AE3</f>
        <v>10.580645161290322</v>
      </c>
      <c r="Q3" s="45">
        <v>862</v>
      </c>
      <c r="R3" s="12">
        <f>Q3/AF3</f>
        <v>8.2884615384615383</v>
      </c>
      <c r="S3" s="45">
        <v>0</v>
      </c>
      <c r="T3" s="12">
        <v>0</v>
      </c>
      <c r="U3" s="45">
        <v>1298</v>
      </c>
      <c r="V3" s="12">
        <f>U3/AH3</f>
        <v>72.111111111111114</v>
      </c>
      <c r="W3" s="45">
        <v>0</v>
      </c>
      <c r="X3" s="57">
        <v>0</v>
      </c>
      <c r="Y3" s="3">
        <v>229</v>
      </c>
      <c r="Z3" s="3">
        <v>80</v>
      </c>
      <c r="AA3" s="3">
        <v>0</v>
      </c>
      <c r="AB3" s="3">
        <v>149</v>
      </c>
      <c r="AC3" s="3">
        <v>58</v>
      </c>
      <c r="AD3" s="3">
        <v>18</v>
      </c>
      <c r="AE3" s="3">
        <v>31</v>
      </c>
      <c r="AF3" s="3">
        <v>104</v>
      </c>
      <c r="AG3" s="3">
        <v>0</v>
      </c>
      <c r="AH3" s="3">
        <v>18</v>
      </c>
      <c r="AI3" s="3">
        <v>0</v>
      </c>
    </row>
    <row r="4" spans="1:35" x14ac:dyDescent="0.2">
      <c r="A4" s="1" t="s">
        <v>75</v>
      </c>
      <c r="B4" s="2" t="s">
        <v>117</v>
      </c>
      <c r="C4" s="3">
        <v>22493</v>
      </c>
      <c r="D4" s="3">
        <v>2916</v>
      </c>
      <c r="E4" s="45">
        <v>0</v>
      </c>
      <c r="F4" s="3">
        <v>0</v>
      </c>
      <c r="G4" s="3">
        <v>0</v>
      </c>
      <c r="H4" s="3">
        <v>0</v>
      </c>
      <c r="I4" s="3">
        <v>2916</v>
      </c>
      <c r="J4" s="3">
        <f t="shared" si="0"/>
        <v>9.257142857142858</v>
      </c>
      <c r="K4" s="45">
        <v>1038</v>
      </c>
      <c r="L4" s="12">
        <f t="shared" ref="L4:L50" si="1">K4/AC4</f>
        <v>12.211764705882352</v>
      </c>
      <c r="M4" s="45">
        <v>383</v>
      </c>
      <c r="N4" s="12">
        <f t="shared" ref="N4:N50" si="2">M4/AD4</f>
        <v>11.264705882352942</v>
      </c>
      <c r="O4" s="45">
        <v>255</v>
      </c>
      <c r="P4" s="12">
        <f t="shared" ref="P4:P50" si="3">O4/AE4</f>
        <v>3.8636363636363638</v>
      </c>
      <c r="Q4" s="45">
        <v>1240</v>
      </c>
      <c r="R4" s="12">
        <f t="shared" ref="R4:R50" si="4">Q4/AF4</f>
        <v>9.5384615384615383</v>
      </c>
      <c r="S4" s="45">
        <v>0</v>
      </c>
      <c r="T4" s="12">
        <v>0</v>
      </c>
      <c r="U4" s="45">
        <v>0</v>
      </c>
      <c r="V4" s="12">
        <v>0</v>
      </c>
      <c r="W4" s="45">
        <v>0</v>
      </c>
      <c r="X4" s="57">
        <v>0</v>
      </c>
      <c r="Y4" s="3">
        <v>315</v>
      </c>
      <c r="Z4" s="3">
        <v>0</v>
      </c>
      <c r="AA4" s="3">
        <v>0</v>
      </c>
      <c r="AB4" s="3">
        <v>315</v>
      </c>
      <c r="AC4" s="3">
        <v>85</v>
      </c>
      <c r="AD4" s="3">
        <v>34</v>
      </c>
      <c r="AE4" s="3">
        <v>66</v>
      </c>
      <c r="AF4" s="3">
        <v>130</v>
      </c>
      <c r="AG4" s="3">
        <v>0</v>
      </c>
      <c r="AH4" s="3">
        <v>0</v>
      </c>
      <c r="AI4" s="3">
        <v>0</v>
      </c>
    </row>
    <row r="5" spans="1:35" x14ac:dyDescent="0.2">
      <c r="A5" s="1" t="s">
        <v>56</v>
      </c>
      <c r="B5" s="2" t="s">
        <v>103</v>
      </c>
      <c r="C5" s="3">
        <v>12330</v>
      </c>
      <c r="D5" s="3">
        <v>2289</v>
      </c>
      <c r="E5" s="45">
        <v>888</v>
      </c>
      <c r="F5" s="3">
        <f>E5/Z5</f>
        <v>14.8</v>
      </c>
      <c r="G5" s="3">
        <v>0</v>
      </c>
      <c r="H5" s="3">
        <v>0</v>
      </c>
      <c r="I5" s="3">
        <v>1401</v>
      </c>
      <c r="J5" s="3">
        <f t="shared" si="0"/>
        <v>63.68181818181818</v>
      </c>
      <c r="K5" s="45">
        <v>159</v>
      </c>
      <c r="L5" s="12">
        <f t="shared" si="1"/>
        <v>9.9375</v>
      </c>
      <c r="M5" s="45">
        <v>442</v>
      </c>
      <c r="N5" s="12">
        <f t="shared" si="2"/>
        <v>27.625</v>
      </c>
      <c r="O5" s="45">
        <v>410</v>
      </c>
      <c r="P5" s="12">
        <f t="shared" si="3"/>
        <v>20.5</v>
      </c>
      <c r="Q5" s="45">
        <v>973</v>
      </c>
      <c r="R5" s="12">
        <f t="shared" si="4"/>
        <v>74.84615384615384</v>
      </c>
      <c r="S5" s="45">
        <v>0</v>
      </c>
      <c r="T5" s="12">
        <v>0</v>
      </c>
      <c r="U5" s="45">
        <v>245</v>
      </c>
      <c r="V5" s="12">
        <f t="shared" ref="V5:V49" si="5">U5/AH5</f>
        <v>17.5</v>
      </c>
      <c r="W5" s="45">
        <v>60</v>
      </c>
      <c r="X5" s="57">
        <f t="shared" ref="X5:X49" si="6">W5/AI5</f>
        <v>20</v>
      </c>
      <c r="Y5" s="3">
        <v>82</v>
      </c>
      <c r="Z5" s="3">
        <v>60</v>
      </c>
      <c r="AA5" s="3">
        <v>0</v>
      </c>
      <c r="AB5" s="3">
        <v>22</v>
      </c>
      <c r="AC5" s="3">
        <v>16</v>
      </c>
      <c r="AD5" s="3">
        <v>16</v>
      </c>
      <c r="AE5" s="3">
        <v>20</v>
      </c>
      <c r="AF5" s="3">
        <v>13</v>
      </c>
      <c r="AG5" s="3">
        <v>0</v>
      </c>
      <c r="AH5" s="3">
        <v>14</v>
      </c>
      <c r="AI5" s="3">
        <v>3</v>
      </c>
    </row>
    <row r="6" spans="1:35" x14ac:dyDescent="0.2">
      <c r="A6" s="1" t="s">
        <v>69</v>
      </c>
      <c r="B6" s="2" t="s">
        <v>103</v>
      </c>
      <c r="C6" s="3">
        <v>3828</v>
      </c>
      <c r="D6" s="3">
        <v>93</v>
      </c>
      <c r="E6" s="45">
        <v>53</v>
      </c>
      <c r="F6" s="3">
        <f>E6/Z6</f>
        <v>5.8888888888888893</v>
      </c>
      <c r="G6" s="3">
        <v>0</v>
      </c>
      <c r="H6" s="3">
        <v>0</v>
      </c>
      <c r="I6" s="3">
        <v>40</v>
      </c>
      <c r="J6" s="3">
        <f t="shared" si="0"/>
        <v>3.0769230769230771</v>
      </c>
      <c r="K6" s="45">
        <v>32</v>
      </c>
      <c r="L6" s="12">
        <f t="shared" si="1"/>
        <v>2.2857142857142856</v>
      </c>
      <c r="M6" s="45">
        <v>29</v>
      </c>
      <c r="N6" s="12">
        <f t="shared" si="2"/>
        <v>7.25</v>
      </c>
      <c r="O6" s="45">
        <v>0</v>
      </c>
      <c r="P6" s="12">
        <v>0</v>
      </c>
      <c r="Q6" s="45">
        <v>4</v>
      </c>
      <c r="R6" s="12">
        <f t="shared" si="4"/>
        <v>4</v>
      </c>
      <c r="S6" s="45">
        <v>0</v>
      </c>
      <c r="T6" s="12">
        <v>0</v>
      </c>
      <c r="U6" s="45">
        <v>28</v>
      </c>
      <c r="V6" s="12">
        <f t="shared" si="5"/>
        <v>9.3333333333333339</v>
      </c>
      <c r="W6" s="45">
        <v>0</v>
      </c>
      <c r="X6" s="57">
        <v>0</v>
      </c>
      <c r="Y6" s="3">
        <v>22</v>
      </c>
      <c r="Z6" s="3">
        <v>9</v>
      </c>
      <c r="AA6" s="3">
        <v>0</v>
      </c>
      <c r="AB6" s="3">
        <v>13</v>
      </c>
      <c r="AC6" s="3">
        <v>14</v>
      </c>
      <c r="AD6" s="3">
        <v>4</v>
      </c>
      <c r="AE6" s="3">
        <v>0</v>
      </c>
      <c r="AF6" s="3">
        <v>1</v>
      </c>
      <c r="AG6" s="3">
        <v>0</v>
      </c>
      <c r="AH6" s="3">
        <v>3</v>
      </c>
      <c r="AI6" s="3">
        <v>0</v>
      </c>
    </row>
    <row r="7" spans="1:35" x14ac:dyDescent="0.2">
      <c r="A7" s="1" t="s">
        <v>32</v>
      </c>
      <c r="B7" s="2" t="s">
        <v>84</v>
      </c>
      <c r="C7" s="3">
        <v>22583</v>
      </c>
      <c r="D7" s="3">
        <v>303</v>
      </c>
      <c r="E7" s="45">
        <v>0</v>
      </c>
      <c r="F7" s="3">
        <v>0</v>
      </c>
      <c r="G7" s="3">
        <v>40</v>
      </c>
      <c r="H7" s="3">
        <f>G7/AA7</f>
        <v>40</v>
      </c>
      <c r="I7" s="3">
        <v>263</v>
      </c>
      <c r="J7" s="3">
        <f t="shared" si="0"/>
        <v>9.7407407407407405</v>
      </c>
      <c r="K7" s="45">
        <v>258</v>
      </c>
      <c r="L7" s="12">
        <f t="shared" si="1"/>
        <v>10.32</v>
      </c>
      <c r="M7" s="45">
        <v>40</v>
      </c>
      <c r="N7" s="12">
        <f t="shared" si="2"/>
        <v>40</v>
      </c>
      <c r="O7" s="45">
        <v>0</v>
      </c>
      <c r="P7" s="12">
        <v>0</v>
      </c>
      <c r="Q7" s="45">
        <v>5</v>
      </c>
      <c r="R7" s="12">
        <f t="shared" si="4"/>
        <v>2.5</v>
      </c>
      <c r="S7" s="45">
        <v>0</v>
      </c>
      <c r="T7" s="12">
        <v>0</v>
      </c>
      <c r="U7" s="45">
        <v>0</v>
      </c>
      <c r="V7" s="12">
        <v>0</v>
      </c>
      <c r="W7" s="45">
        <v>0</v>
      </c>
      <c r="X7" s="57">
        <v>0</v>
      </c>
      <c r="Y7" s="3">
        <v>28</v>
      </c>
      <c r="Z7" s="3">
        <v>0</v>
      </c>
      <c r="AA7" s="3">
        <v>1</v>
      </c>
      <c r="AB7" s="3">
        <v>27</v>
      </c>
      <c r="AC7" s="3">
        <v>25</v>
      </c>
      <c r="AD7" s="3">
        <v>1</v>
      </c>
      <c r="AE7" s="3">
        <v>0</v>
      </c>
      <c r="AF7" s="3">
        <v>2</v>
      </c>
      <c r="AG7" s="3">
        <v>0</v>
      </c>
      <c r="AH7" s="3">
        <v>0</v>
      </c>
      <c r="AI7" s="3">
        <v>0</v>
      </c>
    </row>
    <row r="8" spans="1:35" x14ac:dyDescent="0.2">
      <c r="A8" s="1" t="s">
        <v>42</v>
      </c>
      <c r="B8" s="2" t="s">
        <v>91</v>
      </c>
      <c r="C8" s="3">
        <v>7997</v>
      </c>
      <c r="D8" s="3">
        <v>3144</v>
      </c>
      <c r="E8" s="45">
        <v>1123</v>
      </c>
      <c r="F8" s="3">
        <f>E8/Z8</f>
        <v>14.776315789473685</v>
      </c>
      <c r="G8" s="3">
        <v>0</v>
      </c>
      <c r="H8" s="3">
        <v>0</v>
      </c>
      <c r="I8" s="3">
        <v>2021</v>
      </c>
      <c r="J8" s="3">
        <f t="shared" si="0"/>
        <v>12.029761904761905</v>
      </c>
      <c r="K8" s="45">
        <v>684</v>
      </c>
      <c r="L8" s="12">
        <f t="shared" si="1"/>
        <v>18.486486486486488</v>
      </c>
      <c r="M8" s="45">
        <v>268</v>
      </c>
      <c r="N8" s="12">
        <f t="shared" si="2"/>
        <v>12.761904761904763</v>
      </c>
      <c r="O8" s="45">
        <v>0</v>
      </c>
      <c r="P8" s="12">
        <v>0</v>
      </c>
      <c r="Q8" s="45">
        <v>2013</v>
      </c>
      <c r="R8" s="12">
        <f t="shared" si="4"/>
        <v>11.245810055865922</v>
      </c>
      <c r="S8" s="45">
        <v>0</v>
      </c>
      <c r="T8" s="12">
        <v>0</v>
      </c>
      <c r="U8" s="45">
        <v>179</v>
      </c>
      <c r="V8" s="12">
        <f t="shared" si="5"/>
        <v>25.571428571428573</v>
      </c>
      <c r="W8" s="45">
        <v>0</v>
      </c>
      <c r="X8" s="57">
        <v>0</v>
      </c>
      <c r="Y8" s="3">
        <v>244</v>
      </c>
      <c r="Z8" s="3">
        <v>76</v>
      </c>
      <c r="AA8" s="3">
        <v>0</v>
      </c>
      <c r="AB8" s="3">
        <v>168</v>
      </c>
      <c r="AC8" s="3">
        <v>37</v>
      </c>
      <c r="AD8" s="3">
        <v>21</v>
      </c>
      <c r="AE8" s="3">
        <v>0</v>
      </c>
      <c r="AF8" s="3">
        <v>179</v>
      </c>
      <c r="AG8" s="3">
        <v>0</v>
      </c>
      <c r="AH8" s="3">
        <v>7</v>
      </c>
      <c r="AI8" s="3">
        <v>0</v>
      </c>
    </row>
    <row r="9" spans="1:35" x14ac:dyDescent="0.2">
      <c r="A9" s="1" t="s">
        <v>40</v>
      </c>
      <c r="B9" s="2" t="s">
        <v>89</v>
      </c>
      <c r="C9" s="3">
        <v>35688</v>
      </c>
      <c r="D9" s="3">
        <v>1917</v>
      </c>
      <c r="E9" s="45">
        <v>114</v>
      </c>
      <c r="F9" s="3">
        <f>E9/Z9</f>
        <v>1.0178571428571428</v>
      </c>
      <c r="G9" s="3">
        <v>852</v>
      </c>
      <c r="H9" s="3">
        <f>G9/AA9</f>
        <v>121.71428571428571</v>
      </c>
      <c r="I9" s="3">
        <v>951</v>
      </c>
      <c r="J9" s="3">
        <f t="shared" si="0"/>
        <v>5.6272189349112427</v>
      </c>
      <c r="K9" s="45">
        <v>561</v>
      </c>
      <c r="L9" s="12">
        <f t="shared" si="1"/>
        <v>9.35</v>
      </c>
      <c r="M9" s="45">
        <v>235</v>
      </c>
      <c r="N9" s="12">
        <f t="shared" si="2"/>
        <v>4.795918367346939</v>
      </c>
      <c r="O9" s="45">
        <v>48</v>
      </c>
      <c r="P9" s="12">
        <f t="shared" si="3"/>
        <v>6.8571428571428568</v>
      </c>
      <c r="Q9" s="45">
        <v>1073</v>
      </c>
      <c r="R9" s="12">
        <f t="shared" si="4"/>
        <v>6.2748538011695905</v>
      </c>
      <c r="S9" s="45">
        <v>0</v>
      </c>
      <c r="T9" s="12">
        <f t="shared" ref="T9:T49" si="7">S9/AG9</f>
        <v>0</v>
      </c>
      <c r="U9" s="45">
        <v>0</v>
      </c>
      <c r="V9" s="12">
        <v>0</v>
      </c>
      <c r="W9" s="45">
        <v>0</v>
      </c>
      <c r="X9" s="57">
        <v>0</v>
      </c>
      <c r="Y9" s="3">
        <v>288</v>
      </c>
      <c r="Z9" s="3">
        <v>112</v>
      </c>
      <c r="AA9" s="3">
        <v>7</v>
      </c>
      <c r="AB9" s="3">
        <v>169</v>
      </c>
      <c r="AC9" s="3">
        <v>60</v>
      </c>
      <c r="AD9" s="3">
        <v>49</v>
      </c>
      <c r="AE9" s="3">
        <v>7</v>
      </c>
      <c r="AF9" s="3">
        <v>171</v>
      </c>
      <c r="AG9" s="3">
        <v>1</v>
      </c>
      <c r="AH9" s="3">
        <v>0</v>
      </c>
      <c r="AI9" s="3">
        <v>0</v>
      </c>
    </row>
    <row r="10" spans="1:35" x14ac:dyDescent="0.2">
      <c r="A10" s="1" t="s">
        <v>41</v>
      </c>
      <c r="B10" s="2" t="s">
        <v>90</v>
      </c>
      <c r="C10" s="3">
        <v>82934</v>
      </c>
      <c r="D10" s="3">
        <v>5269</v>
      </c>
      <c r="E10" s="45">
        <v>947</v>
      </c>
      <c r="F10" s="3">
        <f>E10/Z10</f>
        <v>20.148936170212767</v>
      </c>
      <c r="G10" s="3">
        <v>392</v>
      </c>
      <c r="H10" s="3">
        <f>G10/AA10</f>
        <v>98</v>
      </c>
      <c r="I10" s="3">
        <v>3930</v>
      </c>
      <c r="J10" s="3">
        <f t="shared" si="0"/>
        <v>9.5157384987893465</v>
      </c>
      <c r="K10" s="45">
        <v>1078</v>
      </c>
      <c r="L10" s="12">
        <f t="shared" si="1"/>
        <v>7.6453900709219855</v>
      </c>
      <c r="M10" s="45">
        <v>1348</v>
      </c>
      <c r="N10" s="12">
        <f t="shared" si="2"/>
        <v>10.870967741935484</v>
      </c>
      <c r="O10" s="45">
        <v>985</v>
      </c>
      <c r="P10" s="12">
        <f t="shared" si="3"/>
        <v>20.957446808510639</v>
      </c>
      <c r="Q10" s="45">
        <v>1297</v>
      </c>
      <c r="R10" s="12">
        <f t="shared" si="4"/>
        <v>11.085470085470085</v>
      </c>
      <c r="S10" s="45">
        <v>268</v>
      </c>
      <c r="T10" s="12">
        <f t="shared" si="7"/>
        <v>33.5</v>
      </c>
      <c r="U10" s="45">
        <v>253</v>
      </c>
      <c r="V10" s="12">
        <f t="shared" si="5"/>
        <v>11</v>
      </c>
      <c r="W10" s="45">
        <v>40</v>
      </c>
      <c r="X10" s="57">
        <f t="shared" si="6"/>
        <v>10</v>
      </c>
      <c r="Y10" s="3">
        <v>464</v>
      </c>
      <c r="Z10" s="3">
        <v>47</v>
      </c>
      <c r="AA10" s="3">
        <v>4</v>
      </c>
      <c r="AB10" s="3">
        <v>413</v>
      </c>
      <c r="AC10" s="3">
        <v>141</v>
      </c>
      <c r="AD10" s="3">
        <v>124</v>
      </c>
      <c r="AE10" s="3">
        <v>47</v>
      </c>
      <c r="AF10" s="3">
        <v>117</v>
      </c>
      <c r="AG10" s="3">
        <v>8</v>
      </c>
      <c r="AH10" s="3">
        <v>23</v>
      </c>
      <c r="AI10" s="3">
        <v>4</v>
      </c>
    </row>
    <row r="11" spans="1:35" x14ac:dyDescent="0.2">
      <c r="A11" s="1" t="s">
        <v>43</v>
      </c>
      <c r="B11" s="2" t="s">
        <v>92</v>
      </c>
      <c r="C11" s="3">
        <v>36405</v>
      </c>
      <c r="D11" s="3">
        <v>13675</v>
      </c>
      <c r="E11" s="45">
        <v>8137</v>
      </c>
      <c r="F11" s="3">
        <f>E11/Z11</f>
        <v>47.584795321637429</v>
      </c>
      <c r="G11" s="3">
        <v>0</v>
      </c>
      <c r="H11" s="3">
        <v>0</v>
      </c>
      <c r="I11" s="3">
        <v>5538</v>
      </c>
      <c r="J11" s="3">
        <f t="shared" si="0"/>
        <v>17.75</v>
      </c>
      <c r="K11" s="45">
        <v>6566</v>
      </c>
      <c r="L11" s="12">
        <f t="shared" si="1"/>
        <v>43.19736842105263</v>
      </c>
      <c r="M11" s="45">
        <v>3178</v>
      </c>
      <c r="N11" s="12">
        <f t="shared" si="2"/>
        <v>33.452631578947368</v>
      </c>
      <c r="O11" s="45">
        <v>1491</v>
      </c>
      <c r="P11" s="12">
        <f t="shared" si="3"/>
        <v>16.943181818181817</v>
      </c>
      <c r="Q11" s="45">
        <v>2440</v>
      </c>
      <c r="R11" s="12">
        <f t="shared" si="4"/>
        <v>16.486486486486488</v>
      </c>
      <c r="S11" s="45">
        <v>0</v>
      </c>
      <c r="T11" s="12">
        <v>0</v>
      </c>
      <c r="U11" s="45">
        <v>0</v>
      </c>
      <c r="V11" s="12">
        <v>0</v>
      </c>
      <c r="W11" s="45">
        <v>0</v>
      </c>
      <c r="X11" s="57">
        <v>0</v>
      </c>
      <c r="Y11" s="3">
        <v>483</v>
      </c>
      <c r="Z11" s="3">
        <v>171</v>
      </c>
      <c r="AA11" s="3">
        <v>0</v>
      </c>
      <c r="AB11" s="3">
        <v>312</v>
      </c>
      <c r="AC11" s="3">
        <v>152</v>
      </c>
      <c r="AD11" s="3">
        <v>95</v>
      </c>
      <c r="AE11" s="3">
        <v>88</v>
      </c>
      <c r="AF11" s="3">
        <v>148</v>
      </c>
      <c r="AG11" s="3">
        <v>0</v>
      </c>
      <c r="AH11" s="3">
        <v>0</v>
      </c>
      <c r="AI11" s="3">
        <v>0</v>
      </c>
    </row>
    <row r="12" spans="1:35" x14ac:dyDescent="0.2">
      <c r="A12" s="1" t="s">
        <v>45</v>
      </c>
      <c r="B12" s="2" t="s">
        <v>94</v>
      </c>
      <c r="C12" s="3">
        <v>14312</v>
      </c>
      <c r="D12" s="3">
        <v>1755</v>
      </c>
      <c r="E12" s="45">
        <v>0</v>
      </c>
      <c r="F12" s="3">
        <v>0</v>
      </c>
      <c r="G12" s="3">
        <v>55</v>
      </c>
      <c r="H12" s="3">
        <f>G12/AA12</f>
        <v>55</v>
      </c>
      <c r="I12" s="3">
        <v>1700</v>
      </c>
      <c r="J12" s="3">
        <f t="shared" si="0"/>
        <v>11.486486486486486</v>
      </c>
      <c r="K12" s="45">
        <v>267</v>
      </c>
      <c r="L12" s="12">
        <f t="shared" si="1"/>
        <v>4.306451612903226</v>
      </c>
      <c r="M12" s="45">
        <v>94</v>
      </c>
      <c r="N12" s="12">
        <f t="shared" si="2"/>
        <v>7.833333333333333</v>
      </c>
      <c r="O12" s="45">
        <v>0</v>
      </c>
      <c r="P12" s="12">
        <v>0</v>
      </c>
      <c r="Q12" s="45">
        <v>1053</v>
      </c>
      <c r="R12" s="12">
        <f t="shared" si="4"/>
        <v>22.891304347826086</v>
      </c>
      <c r="S12" s="45">
        <v>0</v>
      </c>
      <c r="T12" s="12">
        <v>0</v>
      </c>
      <c r="U12" s="45">
        <v>341</v>
      </c>
      <c r="V12" s="12">
        <f t="shared" si="5"/>
        <v>11.758620689655173</v>
      </c>
      <c r="W12" s="45">
        <v>0</v>
      </c>
      <c r="X12" s="57">
        <v>0</v>
      </c>
      <c r="Y12" s="3">
        <v>149</v>
      </c>
      <c r="Z12" s="3">
        <v>0</v>
      </c>
      <c r="AA12" s="3">
        <v>1</v>
      </c>
      <c r="AB12" s="3">
        <v>148</v>
      </c>
      <c r="AC12" s="3">
        <v>62</v>
      </c>
      <c r="AD12" s="3">
        <v>12</v>
      </c>
      <c r="AE12" s="3">
        <v>0</v>
      </c>
      <c r="AF12" s="3">
        <v>46</v>
      </c>
      <c r="AG12" s="3">
        <v>0</v>
      </c>
      <c r="AH12" s="3">
        <v>29</v>
      </c>
      <c r="AI12" s="3">
        <v>0</v>
      </c>
    </row>
    <row r="13" spans="1:35" x14ac:dyDescent="0.2">
      <c r="A13" s="1" t="s">
        <v>46</v>
      </c>
      <c r="B13" s="2" t="s">
        <v>95</v>
      </c>
      <c r="C13" s="3">
        <v>47139</v>
      </c>
      <c r="D13" s="3">
        <v>9430</v>
      </c>
      <c r="E13" s="45">
        <v>5485</v>
      </c>
      <c r="F13" s="3">
        <f>E13/Z13</f>
        <v>29.021164021164022</v>
      </c>
      <c r="G13" s="3">
        <v>90</v>
      </c>
      <c r="H13" s="3">
        <f>G13/AA13</f>
        <v>18</v>
      </c>
      <c r="I13" s="3">
        <v>3855</v>
      </c>
      <c r="J13" s="3">
        <f t="shared" si="0"/>
        <v>5.885496183206107</v>
      </c>
      <c r="K13" s="45">
        <v>450</v>
      </c>
      <c r="L13" s="12">
        <f t="shared" si="1"/>
        <v>11.25</v>
      </c>
      <c r="M13" s="45">
        <v>1248</v>
      </c>
      <c r="N13" s="12">
        <f t="shared" si="2"/>
        <v>10.146341463414634</v>
      </c>
      <c r="O13" s="45">
        <v>60</v>
      </c>
      <c r="P13" s="12">
        <f t="shared" si="3"/>
        <v>7.5</v>
      </c>
      <c r="Q13" s="45">
        <v>2991</v>
      </c>
      <c r="R13" s="12">
        <f t="shared" si="4"/>
        <v>4.993322203672788</v>
      </c>
      <c r="S13" s="45">
        <v>0</v>
      </c>
      <c r="T13" s="12">
        <v>0</v>
      </c>
      <c r="U13" s="45">
        <v>643</v>
      </c>
      <c r="V13" s="12">
        <f t="shared" si="5"/>
        <v>23.814814814814813</v>
      </c>
      <c r="W13" s="45">
        <v>4038</v>
      </c>
      <c r="X13" s="57">
        <f t="shared" si="6"/>
        <v>77.65384615384616</v>
      </c>
      <c r="Y13" s="3">
        <v>849</v>
      </c>
      <c r="Z13" s="3">
        <v>189</v>
      </c>
      <c r="AA13" s="3">
        <v>5</v>
      </c>
      <c r="AB13" s="3">
        <v>655</v>
      </c>
      <c r="AC13" s="3">
        <v>40</v>
      </c>
      <c r="AD13" s="3">
        <v>123</v>
      </c>
      <c r="AE13" s="3">
        <v>8</v>
      </c>
      <c r="AF13" s="3">
        <v>599</v>
      </c>
      <c r="AG13" s="3">
        <v>0</v>
      </c>
      <c r="AH13" s="3">
        <v>27</v>
      </c>
      <c r="AI13" s="3">
        <v>52</v>
      </c>
    </row>
    <row r="14" spans="1:35" x14ac:dyDescent="0.2">
      <c r="A14" s="1" t="s">
        <v>48</v>
      </c>
      <c r="B14" s="2" t="s">
        <v>97</v>
      </c>
      <c r="C14" s="3">
        <v>6460</v>
      </c>
      <c r="D14" s="3">
        <v>977</v>
      </c>
      <c r="E14" s="45">
        <v>265</v>
      </c>
      <c r="F14" s="3">
        <f>E14/Z14</f>
        <v>10.192307692307692</v>
      </c>
      <c r="G14" s="3">
        <v>0</v>
      </c>
      <c r="H14" s="3">
        <v>0</v>
      </c>
      <c r="I14" s="3">
        <v>712</v>
      </c>
      <c r="J14" s="3">
        <f t="shared" si="0"/>
        <v>11.301587301587302</v>
      </c>
      <c r="K14" s="45">
        <v>0</v>
      </c>
      <c r="L14" s="12">
        <v>0</v>
      </c>
      <c r="M14" s="45">
        <v>240</v>
      </c>
      <c r="N14" s="12">
        <f t="shared" si="2"/>
        <v>10</v>
      </c>
      <c r="O14" s="45">
        <v>125</v>
      </c>
      <c r="P14" s="12">
        <f t="shared" si="3"/>
        <v>5</v>
      </c>
      <c r="Q14" s="45">
        <v>312</v>
      </c>
      <c r="R14" s="12">
        <f t="shared" si="4"/>
        <v>8.6666666666666661</v>
      </c>
      <c r="S14" s="45">
        <v>0</v>
      </c>
      <c r="T14" s="12">
        <v>0</v>
      </c>
      <c r="U14" s="45">
        <v>100</v>
      </c>
      <c r="V14" s="12">
        <f t="shared" si="5"/>
        <v>50</v>
      </c>
      <c r="W14" s="45">
        <v>200</v>
      </c>
      <c r="X14" s="57">
        <f t="shared" si="6"/>
        <v>100</v>
      </c>
      <c r="Y14" s="3">
        <v>89</v>
      </c>
      <c r="Z14" s="3">
        <v>26</v>
      </c>
      <c r="AA14" s="3">
        <v>0</v>
      </c>
      <c r="AB14" s="3">
        <v>63</v>
      </c>
      <c r="AC14" s="3">
        <v>0</v>
      </c>
      <c r="AD14" s="3">
        <v>24</v>
      </c>
      <c r="AE14" s="3">
        <v>25</v>
      </c>
      <c r="AF14" s="3">
        <v>36</v>
      </c>
      <c r="AG14" s="3">
        <v>0</v>
      </c>
      <c r="AH14" s="3">
        <v>2</v>
      </c>
      <c r="AI14" s="3">
        <v>2</v>
      </c>
    </row>
    <row r="15" spans="1:35" x14ac:dyDescent="0.2">
      <c r="A15" s="1" t="s">
        <v>58</v>
      </c>
      <c r="B15" s="2" t="s">
        <v>104</v>
      </c>
      <c r="C15" s="3">
        <v>4469</v>
      </c>
      <c r="D15" s="3">
        <v>1153</v>
      </c>
      <c r="E15" s="45">
        <v>65</v>
      </c>
      <c r="F15" s="3">
        <f>E15/Z15</f>
        <v>7.2222222222222223</v>
      </c>
      <c r="G15" s="3">
        <v>132</v>
      </c>
      <c r="H15" s="3">
        <f>G15/AA15</f>
        <v>132</v>
      </c>
      <c r="I15" s="3">
        <v>956</v>
      </c>
      <c r="J15" s="3">
        <f t="shared" si="0"/>
        <v>7.46875</v>
      </c>
      <c r="K15" s="45">
        <v>203</v>
      </c>
      <c r="L15" s="12">
        <f t="shared" si="1"/>
        <v>3.5</v>
      </c>
      <c r="M15" s="45">
        <v>112</v>
      </c>
      <c r="N15" s="12">
        <f t="shared" si="2"/>
        <v>22.4</v>
      </c>
      <c r="O15" s="45">
        <v>67</v>
      </c>
      <c r="P15" s="12">
        <v>0</v>
      </c>
      <c r="Q15" s="45">
        <v>491</v>
      </c>
      <c r="R15" s="12">
        <f t="shared" si="4"/>
        <v>7.1159420289855069</v>
      </c>
      <c r="S15" s="45">
        <v>30</v>
      </c>
      <c r="T15" s="12">
        <v>0</v>
      </c>
      <c r="U15" s="45">
        <v>212</v>
      </c>
      <c r="V15" s="12">
        <f t="shared" si="5"/>
        <v>106</v>
      </c>
      <c r="W15" s="45">
        <v>38</v>
      </c>
      <c r="X15" s="57">
        <f t="shared" si="6"/>
        <v>9.5</v>
      </c>
      <c r="Y15" s="3">
        <v>138</v>
      </c>
      <c r="Z15" s="3">
        <v>9</v>
      </c>
      <c r="AA15" s="3">
        <v>1</v>
      </c>
      <c r="AB15" s="3">
        <v>128</v>
      </c>
      <c r="AC15" s="3">
        <v>58</v>
      </c>
      <c r="AD15" s="3">
        <v>5</v>
      </c>
      <c r="AE15" s="3">
        <v>0</v>
      </c>
      <c r="AF15" s="3">
        <v>69</v>
      </c>
      <c r="AG15" s="3">
        <v>0</v>
      </c>
      <c r="AH15" s="3">
        <v>2</v>
      </c>
      <c r="AI15" s="3">
        <v>4</v>
      </c>
    </row>
    <row r="16" spans="1:35" x14ac:dyDescent="0.2">
      <c r="A16" s="1" t="s">
        <v>50</v>
      </c>
      <c r="B16" s="2" t="s">
        <v>99</v>
      </c>
      <c r="C16" s="3">
        <v>4489</v>
      </c>
      <c r="D16" s="3">
        <v>390</v>
      </c>
      <c r="E16" s="45">
        <v>29</v>
      </c>
      <c r="F16" s="3">
        <f>E16/Z16</f>
        <v>9.6666666666666661</v>
      </c>
      <c r="G16" s="3">
        <v>18</v>
      </c>
      <c r="H16" s="3">
        <f>G16/AA16</f>
        <v>4.5</v>
      </c>
      <c r="I16" s="3">
        <v>343</v>
      </c>
      <c r="J16" s="3">
        <f t="shared" si="0"/>
        <v>10.71875</v>
      </c>
      <c r="K16" s="45">
        <v>176</v>
      </c>
      <c r="L16" s="12">
        <f t="shared" si="1"/>
        <v>7.333333333333333</v>
      </c>
      <c r="M16" s="45">
        <v>21</v>
      </c>
      <c r="N16" s="12">
        <f t="shared" si="2"/>
        <v>10.5</v>
      </c>
      <c r="O16" s="45">
        <v>59</v>
      </c>
      <c r="P16" s="12">
        <f t="shared" si="3"/>
        <v>19.666666666666668</v>
      </c>
      <c r="Q16" s="45">
        <v>90</v>
      </c>
      <c r="R16" s="12">
        <f t="shared" si="4"/>
        <v>11.25</v>
      </c>
      <c r="S16" s="45">
        <v>0</v>
      </c>
      <c r="T16" s="12">
        <v>0</v>
      </c>
      <c r="U16" s="45">
        <v>30</v>
      </c>
      <c r="V16" s="12">
        <f t="shared" si="5"/>
        <v>30</v>
      </c>
      <c r="W16" s="45">
        <v>14</v>
      </c>
      <c r="X16" s="57">
        <f t="shared" si="6"/>
        <v>14</v>
      </c>
      <c r="Y16" s="3">
        <v>39</v>
      </c>
      <c r="Z16" s="3">
        <v>3</v>
      </c>
      <c r="AA16" s="3">
        <v>4</v>
      </c>
      <c r="AB16" s="3">
        <v>32</v>
      </c>
      <c r="AC16" s="3">
        <v>24</v>
      </c>
      <c r="AD16" s="3">
        <v>2</v>
      </c>
      <c r="AE16" s="3">
        <v>3</v>
      </c>
      <c r="AF16" s="3">
        <v>8</v>
      </c>
      <c r="AG16" s="3">
        <v>0</v>
      </c>
      <c r="AH16" s="3">
        <v>1</v>
      </c>
      <c r="AI16" s="3">
        <v>1</v>
      </c>
    </row>
    <row r="17" spans="1:35" x14ac:dyDescent="0.2">
      <c r="A17" s="1" t="s">
        <v>52</v>
      </c>
      <c r="B17" s="2" t="s">
        <v>99</v>
      </c>
      <c r="C17" s="3">
        <v>5485</v>
      </c>
      <c r="D17" s="3">
        <v>781</v>
      </c>
      <c r="E17" s="45">
        <v>90</v>
      </c>
      <c r="F17" s="3">
        <f>E17/Z17</f>
        <v>3.9130434782608696</v>
      </c>
      <c r="G17" s="3">
        <v>225</v>
      </c>
      <c r="H17" s="3">
        <f>G17/AA17</f>
        <v>13.235294117647058</v>
      </c>
      <c r="I17" s="3">
        <v>466</v>
      </c>
      <c r="J17" s="3">
        <f t="shared" si="0"/>
        <v>8.1754385964912277</v>
      </c>
      <c r="K17" s="45">
        <v>504</v>
      </c>
      <c r="L17" s="12">
        <f t="shared" si="1"/>
        <v>8.2622950819672134</v>
      </c>
      <c r="M17" s="45">
        <v>72</v>
      </c>
      <c r="N17" s="12">
        <f t="shared" si="2"/>
        <v>18</v>
      </c>
      <c r="O17" s="45">
        <v>24</v>
      </c>
      <c r="P17" s="12">
        <f t="shared" si="3"/>
        <v>6</v>
      </c>
      <c r="Q17" s="45">
        <v>118</v>
      </c>
      <c r="R17" s="12">
        <f t="shared" si="4"/>
        <v>6.5555555555555554</v>
      </c>
      <c r="S17" s="45">
        <v>32</v>
      </c>
      <c r="T17" s="12">
        <f t="shared" si="7"/>
        <v>4.5714285714285712</v>
      </c>
      <c r="U17" s="45">
        <v>31</v>
      </c>
      <c r="V17" s="12">
        <f t="shared" si="5"/>
        <v>10.333333333333334</v>
      </c>
      <c r="W17" s="45">
        <v>0</v>
      </c>
      <c r="X17" s="57">
        <v>0</v>
      </c>
      <c r="Y17" s="3">
        <v>97</v>
      </c>
      <c r="Z17" s="3">
        <v>23</v>
      </c>
      <c r="AA17" s="3">
        <v>17</v>
      </c>
      <c r="AB17" s="3">
        <v>57</v>
      </c>
      <c r="AC17" s="3">
        <v>61</v>
      </c>
      <c r="AD17" s="3">
        <v>4</v>
      </c>
      <c r="AE17" s="3">
        <v>4</v>
      </c>
      <c r="AF17" s="3">
        <v>18</v>
      </c>
      <c r="AG17" s="3">
        <v>7</v>
      </c>
      <c r="AH17" s="3">
        <v>3</v>
      </c>
      <c r="AI17" s="3">
        <v>0</v>
      </c>
    </row>
    <row r="18" spans="1:35" x14ac:dyDescent="0.2">
      <c r="A18" s="1" t="s">
        <v>34</v>
      </c>
      <c r="B18" s="2" t="s">
        <v>85</v>
      </c>
      <c r="C18" s="3">
        <v>3778</v>
      </c>
      <c r="D18" s="3">
        <v>436</v>
      </c>
      <c r="E18" s="45">
        <v>0</v>
      </c>
      <c r="F18" s="3">
        <v>0</v>
      </c>
      <c r="G18" s="3">
        <v>18</v>
      </c>
      <c r="H18" s="3">
        <f>G18/AA18</f>
        <v>9</v>
      </c>
      <c r="I18" s="3">
        <v>418</v>
      </c>
      <c r="J18" s="3">
        <f t="shared" si="0"/>
        <v>8.0384615384615383</v>
      </c>
      <c r="K18" s="45">
        <v>34</v>
      </c>
      <c r="L18" s="12">
        <f t="shared" si="1"/>
        <v>2.8333333333333335</v>
      </c>
      <c r="M18" s="45">
        <v>55</v>
      </c>
      <c r="N18" s="12">
        <f t="shared" si="2"/>
        <v>7.8571428571428568</v>
      </c>
      <c r="O18" s="45">
        <v>0</v>
      </c>
      <c r="P18" s="12">
        <v>0</v>
      </c>
      <c r="Q18" s="45">
        <v>302</v>
      </c>
      <c r="R18" s="12">
        <f t="shared" si="4"/>
        <v>9.4375</v>
      </c>
      <c r="S18" s="45">
        <v>0</v>
      </c>
      <c r="T18" s="12">
        <v>0</v>
      </c>
      <c r="U18" s="45">
        <v>30</v>
      </c>
      <c r="V18" s="12">
        <f t="shared" si="5"/>
        <v>30</v>
      </c>
      <c r="W18" s="45">
        <v>15</v>
      </c>
      <c r="X18" s="57">
        <f t="shared" si="6"/>
        <v>7.5</v>
      </c>
      <c r="Y18" s="3">
        <v>54</v>
      </c>
      <c r="Z18" s="3">
        <v>0</v>
      </c>
      <c r="AA18" s="3">
        <v>2</v>
      </c>
      <c r="AB18" s="3">
        <v>52</v>
      </c>
      <c r="AC18" s="3">
        <v>12</v>
      </c>
      <c r="AD18" s="3">
        <v>7</v>
      </c>
      <c r="AE18" s="3">
        <v>0</v>
      </c>
      <c r="AF18" s="3">
        <v>32</v>
      </c>
      <c r="AG18" s="3">
        <v>0</v>
      </c>
      <c r="AH18" s="3">
        <v>1</v>
      </c>
      <c r="AI18" s="3">
        <v>2</v>
      </c>
    </row>
    <row r="19" spans="1:35" x14ac:dyDescent="0.2">
      <c r="A19" s="1" t="s">
        <v>57</v>
      </c>
      <c r="B19" s="2" t="s">
        <v>85</v>
      </c>
      <c r="C19" s="3">
        <v>4620</v>
      </c>
      <c r="D19" s="3">
        <v>2306</v>
      </c>
      <c r="E19" s="45">
        <v>400</v>
      </c>
      <c r="F19" s="3">
        <f t="shared" ref="F19:F35" si="8">E19/Z19</f>
        <v>5.882352941176471</v>
      </c>
      <c r="G19" s="3">
        <v>605</v>
      </c>
      <c r="H19" s="3">
        <f>G19/AA19</f>
        <v>67.222222222222229</v>
      </c>
      <c r="I19" s="3">
        <v>1301</v>
      </c>
      <c r="J19" s="3">
        <f t="shared" si="0"/>
        <v>14.617977528089888</v>
      </c>
      <c r="K19" s="45">
        <v>224</v>
      </c>
      <c r="L19" s="12">
        <f t="shared" si="1"/>
        <v>5.6</v>
      </c>
      <c r="M19" s="45">
        <v>445</v>
      </c>
      <c r="N19" s="12">
        <f t="shared" si="2"/>
        <v>148.33333333333334</v>
      </c>
      <c r="O19" s="45">
        <v>0</v>
      </c>
      <c r="P19" s="12">
        <v>0</v>
      </c>
      <c r="Q19" s="45">
        <v>1382</v>
      </c>
      <c r="R19" s="12">
        <f t="shared" si="4"/>
        <v>11.711864406779661</v>
      </c>
      <c r="S19" s="45">
        <v>0</v>
      </c>
      <c r="T19" s="12">
        <v>0</v>
      </c>
      <c r="U19" s="45">
        <v>175</v>
      </c>
      <c r="V19" s="12">
        <f t="shared" si="5"/>
        <v>87.5</v>
      </c>
      <c r="W19" s="45">
        <v>80</v>
      </c>
      <c r="X19" s="57">
        <f t="shared" si="6"/>
        <v>26.666666666666668</v>
      </c>
      <c r="Y19" s="3">
        <v>166</v>
      </c>
      <c r="Z19" s="3">
        <v>68</v>
      </c>
      <c r="AA19" s="3">
        <v>9</v>
      </c>
      <c r="AB19" s="3">
        <v>89</v>
      </c>
      <c r="AC19" s="3">
        <v>40</v>
      </c>
      <c r="AD19" s="3">
        <v>3</v>
      </c>
      <c r="AE19" s="3">
        <v>0</v>
      </c>
      <c r="AF19" s="3">
        <v>118</v>
      </c>
      <c r="AG19" s="3">
        <v>0</v>
      </c>
      <c r="AH19" s="3">
        <v>2</v>
      </c>
      <c r="AI19" s="3">
        <v>3</v>
      </c>
    </row>
    <row r="20" spans="1:35" x14ac:dyDescent="0.2">
      <c r="A20" s="1" t="s">
        <v>55</v>
      </c>
      <c r="B20" s="2" t="s">
        <v>102</v>
      </c>
      <c r="C20" s="3">
        <v>5559</v>
      </c>
      <c r="D20" s="3">
        <v>731</v>
      </c>
      <c r="E20" s="45">
        <v>462</v>
      </c>
      <c r="F20" s="3">
        <f t="shared" si="8"/>
        <v>10.5</v>
      </c>
      <c r="G20" s="3">
        <v>0</v>
      </c>
      <c r="H20" s="3">
        <v>0</v>
      </c>
      <c r="I20" s="3">
        <v>269</v>
      </c>
      <c r="J20" s="3">
        <f t="shared" si="0"/>
        <v>3.4935064935064934</v>
      </c>
      <c r="K20" s="45">
        <v>108</v>
      </c>
      <c r="L20" s="12">
        <f t="shared" si="1"/>
        <v>6</v>
      </c>
      <c r="M20" s="45">
        <v>45</v>
      </c>
      <c r="N20" s="12">
        <f t="shared" si="2"/>
        <v>1.3636363636363635</v>
      </c>
      <c r="O20" s="45">
        <v>91</v>
      </c>
      <c r="P20" s="12">
        <f t="shared" si="3"/>
        <v>3.7916666666666665</v>
      </c>
      <c r="Q20" s="45">
        <v>406</v>
      </c>
      <c r="R20" s="12">
        <f t="shared" si="4"/>
        <v>9.9024390243902438</v>
      </c>
      <c r="S20" s="45">
        <v>81</v>
      </c>
      <c r="T20" s="12">
        <f t="shared" si="7"/>
        <v>16.2</v>
      </c>
      <c r="U20" s="45">
        <v>0</v>
      </c>
      <c r="V20" s="12">
        <v>0</v>
      </c>
      <c r="W20" s="45">
        <v>0</v>
      </c>
      <c r="X20" s="57">
        <v>0</v>
      </c>
      <c r="Y20" s="3">
        <v>121</v>
      </c>
      <c r="Z20" s="3">
        <v>44</v>
      </c>
      <c r="AA20" s="3">
        <v>0</v>
      </c>
      <c r="AB20" s="3">
        <v>77</v>
      </c>
      <c r="AC20" s="3">
        <v>18</v>
      </c>
      <c r="AD20" s="3">
        <v>33</v>
      </c>
      <c r="AE20" s="3">
        <v>24</v>
      </c>
      <c r="AF20" s="3">
        <v>41</v>
      </c>
      <c r="AG20" s="3">
        <v>5</v>
      </c>
      <c r="AH20" s="3">
        <v>0</v>
      </c>
      <c r="AI20" s="3">
        <v>0</v>
      </c>
    </row>
    <row r="21" spans="1:35" x14ac:dyDescent="0.2">
      <c r="A21" s="1" t="s">
        <v>61</v>
      </c>
      <c r="B21" s="2" t="s">
        <v>107</v>
      </c>
      <c r="C21" s="3">
        <v>29568</v>
      </c>
      <c r="D21" s="3">
        <v>802</v>
      </c>
      <c r="E21" s="45">
        <v>595</v>
      </c>
      <c r="F21" s="3">
        <f t="shared" si="8"/>
        <v>21.25</v>
      </c>
      <c r="G21" s="3">
        <v>0</v>
      </c>
      <c r="H21" s="3">
        <v>0</v>
      </c>
      <c r="I21" s="3">
        <v>207</v>
      </c>
      <c r="J21" s="3">
        <f t="shared" si="0"/>
        <v>2.0909090909090908</v>
      </c>
      <c r="K21" s="45">
        <v>11</v>
      </c>
      <c r="L21" s="12">
        <f t="shared" si="1"/>
        <v>3.6666666666666665</v>
      </c>
      <c r="M21" s="45">
        <v>584</v>
      </c>
      <c r="N21" s="12">
        <f t="shared" si="2"/>
        <v>23.36</v>
      </c>
      <c r="O21" s="45">
        <v>207</v>
      </c>
      <c r="P21" s="12">
        <f t="shared" si="3"/>
        <v>2.0909090909090908</v>
      </c>
      <c r="Q21" s="45">
        <v>0</v>
      </c>
      <c r="R21" s="12">
        <v>0</v>
      </c>
      <c r="S21" s="45">
        <v>0</v>
      </c>
      <c r="T21" s="12">
        <v>0</v>
      </c>
      <c r="U21" s="45">
        <v>0</v>
      </c>
      <c r="V21" s="12">
        <v>0</v>
      </c>
      <c r="W21" s="45">
        <v>0</v>
      </c>
      <c r="X21" s="57">
        <v>0</v>
      </c>
      <c r="Y21" s="3">
        <v>127</v>
      </c>
      <c r="Z21" s="3">
        <v>28</v>
      </c>
      <c r="AA21" s="3">
        <v>0</v>
      </c>
      <c r="AB21" s="3">
        <v>99</v>
      </c>
      <c r="AC21" s="3">
        <v>3</v>
      </c>
      <c r="AD21" s="3">
        <v>25</v>
      </c>
      <c r="AE21" s="3">
        <v>99</v>
      </c>
      <c r="AF21" s="3">
        <v>0</v>
      </c>
      <c r="AG21" s="3">
        <v>0</v>
      </c>
      <c r="AH21" s="3">
        <v>0</v>
      </c>
      <c r="AI21" s="3">
        <v>0</v>
      </c>
    </row>
    <row r="22" spans="1:35" x14ac:dyDescent="0.2">
      <c r="A22" s="1" t="s">
        <v>59</v>
      </c>
      <c r="B22" s="2" t="s">
        <v>105</v>
      </c>
      <c r="C22" s="3">
        <v>22529</v>
      </c>
      <c r="D22" s="3">
        <v>2965</v>
      </c>
      <c r="E22" s="45">
        <v>159</v>
      </c>
      <c r="F22" s="3">
        <f t="shared" si="8"/>
        <v>17.666666666666668</v>
      </c>
      <c r="G22" s="3">
        <v>0</v>
      </c>
      <c r="H22" s="3">
        <v>0</v>
      </c>
      <c r="I22" s="3">
        <v>2806</v>
      </c>
      <c r="J22" s="3">
        <f t="shared" si="0"/>
        <v>14.768421052631579</v>
      </c>
      <c r="K22" s="45">
        <v>811</v>
      </c>
      <c r="L22" s="12">
        <f t="shared" si="1"/>
        <v>16.22</v>
      </c>
      <c r="M22" s="45">
        <v>1343</v>
      </c>
      <c r="N22" s="12">
        <f t="shared" si="2"/>
        <v>14.597826086956522</v>
      </c>
      <c r="O22" s="45">
        <v>211</v>
      </c>
      <c r="P22" s="12">
        <f t="shared" si="3"/>
        <v>10.55</v>
      </c>
      <c r="Q22" s="45">
        <v>324</v>
      </c>
      <c r="R22" s="12">
        <f t="shared" si="4"/>
        <v>14.086956521739131</v>
      </c>
      <c r="S22" s="45">
        <v>0</v>
      </c>
      <c r="T22" s="12">
        <v>0</v>
      </c>
      <c r="U22" s="45">
        <v>276</v>
      </c>
      <c r="V22" s="12">
        <f t="shared" si="5"/>
        <v>19.714285714285715</v>
      </c>
      <c r="W22" s="45">
        <v>0</v>
      </c>
      <c r="X22" s="57">
        <v>0</v>
      </c>
      <c r="Y22" s="3">
        <v>199</v>
      </c>
      <c r="Z22" s="3">
        <v>9</v>
      </c>
      <c r="AA22" s="3">
        <v>0</v>
      </c>
      <c r="AB22" s="3">
        <v>190</v>
      </c>
      <c r="AC22" s="3">
        <v>50</v>
      </c>
      <c r="AD22" s="3">
        <v>92</v>
      </c>
      <c r="AE22" s="3">
        <v>20</v>
      </c>
      <c r="AF22" s="3">
        <v>23</v>
      </c>
      <c r="AG22" s="3">
        <v>0</v>
      </c>
      <c r="AH22" s="3">
        <v>14</v>
      </c>
      <c r="AI22" s="3">
        <v>0</v>
      </c>
    </row>
    <row r="23" spans="1:35" x14ac:dyDescent="0.2">
      <c r="A23" s="1" t="s">
        <v>37</v>
      </c>
      <c r="B23" s="2" t="s">
        <v>87</v>
      </c>
      <c r="C23" s="3">
        <v>3616</v>
      </c>
      <c r="D23" s="3">
        <v>139</v>
      </c>
      <c r="E23" s="45">
        <v>105</v>
      </c>
      <c r="F23" s="3">
        <f t="shared" si="8"/>
        <v>8.75</v>
      </c>
      <c r="G23" s="3">
        <v>12</v>
      </c>
      <c r="H23" s="3">
        <f>G23/AA23</f>
        <v>12</v>
      </c>
      <c r="I23" s="3">
        <v>22</v>
      </c>
      <c r="J23" s="3">
        <f t="shared" si="0"/>
        <v>22</v>
      </c>
      <c r="K23" s="45">
        <v>0</v>
      </c>
      <c r="L23" s="12">
        <v>0</v>
      </c>
      <c r="M23" s="45">
        <v>8</v>
      </c>
      <c r="N23" s="12">
        <f t="shared" si="2"/>
        <v>8</v>
      </c>
      <c r="O23" s="45">
        <v>0</v>
      </c>
      <c r="P23" s="12">
        <v>0</v>
      </c>
      <c r="Q23" s="45">
        <v>106</v>
      </c>
      <c r="R23" s="12">
        <f t="shared" si="4"/>
        <v>8.8333333333333339</v>
      </c>
      <c r="S23" s="45">
        <v>0</v>
      </c>
      <c r="T23" s="12">
        <v>0</v>
      </c>
      <c r="U23" s="45">
        <v>0</v>
      </c>
      <c r="V23" s="12">
        <v>0</v>
      </c>
      <c r="W23" s="45">
        <v>25</v>
      </c>
      <c r="X23" s="57">
        <f t="shared" si="6"/>
        <v>25</v>
      </c>
      <c r="Y23" s="3">
        <v>14</v>
      </c>
      <c r="Z23" s="3">
        <v>12</v>
      </c>
      <c r="AA23" s="3">
        <v>1</v>
      </c>
      <c r="AB23" s="3">
        <v>1</v>
      </c>
      <c r="AC23" s="3">
        <v>0</v>
      </c>
      <c r="AD23" s="3">
        <v>1</v>
      </c>
      <c r="AE23" s="3">
        <v>0</v>
      </c>
      <c r="AF23" s="3">
        <v>12</v>
      </c>
      <c r="AG23" s="3">
        <v>0</v>
      </c>
      <c r="AH23" s="3">
        <v>0</v>
      </c>
      <c r="AI23" s="3">
        <v>1</v>
      </c>
    </row>
    <row r="24" spans="1:35" x14ac:dyDescent="0.2">
      <c r="A24" s="1" t="s">
        <v>64</v>
      </c>
      <c r="B24" s="2" t="s">
        <v>110</v>
      </c>
      <c r="C24" s="3">
        <v>17075</v>
      </c>
      <c r="D24" s="3">
        <v>10</v>
      </c>
      <c r="E24" s="45">
        <v>10</v>
      </c>
      <c r="F24" s="3">
        <f t="shared" si="8"/>
        <v>5</v>
      </c>
      <c r="G24" s="3">
        <v>0</v>
      </c>
      <c r="H24" s="3">
        <v>0</v>
      </c>
      <c r="I24" s="3">
        <v>0</v>
      </c>
      <c r="J24" s="3"/>
      <c r="K24" s="45">
        <v>10</v>
      </c>
      <c r="L24" s="12">
        <f t="shared" si="1"/>
        <v>5</v>
      </c>
      <c r="M24" s="45">
        <v>0</v>
      </c>
      <c r="N24" s="12">
        <v>0</v>
      </c>
      <c r="O24" s="45">
        <v>0</v>
      </c>
      <c r="P24" s="12">
        <v>0</v>
      </c>
      <c r="Q24" s="45">
        <v>0</v>
      </c>
      <c r="R24" s="12">
        <v>0</v>
      </c>
      <c r="S24" s="45">
        <v>0</v>
      </c>
      <c r="T24" s="12">
        <v>0</v>
      </c>
      <c r="U24" s="45">
        <v>0</v>
      </c>
      <c r="V24" s="12">
        <v>0</v>
      </c>
      <c r="W24" s="45">
        <v>0</v>
      </c>
      <c r="X24" s="57">
        <v>0</v>
      </c>
      <c r="Y24" s="3">
        <v>2</v>
      </c>
      <c r="Z24" s="3">
        <v>2</v>
      </c>
      <c r="AA24" s="3">
        <v>0</v>
      </c>
      <c r="AB24" s="3">
        <v>0</v>
      </c>
      <c r="AC24" s="3">
        <v>2</v>
      </c>
      <c r="AD24" s="3">
        <v>0</v>
      </c>
      <c r="AE24" s="3">
        <v>0</v>
      </c>
      <c r="AF24" s="3">
        <v>0</v>
      </c>
      <c r="AG24" s="3">
        <v>0</v>
      </c>
      <c r="AH24" s="3">
        <v>0</v>
      </c>
      <c r="AI24" s="3">
        <v>0</v>
      </c>
    </row>
    <row r="25" spans="1:35" x14ac:dyDescent="0.2">
      <c r="A25" s="1" t="s">
        <v>173</v>
      </c>
      <c r="B25" s="2" t="s">
        <v>108</v>
      </c>
      <c r="C25" s="3">
        <v>14532</v>
      </c>
      <c r="D25" s="3">
        <v>722</v>
      </c>
      <c r="E25" s="45">
        <v>341</v>
      </c>
      <c r="F25" s="3">
        <f t="shared" si="8"/>
        <v>9.742857142857142</v>
      </c>
      <c r="G25" s="3">
        <v>0</v>
      </c>
      <c r="H25" s="3">
        <v>0</v>
      </c>
      <c r="I25" s="3">
        <v>381</v>
      </c>
      <c r="J25" s="3">
        <f t="shared" ref="J25:J36" si="9">I25/AB25</f>
        <v>9.7692307692307701</v>
      </c>
      <c r="K25" s="45">
        <v>42</v>
      </c>
      <c r="L25" s="12">
        <f t="shared" si="1"/>
        <v>21</v>
      </c>
      <c r="M25" s="45">
        <v>38</v>
      </c>
      <c r="N25" s="12">
        <f t="shared" si="2"/>
        <v>9.5</v>
      </c>
      <c r="O25" s="45">
        <v>0</v>
      </c>
      <c r="P25" s="12">
        <v>0</v>
      </c>
      <c r="Q25" s="45">
        <v>642</v>
      </c>
      <c r="R25" s="12">
        <f t="shared" si="4"/>
        <v>9.4411764705882355</v>
      </c>
      <c r="S25" s="45">
        <v>0</v>
      </c>
      <c r="T25" s="12">
        <v>0</v>
      </c>
      <c r="U25" s="45">
        <v>0</v>
      </c>
      <c r="V25" s="12">
        <v>0</v>
      </c>
      <c r="W25" s="45">
        <v>0</v>
      </c>
      <c r="X25" s="57">
        <v>0</v>
      </c>
      <c r="Y25" s="3">
        <v>74</v>
      </c>
      <c r="Z25" s="3">
        <v>35</v>
      </c>
      <c r="AA25" s="3">
        <v>0</v>
      </c>
      <c r="AB25" s="3">
        <v>39</v>
      </c>
      <c r="AC25" s="3">
        <v>2</v>
      </c>
      <c r="AD25" s="3">
        <v>4</v>
      </c>
      <c r="AE25" s="3">
        <v>0</v>
      </c>
      <c r="AF25" s="3">
        <v>68</v>
      </c>
      <c r="AG25" s="3">
        <v>0</v>
      </c>
      <c r="AH25" s="3">
        <v>0</v>
      </c>
      <c r="AI25" s="3">
        <v>0</v>
      </c>
    </row>
    <row r="26" spans="1:35" x14ac:dyDescent="0.2">
      <c r="A26" s="1" t="s">
        <v>54</v>
      </c>
      <c r="B26" s="2" t="s">
        <v>101</v>
      </c>
      <c r="C26" s="3">
        <v>1410</v>
      </c>
      <c r="D26" s="3">
        <v>2540</v>
      </c>
      <c r="E26" s="45">
        <v>258</v>
      </c>
      <c r="F26" s="3">
        <f t="shared" si="8"/>
        <v>9.5555555555555554</v>
      </c>
      <c r="G26" s="3">
        <v>127</v>
      </c>
      <c r="H26" s="3">
        <f>G26/AA26</f>
        <v>18.142857142857142</v>
      </c>
      <c r="I26" s="3">
        <v>2155</v>
      </c>
      <c r="J26" s="3">
        <f t="shared" si="9"/>
        <v>4.2588932806324111</v>
      </c>
      <c r="K26" s="45">
        <v>774</v>
      </c>
      <c r="L26" s="12">
        <f t="shared" si="1"/>
        <v>5.2297297297297298</v>
      </c>
      <c r="M26" s="45">
        <v>231</v>
      </c>
      <c r="N26" s="12">
        <f t="shared" si="2"/>
        <v>11</v>
      </c>
      <c r="O26" s="45">
        <v>36</v>
      </c>
      <c r="P26" s="12">
        <f t="shared" si="3"/>
        <v>12</v>
      </c>
      <c r="Q26" s="45">
        <v>1002</v>
      </c>
      <c r="R26" s="12">
        <f t="shared" si="4"/>
        <v>3.3289036544850497</v>
      </c>
      <c r="S26" s="45">
        <v>476</v>
      </c>
      <c r="T26" s="12">
        <f t="shared" si="7"/>
        <v>8.0677966101694913</v>
      </c>
      <c r="U26" s="45">
        <v>21</v>
      </c>
      <c r="V26" s="12">
        <f t="shared" si="5"/>
        <v>2.625</v>
      </c>
      <c r="W26" s="45">
        <v>0</v>
      </c>
      <c r="X26" s="57">
        <v>0</v>
      </c>
      <c r="Y26" s="3">
        <v>540</v>
      </c>
      <c r="Z26" s="3">
        <v>27</v>
      </c>
      <c r="AA26" s="3">
        <v>7</v>
      </c>
      <c r="AB26" s="3">
        <v>506</v>
      </c>
      <c r="AC26" s="3">
        <v>148</v>
      </c>
      <c r="AD26" s="3">
        <v>21</v>
      </c>
      <c r="AE26" s="3">
        <v>3</v>
      </c>
      <c r="AF26" s="3">
        <v>301</v>
      </c>
      <c r="AG26" s="3">
        <v>59</v>
      </c>
      <c r="AH26" s="3">
        <v>8</v>
      </c>
      <c r="AI26" s="3">
        <v>0</v>
      </c>
    </row>
    <row r="27" spans="1:35" x14ac:dyDescent="0.2">
      <c r="A27" s="1" t="s">
        <v>65</v>
      </c>
      <c r="B27" s="2" t="s">
        <v>111</v>
      </c>
      <c r="C27" s="3">
        <v>25163</v>
      </c>
      <c r="D27" s="3">
        <v>2869</v>
      </c>
      <c r="E27" s="45">
        <v>1707</v>
      </c>
      <c r="F27" s="3">
        <f t="shared" si="8"/>
        <v>40.642857142857146</v>
      </c>
      <c r="G27" s="3">
        <v>0</v>
      </c>
      <c r="H27" s="3">
        <v>0</v>
      </c>
      <c r="I27" s="3">
        <v>1162</v>
      </c>
      <c r="J27" s="3">
        <f t="shared" si="9"/>
        <v>14.525</v>
      </c>
      <c r="K27" s="45">
        <v>294</v>
      </c>
      <c r="L27" s="12">
        <f t="shared" si="1"/>
        <v>29.4</v>
      </c>
      <c r="M27" s="45">
        <v>912</v>
      </c>
      <c r="N27" s="12">
        <f t="shared" si="2"/>
        <v>39.652173913043477</v>
      </c>
      <c r="O27" s="45">
        <v>0</v>
      </c>
      <c r="P27" s="12">
        <v>0</v>
      </c>
      <c r="Q27" s="45">
        <v>363</v>
      </c>
      <c r="R27" s="12">
        <f t="shared" si="4"/>
        <v>7.408163265306122</v>
      </c>
      <c r="S27" s="45">
        <v>0</v>
      </c>
      <c r="T27" s="12">
        <v>0</v>
      </c>
      <c r="U27" s="45">
        <v>1289</v>
      </c>
      <c r="V27" s="12">
        <f t="shared" si="5"/>
        <v>32.225000000000001</v>
      </c>
      <c r="W27" s="45">
        <v>0</v>
      </c>
      <c r="X27" s="57">
        <v>0</v>
      </c>
      <c r="Y27" s="3">
        <v>122</v>
      </c>
      <c r="Z27" s="3">
        <v>42</v>
      </c>
      <c r="AA27" s="3">
        <v>0</v>
      </c>
      <c r="AB27" s="3">
        <v>80</v>
      </c>
      <c r="AC27" s="3">
        <v>10</v>
      </c>
      <c r="AD27" s="3">
        <v>23</v>
      </c>
      <c r="AE27" s="3">
        <v>0</v>
      </c>
      <c r="AF27" s="3">
        <v>49</v>
      </c>
      <c r="AG27" s="3">
        <v>0</v>
      </c>
      <c r="AH27" s="3">
        <v>40</v>
      </c>
      <c r="AI27" s="3">
        <v>0</v>
      </c>
    </row>
    <row r="28" spans="1:35" x14ac:dyDescent="0.2">
      <c r="A28" s="1" t="s">
        <v>44</v>
      </c>
      <c r="B28" s="2" t="s">
        <v>93</v>
      </c>
      <c r="C28" s="3">
        <v>5991</v>
      </c>
      <c r="D28" s="3">
        <v>604</v>
      </c>
      <c r="E28" s="45">
        <v>116</v>
      </c>
      <c r="F28" s="3">
        <f t="shared" si="8"/>
        <v>29</v>
      </c>
      <c r="G28" s="3">
        <v>0</v>
      </c>
      <c r="H28" s="3">
        <v>0</v>
      </c>
      <c r="I28" s="3">
        <v>488</v>
      </c>
      <c r="J28" s="3">
        <f t="shared" si="9"/>
        <v>10.608695652173912</v>
      </c>
      <c r="K28" s="45">
        <v>88</v>
      </c>
      <c r="L28" s="12">
        <f t="shared" si="1"/>
        <v>4.6315789473684212</v>
      </c>
      <c r="M28" s="45">
        <v>57</v>
      </c>
      <c r="N28" s="12">
        <f t="shared" si="2"/>
        <v>5.1818181818181817</v>
      </c>
      <c r="O28" s="45">
        <v>23</v>
      </c>
      <c r="P28" s="12">
        <f t="shared" si="3"/>
        <v>11.5</v>
      </c>
      <c r="Q28" s="45">
        <v>365</v>
      </c>
      <c r="R28" s="12">
        <f t="shared" si="4"/>
        <v>24.333333333333332</v>
      </c>
      <c r="S28" s="45">
        <v>0</v>
      </c>
      <c r="T28" s="12">
        <v>0</v>
      </c>
      <c r="U28" s="45">
        <v>71</v>
      </c>
      <c r="V28" s="12">
        <f t="shared" si="5"/>
        <v>23.666666666666668</v>
      </c>
      <c r="W28" s="45">
        <v>0</v>
      </c>
      <c r="X28" s="57">
        <v>0</v>
      </c>
      <c r="Y28" s="3">
        <v>50</v>
      </c>
      <c r="Z28" s="3">
        <v>4</v>
      </c>
      <c r="AA28" s="3">
        <v>0</v>
      </c>
      <c r="AB28" s="3">
        <v>46</v>
      </c>
      <c r="AC28" s="3">
        <v>19</v>
      </c>
      <c r="AD28" s="3">
        <v>11</v>
      </c>
      <c r="AE28" s="3">
        <v>2</v>
      </c>
      <c r="AF28" s="3">
        <v>15</v>
      </c>
      <c r="AG28" s="3">
        <v>0</v>
      </c>
      <c r="AH28" s="3">
        <v>3</v>
      </c>
      <c r="AI28" s="3">
        <v>0</v>
      </c>
    </row>
    <row r="29" spans="1:35" x14ac:dyDescent="0.2">
      <c r="A29" s="1" t="s">
        <v>66</v>
      </c>
      <c r="B29" s="2" t="s">
        <v>93</v>
      </c>
      <c r="C29" s="3">
        <v>19821</v>
      </c>
      <c r="D29" s="3">
        <v>3869</v>
      </c>
      <c r="E29" s="45">
        <v>2616</v>
      </c>
      <c r="F29" s="3">
        <f t="shared" si="8"/>
        <v>20.279069767441861</v>
      </c>
      <c r="G29" s="3">
        <v>0</v>
      </c>
      <c r="H29" s="3">
        <v>0</v>
      </c>
      <c r="I29" s="3">
        <v>1253</v>
      </c>
      <c r="J29" s="3">
        <f t="shared" si="9"/>
        <v>13.473118279569892</v>
      </c>
      <c r="K29" s="45">
        <v>142</v>
      </c>
      <c r="L29" s="12">
        <f t="shared" si="1"/>
        <v>11.833333333333334</v>
      </c>
      <c r="M29" s="45">
        <v>1709</v>
      </c>
      <c r="N29" s="12">
        <f t="shared" si="2"/>
        <v>27.126984126984127</v>
      </c>
      <c r="O29" s="45">
        <v>715</v>
      </c>
      <c r="P29" s="12">
        <f t="shared" si="3"/>
        <v>13.24074074074074</v>
      </c>
      <c r="Q29" s="45">
        <v>1152</v>
      </c>
      <c r="R29" s="12">
        <f t="shared" si="4"/>
        <v>12.659340659340659</v>
      </c>
      <c r="S29" s="45">
        <v>0</v>
      </c>
      <c r="T29" s="12">
        <v>0</v>
      </c>
      <c r="U29" s="45">
        <v>151</v>
      </c>
      <c r="V29" s="12">
        <f t="shared" si="5"/>
        <v>75.5</v>
      </c>
      <c r="W29" s="45">
        <v>0</v>
      </c>
      <c r="X29" s="57">
        <v>0</v>
      </c>
      <c r="Y29" s="3">
        <v>222</v>
      </c>
      <c r="Z29" s="3">
        <v>129</v>
      </c>
      <c r="AA29" s="3">
        <v>0</v>
      </c>
      <c r="AB29" s="3">
        <v>93</v>
      </c>
      <c r="AC29" s="3">
        <v>12</v>
      </c>
      <c r="AD29" s="3">
        <v>63</v>
      </c>
      <c r="AE29" s="3">
        <v>54</v>
      </c>
      <c r="AF29" s="3">
        <v>91</v>
      </c>
      <c r="AG29" s="3">
        <v>0</v>
      </c>
      <c r="AH29" s="3">
        <v>2</v>
      </c>
      <c r="AI29" s="3">
        <v>0</v>
      </c>
    </row>
    <row r="30" spans="1:35" x14ac:dyDescent="0.2">
      <c r="A30" s="1" t="s">
        <v>81</v>
      </c>
      <c r="B30" s="2" t="s">
        <v>93</v>
      </c>
      <c r="C30" s="3">
        <v>1920</v>
      </c>
      <c r="D30" s="3">
        <v>820</v>
      </c>
      <c r="E30" s="45">
        <v>18</v>
      </c>
      <c r="F30" s="3">
        <f t="shared" si="8"/>
        <v>18</v>
      </c>
      <c r="G30" s="3">
        <v>6</v>
      </c>
      <c r="H30" s="3">
        <f>G30/AA30</f>
        <v>6</v>
      </c>
      <c r="I30" s="3">
        <v>796</v>
      </c>
      <c r="J30" s="3">
        <f t="shared" si="9"/>
        <v>8.4680851063829792</v>
      </c>
      <c r="K30" s="45">
        <v>17</v>
      </c>
      <c r="L30" s="12">
        <f t="shared" si="1"/>
        <v>5.666666666666667</v>
      </c>
      <c r="M30" s="45">
        <v>4</v>
      </c>
      <c r="N30" s="12">
        <f t="shared" si="2"/>
        <v>2</v>
      </c>
      <c r="O30" s="45">
        <v>7</v>
      </c>
      <c r="P30" s="12">
        <f t="shared" si="3"/>
        <v>3.5</v>
      </c>
      <c r="Q30" s="45">
        <v>792</v>
      </c>
      <c r="R30" s="12">
        <f t="shared" si="4"/>
        <v>8.8988764044943824</v>
      </c>
      <c r="S30" s="45">
        <v>0</v>
      </c>
      <c r="T30" s="12">
        <v>0</v>
      </c>
      <c r="U30" s="45">
        <v>0</v>
      </c>
      <c r="V30" s="12">
        <v>0</v>
      </c>
      <c r="W30" s="45">
        <v>0</v>
      </c>
      <c r="X30" s="57">
        <v>0</v>
      </c>
      <c r="Y30" s="3">
        <v>96</v>
      </c>
      <c r="Z30" s="3">
        <v>1</v>
      </c>
      <c r="AA30" s="3">
        <v>1</v>
      </c>
      <c r="AB30" s="3">
        <v>94</v>
      </c>
      <c r="AC30" s="3">
        <v>3</v>
      </c>
      <c r="AD30" s="3">
        <v>2</v>
      </c>
      <c r="AE30" s="3">
        <v>2</v>
      </c>
      <c r="AF30" s="3">
        <v>89</v>
      </c>
      <c r="AG30" s="3">
        <v>0</v>
      </c>
      <c r="AH30" s="3">
        <v>0</v>
      </c>
      <c r="AI30" s="3">
        <v>0</v>
      </c>
    </row>
    <row r="31" spans="1:35" x14ac:dyDescent="0.2">
      <c r="A31" s="1" t="s">
        <v>63</v>
      </c>
      <c r="B31" s="2" t="s">
        <v>109</v>
      </c>
      <c r="C31" s="3">
        <v>34114</v>
      </c>
      <c r="D31" s="3">
        <v>2707</v>
      </c>
      <c r="E31" s="45">
        <v>1164</v>
      </c>
      <c r="F31" s="3">
        <f t="shared" si="8"/>
        <v>15.945205479452055</v>
      </c>
      <c r="G31" s="3">
        <v>154</v>
      </c>
      <c r="H31" s="3">
        <f>G31/AA31</f>
        <v>22</v>
      </c>
      <c r="I31" s="3">
        <v>1389</v>
      </c>
      <c r="J31" s="3">
        <f t="shared" si="9"/>
        <v>18.038961038961038</v>
      </c>
      <c r="K31" s="45">
        <v>809</v>
      </c>
      <c r="L31" s="12">
        <f t="shared" si="1"/>
        <v>13.948275862068966</v>
      </c>
      <c r="M31" s="45">
        <v>750</v>
      </c>
      <c r="N31" s="12">
        <f t="shared" si="2"/>
        <v>14.150943396226415</v>
      </c>
      <c r="O31" s="45">
        <v>245</v>
      </c>
      <c r="P31" s="12">
        <f t="shared" si="3"/>
        <v>20.416666666666668</v>
      </c>
      <c r="Q31" s="45">
        <v>283</v>
      </c>
      <c r="R31" s="12">
        <f t="shared" si="4"/>
        <v>23.583333333333332</v>
      </c>
      <c r="S31" s="45">
        <v>0</v>
      </c>
      <c r="T31" s="12">
        <v>0</v>
      </c>
      <c r="U31" s="45">
        <v>367</v>
      </c>
      <c r="V31" s="12">
        <f t="shared" si="5"/>
        <v>30.583333333333332</v>
      </c>
      <c r="W31" s="45">
        <v>253</v>
      </c>
      <c r="X31" s="57">
        <f t="shared" si="6"/>
        <v>25.3</v>
      </c>
      <c r="Y31" s="3">
        <v>157</v>
      </c>
      <c r="Z31" s="3">
        <v>73</v>
      </c>
      <c r="AA31" s="3">
        <v>7</v>
      </c>
      <c r="AB31" s="3">
        <v>77</v>
      </c>
      <c r="AC31" s="3">
        <v>58</v>
      </c>
      <c r="AD31" s="3">
        <v>53</v>
      </c>
      <c r="AE31" s="3">
        <v>12</v>
      </c>
      <c r="AF31" s="3">
        <v>12</v>
      </c>
      <c r="AG31" s="3">
        <v>0</v>
      </c>
      <c r="AH31" s="3">
        <v>12</v>
      </c>
      <c r="AI31" s="3">
        <v>10</v>
      </c>
    </row>
    <row r="32" spans="1:35" x14ac:dyDescent="0.2">
      <c r="A32" s="1" t="s">
        <v>68</v>
      </c>
      <c r="B32" s="2" t="s">
        <v>112</v>
      </c>
      <c r="C32" s="3">
        <v>12588</v>
      </c>
      <c r="D32" s="3">
        <v>1330</v>
      </c>
      <c r="E32" s="45">
        <v>1325</v>
      </c>
      <c r="F32" s="3">
        <f t="shared" si="8"/>
        <v>4.416666666666667</v>
      </c>
      <c r="G32" s="3">
        <v>0</v>
      </c>
      <c r="H32" s="3">
        <v>0</v>
      </c>
      <c r="I32" s="3">
        <v>5</v>
      </c>
      <c r="J32" s="3">
        <f t="shared" si="9"/>
        <v>2.5</v>
      </c>
      <c r="K32" s="45">
        <v>447</v>
      </c>
      <c r="L32" s="12">
        <f t="shared" si="1"/>
        <v>6.1232876712328768</v>
      </c>
      <c r="M32" s="45">
        <v>166</v>
      </c>
      <c r="N32" s="12">
        <f t="shared" si="2"/>
        <v>4.0487804878048781</v>
      </c>
      <c r="O32" s="45">
        <v>42</v>
      </c>
      <c r="P32" s="12">
        <f t="shared" si="3"/>
        <v>1.75</v>
      </c>
      <c r="Q32" s="45">
        <v>204</v>
      </c>
      <c r="R32" s="12">
        <f t="shared" si="4"/>
        <v>5.2307692307692308</v>
      </c>
      <c r="S32" s="45">
        <v>0</v>
      </c>
      <c r="T32" s="12">
        <v>0</v>
      </c>
      <c r="U32" s="45">
        <v>471</v>
      </c>
      <c r="V32" s="12">
        <f t="shared" si="5"/>
        <v>3.7679999999999998</v>
      </c>
      <c r="W32" s="45">
        <v>0</v>
      </c>
      <c r="X32" s="57">
        <v>0</v>
      </c>
      <c r="Y32" s="3">
        <v>302</v>
      </c>
      <c r="Z32" s="3">
        <v>300</v>
      </c>
      <c r="AA32" s="3">
        <v>0</v>
      </c>
      <c r="AB32" s="3">
        <v>2</v>
      </c>
      <c r="AC32" s="3">
        <v>73</v>
      </c>
      <c r="AD32" s="3">
        <v>41</v>
      </c>
      <c r="AE32" s="3">
        <v>24</v>
      </c>
      <c r="AF32" s="3">
        <v>39</v>
      </c>
      <c r="AG32" s="3">
        <v>0</v>
      </c>
      <c r="AH32" s="3">
        <v>125</v>
      </c>
      <c r="AI32" s="3">
        <v>0</v>
      </c>
    </row>
    <row r="33" spans="1:35" x14ac:dyDescent="0.2">
      <c r="A33" s="1" t="s">
        <v>70</v>
      </c>
      <c r="B33" s="2" t="s">
        <v>113</v>
      </c>
      <c r="C33" s="3">
        <v>75604</v>
      </c>
      <c r="D33" s="3">
        <v>130</v>
      </c>
      <c r="E33" s="45">
        <v>31</v>
      </c>
      <c r="F33" s="3">
        <f t="shared" si="8"/>
        <v>3.875</v>
      </c>
      <c r="G33" s="3">
        <v>0</v>
      </c>
      <c r="H33" s="3">
        <v>0</v>
      </c>
      <c r="I33" s="3">
        <v>99</v>
      </c>
      <c r="J33" s="3">
        <f t="shared" si="9"/>
        <v>7.0714285714285712</v>
      </c>
      <c r="K33" s="45">
        <v>7</v>
      </c>
      <c r="L33" s="12">
        <f t="shared" si="1"/>
        <v>3.5</v>
      </c>
      <c r="M33" s="45">
        <v>24</v>
      </c>
      <c r="N33" s="12">
        <f t="shared" si="2"/>
        <v>4</v>
      </c>
      <c r="O33" s="45">
        <v>0</v>
      </c>
      <c r="P33" s="12">
        <v>0</v>
      </c>
      <c r="Q33" s="45">
        <v>99</v>
      </c>
      <c r="R33" s="12">
        <f t="shared" si="4"/>
        <v>7.0714285714285712</v>
      </c>
      <c r="S33" s="45">
        <v>0</v>
      </c>
      <c r="T33" s="12">
        <v>0</v>
      </c>
      <c r="U33" s="45">
        <v>0</v>
      </c>
      <c r="V33" s="12">
        <v>0</v>
      </c>
      <c r="W33" s="45">
        <v>0</v>
      </c>
      <c r="X33" s="57">
        <v>0</v>
      </c>
      <c r="Y33" s="3">
        <v>22</v>
      </c>
      <c r="Z33" s="3">
        <v>8</v>
      </c>
      <c r="AA33" s="3">
        <v>0</v>
      </c>
      <c r="AB33" s="3">
        <v>14</v>
      </c>
      <c r="AC33" s="3">
        <v>2</v>
      </c>
      <c r="AD33" s="3">
        <v>6</v>
      </c>
      <c r="AE33" s="3">
        <v>0</v>
      </c>
      <c r="AF33" s="3">
        <v>14</v>
      </c>
      <c r="AG33" s="3">
        <v>0</v>
      </c>
      <c r="AH33" s="3">
        <v>0</v>
      </c>
      <c r="AI33" s="3">
        <v>0</v>
      </c>
    </row>
    <row r="34" spans="1:35" x14ac:dyDescent="0.2">
      <c r="A34" s="1" t="s">
        <v>72</v>
      </c>
      <c r="B34" s="2" t="s">
        <v>115</v>
      </c>
      <c r="C34" s="3">
        <v>17871</v>
      </c>
      <c r="D34" s="3">
        <v>417</v>
      </c>
      <c r="E34" s="45">
        <v>143</v>
      </c>
      <c r="F34" s="3">
        <f t="shared" si="8"/>
        <v>4.931034482758621</v>
      </c>
      <c r="G34" s="3">
        <v>0</v>
      </c>
      <c r="H34" s="3">
        <v>0</v>
      </c>
      <c r="I34" s="3">
        <v>274</v>
      </c>
      <c r="J34" s="3">
        <f t="shared" si="9"/>
        <v>11.913043478260869</v>
      </c>
      <c r="K34" s="45">
        <v>33</v>
      </c>
      <c r="L34" s="12">
        <f t="shared" si="1"/>
        <v>2.3571428571428572</v>
      </c>
      <c r="M34" s="45">
        <v>0</v>
      </c>
      <c r="N34" s="12">
        <v>0</v>
      </c>
      <c r="O34" s="45">
        <v>5</v>
      </c>
      <c r="P34" s="12">
        <f t="shared" si="3"/>
        <v>2.5</v>
      </c>
      <c r="Q34" s="45">
        <v>350</v>
      </c>
      <c r="R34" s="12">
        <f t="shared" si="4"/>
        <v>10</v>
      </c>
      <c r="S34" s="45">
        <v>0</v>
      </c>
      <c r="T34" s="12">
        <v>0</v>
      </c>
      <c r="U34" s="45">
        <v>0</v>
      </c>
      <c r="V34" s="12">
        <v>0</v>
      </c>
      <c r="W34" s="45">
        <v>29</v>
      </c>
      <c r="X34" s="57">
        <f t="shared" si="6"/>
        <v>29</v>
      </c>
      <c r="Y34" s="3">
        <v>52</v>
      </c>
      <c r="Z34" s="3">
        <v>29</v>
      </c>
      <c r="AA34" s="3">
        <v>0</v>
      </c>
      <c r="AB34" s="3">
        <v>23</v>
      </c>
      <c r="AC34" s="3">
        <v>14</v>
      </c>
      <c r="AD34" s="3">
        <v>0</v>
      </c>
      <c r="AE34" s="3">
        <v>2</v>
      </c>
      <c r="AF34" s="3">
        <v>35</v>
      </c>
      <c r="AG34" s="3">
        <v>0</v>
      </c>
      <c r="AH34" s="3">
        <v>0</v>
      </c>
      <c r="AI34" s="3">
        <v>1</v>
      </c>
    </row>
    <row r="35" spans="1:35" x14ac:dyDescent="0.2">
      <c r="A35" s="1" t="s">
        <v>73</v>
      </c>
      <c r="B35" s="2" t="s">
        <v>116</v>
      </c>
      <c r="C35" s="3">
        <v>131744</v>
      </c>
      <c r="D35" s="3">
        <v>30386</v>
      </c>
      <c r="E35" s="45">
        <v>23300</v>
      </c>
      <c r="F35" s="3">
        <f t="shared" si="8"/>
        <v>13.186191284663272</v>
      </c>
      <c r="G35" s="3">
        <v>0</v>
      </c>
      <c r="H35" s="3">
        <v>0</v>
      </c>
      <c r="I35" s="3">
        <v>7086</v>
      </c>
      <c r="J35" s="3">
        <f t="shared" si="9"/>
        <v>7.0367428003972199</v>
      </c>
      <c r="K35" s="45">
        <v>2426</v>
      </c>
      <c r="L35" s="12">
        <f t="shared" si="1"/>
        <v>10.456896551724139</v>
      </c>
      <c r="M35" s="45">
        <v>14169</v>
      </c>
      <c r="N35" s="12">
        <f t="shared" si="2"/>
        <v>11.183109707971587</v>
      </c>
      <c r="O35" s="45">
        <v>2845</v>
      </c>
      <c r="P35" s="12">
        <f t="shared" si="3"/>
        <v>9.4518272425249172</v>
      </c>
      <c r="Q35" s="45">
        <v>9419</v>
      </c>
      <c r="R35" s="12">
        <f t="shared" si="4"/>
        <v>11.199762187871581</v>
      </c>
      <c r="S35" s="45">
        <v>0</v>
      </c>
      <c r="T35" s="12">
        <v>0</v>
      </c>
      <c r="U35" s="45">
        <v>1527</v>
      </c>
      <c r="V35" s="12">
        <f t="shared" si="5"/>
        <v>11.481203007518797</v>
      </c>
      <c r="W35" s="45">
        <v>0</v>
      </c>
      <c r="X35" s="57">
        <v>0</v>
      </c>
      <c r="Y35" s="3">
        <v>2774</v>
      </c>
      <c r="Z35" s="3">
        <v>1767</v>
      </c>
      <c r="AA35" s="3">
        <v>0</v>
      </c>
      <c r="AB35" s="3">
        <v>1007</v>
      </c>
      <c r="AC35" s="3">
        <v>232</v>
      </c>
      <c r="AD35" s="3">
        <v>1267</v>
      </c>
      <c r="AE35" s="3">
        <v>301</v>
      </c>
      <c r="AF35" s="3">
        <v>841</v>
      </c>
      <c r="AG35" s="3">
        <v>0</v>
      </c>
      <c r="AH35" s="3">
        <v>133</v>
      </c>
      <c r="AI35" s="3">
        <v>0</v>
      </c>
    </row>
    <row r="36" spans="1:35" x14ac:dyDescent="0.2">
      <c r="A36" s="1" t="s">
        <v>74</v>
      </c>
      <c r="B36" s="2" t="s">
        <v>116</v>
      </c>
      <c r="C36" s="3">
        <v>59190</v>
      </c>
      <c r="D36" s="3">
        <v>14916</v>
      </c>
      <c r="E36" s="45">
        <v>0</v>
      </c>
      <c r="F36" s="3">
        <v>0</v>
      </c>
      <c r="G36" s="3">
        <v>0</v>
      </c>
      <c r="H36" s="3">
        <v>0</v>
      </c>
      <c r="I36" s="3">
        <v>14916</v>
      </c>
      <c r="J36" s="3">
        <f t="shared" si="9"/>
        <v>5.9143536875495641</v>
      </c>
      <c r="K36" s="45">
        <v>33</v>
      </c>
      <c r="L36" s="12">
        <f t="shared" si="1"/>
        <v>16.5</v>
      </c>
      <c r="M36" s="45">
        <v>433</v>
      </c>
      <c r="N36" s="12">
        <f t="shared" si="2"/>
        <v>12.735294117647058</v>
      </c>
      <c r="O36" s="45">
        <v>2310</v>
      </c>
      <c r="P36" s="12">
        <f t="shared" si="3"/>
        <v>12.905027932960893</v>
      </c>
      <c r="Q36" s="45">
        <v>12140</v>
      </c>
      <c r="R36" s="12">
        <f t="shared" si="4"/>
        <v>5.2622453402687475</v>
      </c>
      <c r="S36" s="45">
        <v>0</v>
      </c>
      <c r="T36" s="12">
        <v>0</v>
      </c>
      <c r="U36" s="45">
        <v>0</v>
      </c>
      <c r="V36" s="12">
        <v>0</v>
      </c>
      <c r="W36" s="45">
        <v>0</v>
      </c>
      <c r="X36" s="57">
        <v>0</v>
      </c>
      <c r="Y36" s="3">
        <v>2522</v>
      </c>
      <c r="Z36" s="3">
        <v>0</v>
      </c>
      <c r="AA36" s="3">
        <v>0</v>
      </c>
      <c r="AB36" s="3">
        <v>2522</v>
      </c>
      <c r="AC36" s="3">
        <v>2</v>
      </c>
      <c r="AD36" s="3">
        <v>34</v>
      </c>
      <c r="AE36" s="3">
        <v>179</v>
      </c>
      <c r="AF36" s="3">
        <v>2307</v>
      </c>
      <c r="AG36" s="3">
        <v>0</v>
      </c>
      <c r="AH36" s="3">
        <v>0</v>
      </c>
      <c r="AI36" s="3">
        <v>0</v>
      </c>
    </row>
    <row r="37" spans="1:35" x14ac:dyDescent="0.2">
      <c r="A37" s="1" t="s">
        <v>38</v>
      </c>
      <c r="B37" s="2" t="s">
        <v>88</v>
      </c>
      <c r="C37" s="3">
        <v>8020</v>
      </c>
      <c r="D37" s="4">
        <v>0</v>
      </c>
      <c r="E37" s="53">
        <v>0</v>
      </c>
      <c r="F37" s="3">
        <v>0</v>
      </c>
      <c r="G37" s="4">
        <v>0</v>
      </c>
      <c r="H37" s="3">
        <v>0</v>
      </c>
      <c r="I37" s="4">
        <v>0</v>
      </c>
      <c r="J37" s="3">
        <v>0</v>
      </c>
      <c r="K37" s="45">
        <v>0</v>
      </c>
      <c r="L37" s="12">
        <v>0</v>
      </c>
      <c r="M37" s="45">
        <v>0</v>
      </c>
      <c r="N37" s="12">
        <v>0</v>
      </c>
      <c r="O37" s="45">
        <v>0</v>
      </c>
      <c r="P37" s="12">
        <v>0</v>
      </c>
      <c r="Q37" s="45">
        <v>0</v>
      </c>
      <c r="R37" s="12">
        <v>0</v>
      </c>
      <c r="S37" s="45">
        <v>0</v>
      </c>
      <c r="T37" s="12">
        <v>0</v>
      </c>
      <c r="U37" s="45">
        <v>0</v>
      </c>
      <c r="V37" s="12">
        <v>0</v>
      </c>
      <c r="W37" s="45">
        <v>0</v>
      </c>
      <c r="X37" s="57">
        <v>0</v>
      </c>
      <c r="Y37" s="3">
        <v>0</v>
      </c>
      <c r="Z37" s="3">
        <v>0</v>
      </c>
      <c r="AA37" s="3">
        <v>0</v>
      </c>
      <c r="AB37" s="3">
        <v>0</v>
      </c>
      <c r="AC37" s="3">
        <v>0</v>
      </c>
      <c r="AD37" s="3">
        <v>0</v>
      </c>
      <c r="AE37" s="3">
        <v>0</v>
      </c>
      <c r="AF37" s="3">
        <v>0</v>
      </c>
      <c r="AG37" s="3">
        <v>0</v>
      </c>
      <c r="AH37" s="3">
        <v>0</v>
      </c>
      <c r="AI37" s="3">
        <v>0</v>
      </c>
    </row>
    <row r="38" spans="1:35" x14ac:dyDescent="0.2">
      <c r="A38" s="1" t="s">
        <v>53</v>
      </c>
      <c r="B38" s="2" t="s">
        <v>100</v>
      </c>
      <c r="C38" s="3">
        <v>4230</v>
      </c>
      <c r="D38" s="3">
        <v>1727</v>
      </c>
      <c r="E38" s="45">
        <v>96</v>
      </c>
      <c r="F38" s="3">
        <f>E38/Z38</f>
        <v>10.666666666666666</v>
      </c>
      <c r="G38" s="3">
        <v>30</v>
      </c>
      <c r="H38" s="3">
        <f>G38/AA38</f>
        <v>30</v>
      </c>
      <c r="I38" s="3">
        <v>1601</v>
      </c>
      <c r="J38" s="3">
        <f t="shared" ref="J38:J50" si="10">I38/AB38</f>
        <v>4.063451776649746</v>
      </c>
      <c r="K38" s="45">
        <v>350</v>
      </c>
      <c r="L38" s="12">
        <f t="shared" si="1"/>
        <v>3.1818181818181817</v>
      </c>
      <c r="M38" s="45">
        <v>50</v>
      </c>
      <c r="N38" s="12">
        <f t="shared" si="2"/>
        <v>5.5555555555555554</v>
      </c>
      <c r="O38" s="45">
        <v>564</v>
      </c>
      <c r="P38" s="12">
        <f t="shared" si="3"/>
        <v>4.5483870967741939</v>
      </c>
      <c r="Q38" s="45">
        <v>733</v>
      </c>
      <c r="R38" s="12">
        <f t="shared" si="4"/>
        <v>4.5812499999999998</v>
      </c>
      <c r="S38" s="45">
        <v>0</v>
      </c>
      <c r="T38" s="12">
        <v>0</v>
      </c>
      <c r="U38" s="45">
        <v>30</v>
      </c>
      <c r="V38" s="12">
        <f t="shared" si="5"/>
        <v>30</v>
      </c>
      <c r="W38" s="45">
        <v>0</v>
      </c>
      <c r="X38" s="57">
        <v>0</v>
      </c>
      <c r="Y38" s="3">
        <v>404</v>
      </c>
      <c r="Z38" s="3">
        <v>9</v>
      </c>
      <c r="AA38" s="3">
        <v>1</v>
      </c>
      <c r="AB38" s="3">
        <v>394</v>
      </c>
      <c r="AC38" s="3">
        <v>110</v>
      </c>
      <c r="AD38" s="3">
        <v>9</v>
      </c>
      <c r="AE38" s="3">
        <v>124</v>
      </c>
      <c r="AF38" s="3">
        <v>160</v>
      </c>
      <c r="AG38" s="3">
        <v>0</v>
      </c>
      <c r="AH38" s="3">
        <v>1</v>
      </c>
      <c r="AI38" s="3">
        <v>0</v>
      </c>
    </row>
    <row r="39" spans="1:35" x14ac:dyDescent="0.2">
      <c r="A39" s="1" t="s">
        <v>67</v>
      </c>
      <c r="B39" s="2" t="s">
        <v>100</v>
      </c>
      <c r="C39" s="3">
        <v>6154</v>
      </c>
      <c r="D39" s="3">
        <v>257</v>
      </c>
      <c r="E39" s="45">
        <v>47</v>
      </c>
      <c r="F39" s="3">
        <f>E39/Z39</f>
        <v>4.7</v>
      </c>
      <c r="G39" s="3">
        <v>0</v>
      </c>
      <c r="H39" s="3">
        <v>0</v>
      </c>
      <c r="I39" s="3">
        <v>210</v>
      </c>
      <c r="J39" s="3">
        <f t="shared" si="10"/>
        <v>2.1875</v>
      </c>
      <c r="K39" s="45">
        <v>122</v>
      </c>
      <c r="L39" s="12">
        <f t="shared" si="1"/>
        <v>2.2592592592592591</v>
      </c>
      <c r="M39" s="45">
        <v>30</v>
      </c>
      <c r="N39" s="12">
        <f t="shared" si="2"/>
        <v>1.875</v>
      </c>
      <c r="O39" s="45">
        <v>23</v>
      </c>
      <c r="P39" s="12">
        <f t="shared" si="3"/>
        <v>1.5333333333333334</v>
      </c>
      <c r="Q39" s="45">
        <v>25</v>
      </c>
      <c r="R39" s="12">
        <f t="shared" si="4"/>
        <v>2.7777777777777777</v>
      </c>
      <c r="S39" s="45">
        <v>3</v>
      </c>
      <c r="T39" s="12">
        <f t="shared" si="7"/>
        <v>1.5</v>
      </c>
      <c r="U39" s="45">
        <v>4</v>
      </c>
      <c r="V39" s="12">
        <f t="shared" si="5"/>
        <v>4</v>
      </c>
      <c r="W39" s="45">
        <v>50</v>
      </c>
      <c r="X39" s="57">
        <f t="shared" si="6"/>
        <v>5.5555555555555554</v>
      </c>
      <c r="Y39" s="3">
        <v>106</v>
      </c>
      <c r="Z39" s="3">
        <v>10</v>
      </c>
      <c r="AA39" s="3">
        <v>0</v>
      </c>
      <c r="AB39" s="3">
        <v>96</v>
      </c>
      <c r="AC39" s="3">
        <v>54</v>
      </c>
      <c r="AD39" s="3">
        <v>16</v>
      </c>
      <c r="AE39" s="3">
        <v>15</v>
      </c>
      <c r="AF39" s="3">
        <v>9</v>
      </c>
      <c r="AG39" s="3">
        <v>2</v>
      </c>
      <c r="AH39" s="3">
        <v>1</v>
      </c>
      <c r="AI39" s="3">
        <v>9</v>
      </c>
    </row>
    <row r="40" spans="1:35" x14ac:dyDescent="0.2">
      <c r="A40" s="1" t="s">
        <v>47</v>
      </c>
      <c r="B40" s="2" t="s">
        <v>96</v>
      </c>
      <c r="C40" s="3">
        <v>9476</v>
      </c>
      <c r="D40" s="3">
        <v>1775</v>
      </c>
      <c r="E40" s="45">
        <v>753</v>
      </c>
      <c r="F40" s="3">
        <f>E40/Z40</f>
        <v>13.690909090909091</v>
      </c>
      <c r="G40" s="3">
        <v>0</v>
      </c>
      <c r="H40" s="3">
        <v>0</v>
      </c>
      <c r="I40" s="3">
        <v>1022</v>
      </c>
      <c r="J40" s="3">
        <f t="shared" si="10"/>
        <v>8.7350427350427342</v>
      </c>
      <c r="K40" s="45">
        <v>730</v>
      </c>
      <c r="L40" s="12">
        <f t="shared" si="1"/>
        <v>13.272727272727273</v>
      </c>
      <c r="M40" s="45">
        <v>685</v>
      </c>
      <c r="N40" s="12">
        <f t="shared" si="2"/>
        <v>12.685185185185185</v>
      </c>
      <c r="O40" s="45">
        <v>0</v>
      </c>
      <c r="P40" s="12">
        <v>0</v>
      </c>
      <c r="Q40" s="45">
        <v>360</v>
      </c>
      <c r="R40" s="12">
        <f t="shared" si="4"/>
        <v>5.7142857142857144</v>
      </c>
      <c r="S40" s="45">
        <v>0</v>
      </c>
      <c r="T40" s="12">
        <v>0</v>
      </c>
      <c r="U40" s="45">
        <v>0</v>
      </c>
      <c r="V40" s="12">
        <v>0</v>
      </c>
      <c r="W40" s="45">
        <v>0</v>
      </c>
      <c r="X40" s="57">
        <v>0</v>
      </c>
      <c r="Y40" s="3">
        <v>172</v>
      </c>
      <c r="Z40" s="3">
        <v>55</v>
      </c>
      <c r="AA40" s="3">
        <v>0</v>
      </c>
      <c r="AB40" s="3">
        <v>117</v>
      </c>
      <c r="AC40" s="3">
        <v>55</v>
      </c>
      <c r="AD40" s="3">
        <v>54</v>
      </c>
      <c r="AE40" s="3">
        <v>0</v>
      </c>
      <c r="AF40" s="3">
        <v>63</v>
      </c>
      <c r="AG40" s="3">
        <v>0</v>
      </c>
      <c r="AH40" s="3">
        <v>0</v>
      </c>
      <c r="AI40" s="3">
        <v>0</v>
      </c>
    </row>
    <row r="41" spans="1:35" x14ac:dyDescent="0.2">
      <c r="A41" s="1" t="s">
        <v>51</v>
      </c>
      <c r="B41" s="2" t="s">
        <v>96</v>
      </c>
      <c r="C41" s="3">
        <v>12642</v>
      </c>
      <c r="D41" s="3">
        <v>9182</v>
      </c>
      <c r="E41" s="45">
        <v>0</v>
      </c>
      <c r="F41" s="3">
        <v>0</v>
      </c>
      <c r="G41" s="3">
        <v>0</v>
      </c>
      <c r="H41" s="3">
        <v>0</v>
      </c>
      <c r="I41" s="3">
        <v>9182</v>
      </c>
      <c r="J41" s="3">
        <f t="shared" si="10"/>
        <v>37.325203252032523</v>
      </c>
      <c r="K41" s="45">
        <v>4559</v>
      </c>
      <c r="L41" s="12">
        <f t="shared" si="1"/>
        <v>50.098901098901102</v>
      </c>
      <c r="M41" s="45">
        <v>4215</v>
      </c>
      <c r="N41" s="12">
        <f t="shared" si="2"/>
        <v>57.739726027397261</v>
      </c>
      <c r="O41" s="45">
        <v>294</v>
      </c>
      <c r="P41" s="12">
        <f t="shared" si="3"/>
        <v>4.083333333333333</v>
      </c>
      <c r="Q41" s="45">
        <v>114</v>
      </c>
      <c r="R41" s="12">
        <f t="shared" si="4"/>
        <v>11.4</v>
      </c>
      <c r="S41" s="45">
        <v>0</v>
      </c>
      <c r="T41" s="12">
        <v>0</v>
      </c>
      <c r="U41" s="45">
        <v>0</v>
      </c>
      <c r="V41" s="12">
        <v>0</v>
      </c>
      <c r="W41" s="45">
        <v>0</v>
      </c>
      <c r="X41" s="57">
        <v>0</v>
      </c>
      <c r="Y41" s="3">
        <v>246</v>
      </c>
      <c r="Z41" s="3">
        <v>0</v>
      </c>
      <c r="AA41" s="3">
        <v>0</v>
      </c>
      <c r="AB41" s="3">
        <v>246</v>
      </c>
      <c r="AC41" s="3">
        <v>91</v>
      </c>
      <c r="AD41" s="3">
        <v>73</v>
      </c>
      <c r="AE41" s="3">
        <v>72</v>
      </c>
      <c r="AF41" s="3">
        <v>10</v>
      </c>
      <c r="AG41" s="3">
        <v>0</v>
      </c>
      <c r="AH41" s="3">
        <v>0</v>
      </c>
      <c r="AI41" s="3">
        <v>0</v>
      </c>
    </row>
    <row r="42" spans="1:35" x14ac:dyDescent="0.2">
      <c r="A42" s="1" t="s">
        <v>76</v>
      </c>
      <c r="B42" s="2" t="s">
        <v>118</v>
      </c>
      <c r="C42" s="3">
        <v>31931</v>
      </c>
      <c r="D42" s="3">
        <v>2789</v>
      </c>
      <c r="E42" s="45">
        <v>467</v>
      </c>
      <c r="F42" s="3">
        <f t="shared" ref="F42:F50" si="11">E42/Z42</f>
        <v>10.152173913043478</v>
      </c>
      <c r="G42" s="3">
        <v>98</v>
      </c>
      <c r="H42" s="3">
        <f>G42/AA42</f>
        <v>10.888888888888889</v>
      </c>
      <c r="I42" s="3">
        <v>2224</v>
      </c>
      <c r="J42" s="3">
        <f t="shared" si="10"/>
        <v>10.743961352657005</v>
      </c>
      <c r="K42" s="45">
        <v>697</v>
      </c>
      <c r="L42" s="12">
        <f t="shared" si="1"/>
        <v>10.101449275362318</v>
      </c>
      <c r="M42" s="45">
        <v>155</v>
      </c>
      <c r="N42" s="12">
        <f t="shared" si="2"/>
        <v>11.923076923076923</v>
      </c>
      <c r="O42" s="45">
        <v>49</v>
      </c>
      <c r="P42" s="12">
        <f t="shared" si="3"/>
        <v>8.1666666666666661</v>
      </c>
      <c r="Q42" s="45">
        <v>1228</v>
      </c>
      <c r="R42" s="12">
        <f t="shared" si="4"/>
        <v>12.404040404040405</v>
      </c>
      <c r="S42" s="45">
        <v>23</v>
      </c>
      <c r="T42" s="12">
        <f t="shared" si="7"/>
        <v>4.5999999999999996</v>
      </c>
      <c r="U42" s="45">
        <v>637</v>
      </c>
      <c r="V42" s="12">
        <f t="shared" si="5"/>
        <v>9.1</v>
      </c>
      <c r="W42" s="45">
        <v>0</v>
      </c>
      <c r="X42" s="57">
        <v>0</v>
      </c>
      <c r="Y42" s="3">
        <v>262</v>
      </c>
      <c r="Z42" s="3">
        <v>46</v>
      </c>
      <c r="AA42" s="3">
        <v>9</v>
      </c>
      <c r="AB42" s="3">
        <v>207</v>
      </c>
      <c r="AC42" s="3">
        <v>69</v>
      </c>
      <c r="AD42" s="3">
        <v>13</v>
      </c>
      <c r="AE42" s="3">
        <v>6</v>
      </c>
      <c r="AF42" s="3">
        <v>99</v>
      </c>
      <c r="AG42" s="3">
        <v>5</v>
      </c>
      <c r="AH42" s="3">
        <v>70</v>
      </c>
      <c r="AI42" s="3">
        <v>0</v>
      </c>
    </row>
    <row r="43" spans="1:35" x14ac:dyDescent="0.2">
      <c r="A43" s="1" t="s">
        <v>77</v>
      </c>
      <c r="B43" s="2" t="s">
        <v>119</v>
      </c>
      <c r="C43" s="3">
        <v>16359</v>
      </c>
      <c r="D43" s="3">
        <v>2907</v>
      </c>
      <c r="E43" s="45">
        <v>786</v>
      </c>
      <c r="F43" s="3">
        <f t="shared" si="11"/>
        <v>28.071428571428573</v>
      </c>
      <c r="G43" s="3">
        <v>1295</v>
      </c>
      <c r="H43" s="3">
        <f>G43/AA43</f>
        <v>68.15789473684211</v>
      </c>
      <c r="I43" s="3">
        <v>826</v>
      </c>
      <c r="J43" s="3">
        <f t="shared" si="10"/>
        <v>5.5810810810810807</v>
      </c>
      <c r="K43" s="45">
        <v>0</v>
      </c>
      <c r="L43" s="12">
        <v>0</v>
      </c>
      <c r="M43" s="45">
        <v>0</v>
      </c>
      <c r="N43" s="12">
        <v>0</v>
      </c>
      <c r="O43" s="45">
        <v>152</v>
      </c>
      <c r="P43" s="12">
        <f t="shared" si="3"/>
        <v>3.8</v>
      </c>
      <c r="Q43" s="45">
        <v>552</v>
      </c>
      <c r="R43" s="12">
        <f t="shared" si="4"/>
        <v>6.2727272727272725</v>
      </c>
      <c r="S43" s="45">
        <v>0</v>
      </c>
      <c r="T43" s="12">
        <v>0</v>
      </c>
      <c r="U43" s="45">
        <v>371</v>
      </c>
      <c r="V43" s="12">
        <f t="shared" si="5"/>
        <v>19.526315789473685</v>
      </c>
      <c r="W43" s="45">
        <v>1832</v>
      </c>
      <c r="X43" s="57">
        <f t="shared" si="6"/>
        <v>38.166666666666664</v>
      </c>
      <c r="Y43" s="3">
        <v>195</v>
      </c>
      <c r="Z43" s="3">
        <v>28</v>
      </c>
      <c r="AA43" s="3">
        <v>19</v>
      </c>
      <c r="AB43" s="3">
        <v>148</v>
      </c>
      <c r="AC43" s="3">
        <v>0</v>
      </c>
      <c r="AD43" s="3">
        <v>0</v>
      </c>
      <c r="AE43" s="3">
        <v>40</v>
      </c>
      <c r="AF43" s="3">
        <v>88</v>
      </c>
      <c r="AG43" s="3">
        <v>0</v>
      </c>
      <c r="AH43" s="3">
        <v>19</v>
      </c>
      <c r="AI43" s="3">
        <v>48</v>
      </c>
    </row>
    <row r="44" spans="1:35" x14ac:dyDescent="0.2">
      <c r="A44" s="1" t="s">
        <v>49</v>
      </c>
      <c r="B44" s="2" t="s">
        <v>98</v>
      </c>
      <c r="C44" s="3">
        <v>11147</v>
      </c>
      <c r="D44" s="3">
        <v>288</v>
      </c>
      <c r="E44" s="45">
        <v>35</v>
      </c>
      <c r="F44" s="3">
        <f t="shared" si="11"/>
        <v>35</v>
      </c>
      <c r="G44" s="3">
        <v>83</v>
      </c>
      <c r="H44" s="3">
        <f>G44/AA44</f>
        <v>20.75</v>
      </c>
      <c r="I44" s="3">
        <v>170</v>
      </c>
      <c r="J44" s="3">
        <f t="shared" si="10"/>
        <v>6.8</v>
      </c>
      <c r="K44" s="45">
        <v>0</v>
      </c>
      <c r="L44" s="12">
        <v>0</v>
      </c>
      <c r="M44" s="45">
        <v>0</v>
      </c>
      <c r="N44" s="12">
        <v>0</v>
      </c>
      <c r="O44" s="45">
        <v>15</v>
      </c>
      <c r="P44" s="12">
        <f t="shared" si="3"/>
        <v>15</v>
      </c>
      <c r="Q44" s="45">
        <v>182</v>
      </c>
      <c r="R44" s="12">
        <f t="shared" si="4"/>
        <v>7.583333333333333</v>
      </c>
      <c r="S44" s="45">
        <v>21</v>
      </c>
      <c r="T44" s="12">
        <f t="shared" si="7"/>
        <v>7</v>
      </c>
      <c r="U44" s="45">
        <v>70</v>
      </c>
      <c r="V44" s="12">
        <f t="shared" si="5"/>
        <v>35</v>
      </c>
      <c r="W44" s="45">
        <v>0</v>
      </c>
      <c r="X44" s="57">
        <v>0</v>
      </c>
      <c r="Y44" s="3">
        <v>30</v>
      </c>
      <c r="Z44" s="3">
        <v>1</v>
      </c>
      <c r="AA44" s="3">
        <v>4</v>
      </c>
      <c r="AB44" s="3">
        <v>25</v>
      </c>
      <c r="AC44" s="3">
        <v>0</v>
      </c>
      <c r="AD44" s="3">
        <v>0</v>
      </c>
      <c r="AE44" s="3">
        <v>1</v>
      </c>
      <c r="AF44" s="3">
        <v>24</v>
      </c>
      <c r="AG44" s="3">
        <v>3</v>
      </c>
      <c r="AH44" s="3">
        <v>2</v>
      </c>
      <c r="AI44" s="3">
        <v>0</v>
      </c>
    </row>
    <row r="45" spans="1:35" x14ac:dyDescent="0.2">
      <c r="A45" s="1" t="s">
        <v>71</v>
      </c>
      <c r="B45" s="2" t="s">
        <v>114</v>
      </c>
      <c r="C45" s="3">
        <v>9631</v>
      </c>
      <c r="D45" s="3">
        <v>222</v>
      </c>
      <c r="E45" s="45">
        <v>66</v>
      </c>
      <c r="F45" s="3">
        <f t="shared" si="11"/>
        <v>33</v>
      </c>
      <c r="G45" s="3">
        <v>0</v>
      </c>
      <c r="H45" s="3">
        <v>0</v>
      </c>
      <c r="I45" s="3">
        <v>156</v>
      </c>
      <c r="J45" s="3">
        <f t="shared" si="10"/>
        <v>31.2</v>
      </c>
      <c r="K45" s="45">
        <v>0</v>
      </c>
      <c r="L45" s="12">
        <v>0</v>
      </c>
      <c r="M45" s="45">
        <v>0</v>
      </c>
      <c r="N45" s="12">
        <v>0</v>
      </c>
      <c r="O45" s="45">
        <v>0</v>
      </c>
      <c r="P45" s="12">
        <v>0</v>
      </c>
      <c r="Q45" s="45">
        <v>0</v>
      </c>
      <c r="R45" s="12">
        <v>0</v>
      </c>
      <c r="S45" s="45">
        <v>0</v>
      </c>
      <c r="T45" s="12">
        <v>0</v>
      </c>
      <c r="U45" s="45">
        <v>0</v>
      </c>
      <c r="V45" s="12">
        <v>0</v>
      </c>
      <c r="W45" s="45">
        <v>222</v>
      </c>
      <c r="X45" s="57">
        <f t="shared" si="6"/>
        <v>31.714285714285715</v>
      </c>
      <c r="Y45" s="3">
        <v>7</v>
      </c>
      <c r="Z45" s="3">
        <v>2</v>
      </c>
      <c r="AA45" s="3">
        <v>0</v>
      </c>
      <c r="AB45" s="3">
        <v>5</v>
      </c>
      <c r="AC45" s="3">
        <v>0</v>
      </c>
      <c r="AD45" s="3">
        <v>0</v>
      </c>
      <c r="AE45" s="3">
        <v>0</v>
      </c>
      <c r="AF45" s="3">
        <v>0</v>
      </c>
      <c r="AG45" s="3">
        <v>0</v>
      </c>
      <c r="AH45" s="3">
        <v>0</v>
      </c>
      <c r="AI45" s="3">
        <v>7</v>
      </c>
    </row>
    <row r="46" spans="1:35" x14ac:dyDescent="0.2">
      <c r="A46" s="1" t="s">
        <v>78</v>
      </c>
      <c r="B46" s="2" t="s">
        <v>114</v>
      </c>
      <c r="C46" s="3">
        <v>73192</v>
      </c>
      <c r="D46" s="3">
        <v>574</v>
      </c>
      <c r="E46" s="45">
        <v>4582</v>
      </c>
      <c r="F46" s="3">
        <f t="shared" si="11"/>
        <v>35.519379844961243</v>
      </c>
      <c r="G46" s="3">
        <v>0</v>
      </c>
      <c r="H46" s="3">
        <v>0</v>
      </c>
      <c r="I46" s="3">
        <v>1531</v>
      </c>
      <c r="J46" s="3">
        <f t="shared" si="10"/>
        <v>19.137499999999999</v>
      </c>
      <c r="K46" s="45">
        <v>2071</v>
      </c>
      <c r="L46" s="12">
        <f t="shared" si="1"/>
        <v>27.613333333333333</v>
      </c>
      <c r="M46" s="45">
        <v>3336</v>
      </c>
      <c r="N46" s="12">
        <f t="shared" si="2"/>
        <v>38.344827586206897</v>
      </c>
      <c r="O46" s="45">
        <v>642</v>
      </c>
      <c r="P46" s="12">
        <f t="shared" si="3"/>
        <v>15.658536585365853</v>
      </c>
      <c r="Q46" s="45">
        <v>64</v>
      </c>
      <c r="R46" s="12">
        <f t="shared" si="4"/>
        <v>10.666666666666666</v>
      </c>
      <c r="S46" s="45">
        <v>0</v>
      </c>
      <c r="T46" s="12">
        <v>0</v>
      </c>
      <c r="U46" s="45">
        <v>0</v>
      </c>
      <c r="V46" s="12">
        <v>0</v>
      </c>
      <c r="W46" s="45">
        <v>0</v>
      </c>
      <c r="X46" s="57">
        <v>0</v>
      </c>
      <c r="Y46" s="3">
        <v>209</v>
      </c>
      <c r="Z46" s="3">
        <v>129</v>
      </c>
      <c r="AA46" s="3">
        <v>0</v>
      </c>
      <c r="AB46" s="3">
        <v>80</v>
      </c>
      <c r="AC46" s="3">
        <v>75</v>
      </c>
      <c r="AD46" s="3">
        <v>87</v>
      </c>
      <c r="AE46" s="3">
        <v>41</v>
      </c>
      <c r="AF46" s="3">
        <v>6</v>
      </c>
      <c r="AG46" s="3">
        <v>0</v>
      </c>
      <c r="AH46" s="3">
        <v>0</v>
      </c>
      <c r="AI46" s="3">
        <v>0</v>
      </c>
    </row>
    <row r="47" spans="1:35" x14ac:dyDescent="0.2">
      <c r="A47" s="1" t="s">
        <v>60</v>
      </c>
      <c r="B47" s="2" t="s">
        <v>106</v>
      </c>
      <c r="C47" s="3">
        <v>6528</v>
      </c>
      <c r="D47" s="3">
        <v>1185</v>
      </c>
      <c r="E47" s="45">
        <v>483</v>
      </c>
      <c r="F47" s="3">
        <f t="shared" si="11"/>
        <v>15.580645161290322</v>
      </c>
      <c r="G47" s="3">
        <v>0</v>
      </c>
      <c r="H47" s="3">
        <v>0</v>
      </c>
      <c r="I47" s="3">
        <v>702</v>
      </c>
      <c r="J47" s="3">
        <f t="shared" si="10"/>
        <v>7.8</v>
      </c>
      <c r="K47" s="45">
        <v>113</v>
      </c>
      <c r="L47" s="12">
        <f t="shared" si="1"/>
        <v>5.1363636363636367</v>
      </c>
      <c r="M47" s="45">
        <v>181</v>
      </c>
      <c r="N47" s="12">
        <f t="shared" si="2"/>
        <v>6.2413793103448274</v>
      </c>
      <c r="O47" s="45">
        <v>87</v>
      </c>
      <c r="P47" s="12">
        <f t="shared" si="3"/>
        <v>4.1428571428571432</v>
      </c>
      <c r="Q47" s="45">
        <v>213</v>
      </c>
      <c r="R47" s="12">
        <f t="shared" si="4"/>
        <v>30.428571428571427</v>
      </c>
      <c r="S47" s="45">
        <v>155</v>
      </c>
      <c r="T47" s="12">
        <f t="shared" si="7"/>
        <v>5.5357142857142856</v>
      </c>
      <c r="U47" s="45">
        <v>436</v>
      </c>
      <c r="V47" s="12">
        <f t="shared" si="5"/>
        <v>31.142857142857142</v>
      </c>
      <c r="W47" s="45">
        <v>0</v>
      </c>
      <c r="X47" s="57">
        <v>0</v>
      </c>
      <c r="Y47" s="3">
        <v>121</v>
      </c>
      <c r="Z47" s="3">
        <v>31</v>
      </c>
      <c r="AA47" s="3">
        <v>0</v>
      </c>
      <c r="AB47" s="3">
        <v>90</v>
      </c>
      <c r="AC47" s="3">
        <v>22</v>
      </c>
      <c r="AD47" s="3">
        <v>29</v>
      </c>
      <c r="AE47" s="3">
        <v>21</v>
      </c>
      <c r="AF47" s="3">
        <v>7</v>
      </c>
      <c r="AG47" s="3">
        <v>28</v>
      </c>
      <c r="AH47" s="3">
        <v>14</v>
      </c>
      <c r="AI47" s="3">
        <v>0</v>
      </c>
    </row>
    <row r="48" spans="1:35" x14ac:dyDescent="0.2">
      <c r="A48" s="1" t="s">
        <v>79</v>
      </c>
      <c r="B48" s="2" t="s">
        <v>120</v>
      </c>
      <c r="C48" s="3">
        <v>31012</v>
      </c>
      <c r="D48" s="3">
        <v>5351</v>
      </c>
      <c r="E48" s="45">
        <v>898</v>
      </c>
      <c r="F48" s="3">
        <f t="shared" si="11"/>
        <v>19.521739130434781</v>
      </c>
      <c r="G48" s="3">
        <v>0</v>
      </c>
      <c r="H48" s="3">
        <v>0</v>
      </c>
      <c r="I48" s="3">
        <v>4453</v>
      </c>
      <c r="J48" s="3">
        <f t="shared" si="10"/>
        <v>9.0324543610547661</v>
      </c>
      <c r="K48" s="45">
        <v>948</v>
      </c>
      <c r="L48" s="12">
        <f t="shared" si="1"/>
        <v>22.046511627906977</v>
      </c>
      <c r="M48" s="45">
        <v>428</v>
      </c>
      <c r="N48" s="12">
        <f t="shared" si="2"/>
        <v>9.5111111111111111</v>
      </c>
      <c r="O48" s="45">
        <v>448</v>
      </c>
      <c r="P48" s="12">
        <f t="shared" si="3"/>
        <v>7.4666666666666668</v>
      </c>
      <c r="Q48" s="45">
        <v>1581</v>
      </c>
      <c r="R48" s="12">
        <f t="shared" si="4"/>
        <v>4.9406249999999998</v>
      </c>
      <c r="S48" s="45">
        <v>278</v>
      </c>
      <c r="T48" s="12">
        <f t="shared" si="7"/>
        <v>5.56</v>
      </c>
      <c r="U48" s="45">
        <v>1668</v>
      </c>
      <c r="V48" s="12">
        <f t="shared" si="5"/>
        <v>79.428571428571431</v>
      </c>
      <c r="W48" s="45">
        <v>0</v>
      </c>
      <c r="X48" s="57">
        <v>0</v>
      </c>
      <c r="Y48" s="3">
        <v>539</v>
      </c>
      <c r="Z48" s="3">
        <v>46</v>
      </c>
      <c r="AA48" s="3">
        <v>0</v>
      </c>
      <c r="AB48" s="3">
        <v>493</v>
      </c>
      <c r="AC48" s="3">
        <v>43</v>
      </c>
      <c r="AD48" s="3">
        <v>45</v>
      </c>
      <c r="AE48" s="3">
        <v>60</v>
      </c>
      <c r="AF48" s="3">
        <v>320</v>
      </c>
      <c r="AG48" s="3">
        <v>50</v>
      </c>
      <c r="AH48" s="3">
        <v>21</v>
      </c>
      <c r="AI48" s="3">
        <v>0</v>
      </c>
    </row>
    <row r="49" spans="1:35" x14ac:dyDescent="0.2">
      <c r="A49" s="1" t="s">
        <v>80</v>
      </c>
      <c r="B49" s="2" t="s">
        <v>121</v>
      </c>
      <c r="C49" s="3">
        <v>23359</v>
      </c>
      <c r="D49" s="3">
        <v>7273</v>
      </c>
      <c r="E49" s="45">
        <v>3360</v>
      </c>
      <c r="F49" s="3">
        <f t="shared" si="11"/>
        <v>55.081967213114751</v>
      </c>
      <c r="G49" s="3">
        <v>0</v>
      </c>
      <c r="H49" s="3">
        <v>0</v>
      </c>
      <c r="I49" s="3">
        <v>3913</v>
      </c>
      <c r="J49" s="3">
        <f t="shared" si="10"/>
        <v>9.1425233644859816</v>
      </c>
      <c r="K49" s="45">
        <v>164</v>
      </c>
      <c r="L49" s="12">
        <f t="shared" si="1"/>
        <v>6.3076923076923075</v>
      </c>
      <c r="M49" s="45">
        <v>399</v>
      </c>
      <c r="N49" s="12">
        <f t="shared" si="2"/>
        <v>12.090909090909092</v>
      </c>
      <c r="O49" s="45">
        <v>85</v>
      </c>
      <c r="P49" s="12">
        <f t="shared" si="3"/>
        <v>1.2878787878787878</v>
      </c>
      <c r="Q49" s="45">
        <v>2007</v>
      </c>
      <c r="R49" s="12">
        <f t="shared" si="4"/>
        <v>10.453125</v>
      </c>
      <c r="S49" s="45">
        <v>42</v>
      </c>
      <c r="T49" s="12">
        <f t="shared" si="7"/>
        <v>3.5</v>
      </c>
      <c r="U49" s="45">
        <v>1216</v>
      </c>
      <c r="V49" s="12">
        <f t="shared" si="5"/>
        <v>12.282828282828282</v>
      </c>
      <c r="W49" s="45">
        <v>3360</v>
      </c>
      <c r="X49" s="57">
        <f t="shared" si="6"/>
        <v>55.081967213114751</v>
      </c>
      <c r="Y49" s="3">
        <v>489</v>
      </c>
      <c r="Z49" s="3">
        <v>61</v>
      </c>
      <c r="AA49" s="3">
        <v>0</v>
      </c>
      <c r="AB49" s="3">
        <v>428</v>
      </c>
      <c r="AC49" s="3">
        <v>26</v>
      </c>
      <c r="AD49" s="3">
        <v>33</v>
      </c>
      <c r="AE49" s="3">
        <v>66</v>
      </c>
      <c r="AF49" s="3">
        <v>192</v>
      </c>
      <c r="AG49" s="3">
        <v>12</v>
      </c>
      <c r="AH49" s="3">
        <v>99</v>
      </c>
      <c r="AI49" s="3">
        <v>61</v>
      </c>
    </row>
    <row r="50" spans="1:35" x14ac:dyDescent="0.2">
      <c r="A50" s="1" t="s">
        <v>82</v>
      </c>
      <c r="B50" s="2" t="s">
        <v>122</v>
      </c>
      <c r="C50" s="3">
        <v>43240</v>
      </c>
      <c r="D50" s="3">
        <v>581</v>
      </c>
      <c r="E50" s="45">
        <v>200</v>
      </c>
      <c r="F50" s="3">
        <f t="shared" si="11"/>
        <v>4.3478260869565215</v>
      </c>
      <c r="G50" s="3">
        <v>0</v>
      </c>
      <c r="H50" s="3">
        <v>0</v>
      </c>
      <c r="I50" s="3">
        <v>381</v>
      </c>
      <c r="J50" s="3">
        <f t="shared" si="10"/>
        <v>8.8604651162790695</v>
      </c>
      <c r="K50" s="45">
        <v>149</v>
      </c>
      <c r="L50" s="12">
        <f t="shared" si="1"/>
        <v>4.382352941176471</v>
      </c>
      <c r="M50" s="45">
        <v>385</v>
      </c>
      <c r="N50" s="12">
        <f t="shared" si="2"/>
        <v>7.5490196078431371</v>
      </c>
      <c r="O50" s="45">
        <v>16</v>
      </c>
      <c r="P50" s="12">
        <f t="shared" si="3"/>
        <v>16</v>
      </c>
      <c r="Q50" s="45">
        <v>31</v>
      </c>
      <c r="R50" s="12">
        <f t="shared" si="4"/>
        <v>10.333333333333334</v>
      </c>
      <c r="S50" s="45">
        <v>0</v>
      </c>
      <c r="T50" s="12">
        <v>0</v>
      </c>
      <c r="U50" s="45">
        <v>0</v>
      </c>
      <c r="V50" s="12">
        <v>0</v>
      </c>
      <c r="W50" s="45">
        <v>0</v>
      </c>
      <c r="X50" s="57">
        <v>0</v>
      </c>
      <c r="Y50" s="3">
        <v>89</v>
      </c>
      <c r="Z50" s="3">
        <v>46</v>
      </c>
      <c r="AA50" s="3">
        <v>0</v>
      </c>
      <c r="AB50" s="3">
        <v>43</v>
      </c>
      <c r="AC50" s="3">
        <v>34</v>
      </c>
      <c r="AD50" s="3">
        <v>51</v>
      </c>
      <c r="AE50" s="3">
        <v>1</v>
      </c>
      <c r="AF50" s="3">
        <v>3</v>
      </c>
      <c r="AG50" s="3">
        <v>0</v>
      </c>
      <c r="AH50" s="3">
        <v>0</v>
      </c>
      <c r="AI50" s="3">
        <v>0</v>
      </c>
    </row>
    <row r="51" spans="1:35" x14ac:dyDescent="0.2">
      <c r="A51" s="58"/>
      <c r="B51" s="58"/>
      <c r="C51" s="27"/>
      <c r="D51" s="27"/>
      <c r="E51" s="27"/>
      <c r="F51" s="27"/>
      <c r="G51" s="27"/>
      <c r="H51" s="27"/>
      <c r="I51" s="27"/>
      <c r="J51" s="27"/>
      <c r="K51" s="59"/>
      <c r="L51" s="37"/>
      <c r="M51" s="37"/>
      <c r="N51" s="37"/>
      <c r="O51" s="37"/>
      <c r="P51" s="37"/>
      <c r="Q51" s="37"/>
      <c r="R51" s="37"/>
      <c r="S51" s="37"/>
      <c r="T51" s="37"/>
      <c r="U51" s="37"/>
      <c r="V51" s="37"/>
      <c r="W51" s="37"/>
      <c r="X51" s="38"/>
    </row>
    <row r="52" spans="1:35" x14ac:dyDescent="0.2">
      <c r="A52" s="22" t="s">
        <v>198</v>
      </c>
      <c r="B52" s="22"/>
      <c r="C52" s="24">
        <f>SUM(C3:C50)</f>
        <v>1097379</v>
      </c>
      <c r="D52" s="24">
        <f>SUM(D3:D50)</f>
        <v>150998</v>
      </c>
      <c r="E52" s="24">
        <f>SUM(E3:E50)</f>
        <v>64131</v>
      </c>
      <c r="F52" s="52">
        <f>E52/Z52</f>
        <v>16.670392513646998</v>
      </c>
      <c r="G52" s="24">
        <f>SUM(G3:G50)</f>
        <v>4232</v>
      </c>
      <c r="H52" s="52">
        <f>G52/AA52</f>
        <v>42.32</v>
      </c>
      <c r="I52" s="24">
        <f>SUM(I3:I50)</f>
        <v>88174</v>
      </c>
      <c r="J52" s="54">
        <f>I52/AB52</f>
        <v>8.7700417744181411</v>
      </c>
      <c r="K52" s="24">
        <f>SUM(K3:K50)</f>
        <v>29320</v>
      </c>
      <c r="L52" s="24">
        <f>K52/AC52</f>
        <v>13.882575757575758</v>
      </c>
      <c r="M52" s="24">
        <f t="shared" ref="M52:AI52" si="12">SUM(M3:M50)</f>
        <v>39024</v>
      </c>
      <c r="N52" s="24">
        <f>M52/AD52</f>
        <v>14.849315068493151</v>
      </c>
      <c r="O52" s="24">
        <f t="shared" si="12"/>
        <v>12964</v>
      </c>
      <c r="P52" s="24">
        <f>O52/AE52</f>
        <v>8.8310626702997279</v>
      </c>
      <c r="Q52" s="24">
        <f t="shared" si="12"/>
        <v>51383</v>
      </c>
      <c r="R52" s="24">
        <f>Q52/AF52</f>
        <v>7.6588165151289314</v>
      </c>
      <c r="S52" s="24">
        <f>SUM(S3:S50)</f>
        <v>1409</v>
      </c>
      <c r="T52" s="24">
        <f>S52/AG52</f>
        <v>7.8277777777777775</v>
      </c>
      <c r="U52" s="24">
        <f t="shared" si="12"/>
        <v>12170</v>
      </c>
      <c r="V52" s="24">
        <f>U52/AH52</f>
        <v>17.485632183908045</v>
      </c>
      <c r="W52" s="24">
        <f t="shared" si="12"/>
        <v>10256</v>
      </c>
      <c r="X52" s="24">
        <f>W52/AI52</f>
        <v>49.307692307692307</v>
      </c>
      <c r="Y52" s="30">
        <f t="shared" si="12"/>
        <v>14001</v>
      </c>
      <c r="Z52" s="24">
        <f t="shared" si="12"/>
        <v>3847</v>
      </c>
      <c r="AA52" s="24">
        <f t="shared" si="12"/>
        <v>100</v>
      </c>
      <c r="AB52" s="24">
        <f t="shared" si="12"/>
        <v>10054</v>
      </c>
      <c r="AC52" s="24">
        <f t="shared" si="12"/>
        <v>2112</v>
      </c>
      <c r="AD52" s="24">
        <f t="shared" si="12"/>
        <v>2628</v>
      </c>
      <c r="AE52" s="24">
        <f t="shared" si="12"/>
        <v>1468</v>
      </c>
      <c r="AF52" s="24">
        <f t="shared" si="12"/>
        <v>6709</v>
      </c>
      <c r="AG52" s="24">
        <f t="shared" si="12"/>
        <v>180</v>
      </c>
      <c r="AH52" s="24">
        <f t="shared" si="12"/>
        <v>696</v>
      </c>
      <c r="AI52" s="24">
        <f t="shared" si="12"/>
        <v>208</v>
      </c>
    </row>
    <row r="53" spans="1:35" x14ac:dyDescent="0.2">
      <c r="A53" s="22" t="s">
        <v>199</v>
      </c>
      <c r="B53" s="22"/>
      <c r="C53" s="24">
        <f>AVERAGE(C3:C50)</f>
        <v>22862.0625</v>
      </c>
      <c r="D53" s="24">
        <f>AVERAGE(D3:D50)</f>
        <v>3145.7916666666665</v>
      </c>
      <c r="E53" s="24">
        <f>AVERAGE(E3:E50)</f>
        <v>1336.0625</v>
      </c>
      <c r="F53" s="24">
        <f>AVERAGE(F3:F50)</f>
        <v>14.548716462554003</v>
      </c>
      <c r="G53" s="24">
        <f t="shared" ref="G53:W53" si="13">AVERAGE(G3:G50)</f>
        <v>88.166666666666671</v>
      </c>
      <c r="H53" s="24">
        <f t="shared" si="13"/>
        <v>15.554405058807149</v>
      </c>
      <c r="I53" s="24">
        <f t="shared" si="13"/>
        <v>1836.9583333333333</v>
      </c>
      <c r="J53" s="55">
        <f t="shared" si="13"/>
        <v>11.40880590623715</v>
      </c>
      <c r="K53" s="24">
        <f t="shared" si="13"/>
        <v>610.83333333333337</v>
      </c>
      <c r="L53" s="24">
        <f>AVERAGE(L3:L50)</f>
        <v>10.040700511501443</v>
      </c>
      <c r="M53" s="24">
        <f t="shared" si="13"/>
        <v>813</v>
      </c>
      <c r="N53" s="24">
        <f>AVERAGE(N3:N50)</f>
        <v>15.854325752071462</v>
      </c>
      <c r="O53" s="24">
        <f t="shared" si="13"/>
        <v>270.08333333333331</v>
      </c>
      <c r="P53" s="24">
        <f>AVERAGE(P3:P50)</f>
        <v>6.317775367266119</v>
      </c>
      <c r="Q53" s="24">
        <f t="shared" si="13"/>
        <v>1070.4791666666667</v>
      </c>
      <c r="R53" s="24">
        <f>AVERAGE(R3:R50)</f>
        <v>10.535076037978605</v>
      </c>
      <c r="S53" s="24">
        <f t="shared" si="13"/>
        <v>29.354166666666668</v>
      </c>
      <c r="T53" s="24">
        <f>AVERAGE(T3:T50)</f>
        <v>1.8757279055690075</v>
      </c>
      <c r="U53" s="24">
        <f t="shared" si="13"/>
        <v>253.54166666666666</v>
      </c>
      <c r="V53" s="24">
        <f>AVERAGE(V3:V50)</f>
        <v>18.853472983733571</v>
      </c>
      <c r="W53" s="24">
        <f t="shared" si="13"/>
        <v>213.66666666666666</v>
      </c>
      <c r="X53" s="24">
        <f>AVERAGE(X3:X50)</f>
        <v>9.8987289160444902</v>
      </c>
    </row>
    <row r="54" spans="1:35" x14ac:dyDescent="0.2">
      <c r="A54" s="22" t="s">
        <v>200</v>
      </c>
      <c r="B54" s="22"/>
      <c r="C54" s="24">
        <f>MEDIAN(C3:C50)</f>
        <v>14422</v>
      </c>
      <c r="D54" s="24">
        <f>MEDIAN(D3:D50)</f>
        <v>1528.5</v>
      </c>
      <c r="E54" s="24">
        <f>MEDIAN(E3:E50)</f>
        <v>229</v>
      </c>
      <c r="F54" s="24">
        <f>MEDIAN(F3:F50)</f>
        <v>10.346153846153847</v>
      </c>
      <c r="G54" s="24">
        <f t="shared" ref="G54:W54" si="14">MEDIAN(G3:G50)</f>
        <v>0</v>
      </c>
      <c r="H54" s="24">
        <f t="shared" si="14"/>
        <v>0</v>
      </c>
      <c r="I54" s="24">
        <f t="shared" si="14"/>
        <v>953.5</v>
      </c>
      <c r="J54" s="55">
        <f t="shared" si="14"/>
        <v>9.1425233644859816</v>
      </c>
      <c r="K54" s="24">
        <f t="shared" si="14"/>
        <v>189.5</v>
      </c>
      <c r="L54" s="24">
        <f>MEDIAN(L3:L50)</f>
        <v>6.2154899894625917</v>
      </c>
      <c r="M54" s="24">
        <f t="shared" si="14"/>
        <v>206</v>
      </c>
      <c r="N54" s="24">
        <f>MEDIAN(N3:N50)</f>
        <v>10.323170731707318</v>
      </c>
      <c r="O54" s="24">
        <f t="shared" si="14"/>
        <v>48.5</v>
      </c>
      <c r="P54" s="24">
        <f>MEDIAN(P3:P50)</f>
        <v>3.9734848484848486</v>
      </c>
      <c r="Q54" s="24">
        <f t="shared" si="14"/>
        <v>364</v>
      </c>
      <c r="R54" s="24">
        <f>MEDIAN(R3:R50)</f>
        <v>8.8661048689138582</v>
      </c>
      <c r="S54" s="24">
        <f t="shared" si="14"/>
        <v>0</v>
      </c>
      <c r="T54" s="24">
        <f>MEDIAN(T3:T50)</f>
        <v>0</v>
      </c>
      <c r="U54" s="24">
        <f t="shared" si="14"/>
        <v>30</v>
      </c>
      <c r="V54" s="24">
        <f>MEDIAN(V3:V50)</f>
        <v>9.8333333333333339</v>
      </c>
      <c r="W54" s="24">
        <f t="shared" si="14"/>
        <v>0</v>
      </c>
      <c r="X54" s="24">
        <f>MEDIAN(X3:X50)</f>
        <v>0</v>
      </c>
    </row>
  </sheetData>
  <autoFilter ref="A2:AI50" xr:uid="{E9F35EAB-79A8-4FF3-9958-289736101417}"/>
  <mergeCells count="6">
    <mergeCell ref="K1:X1"/>
    <mergeCell ref="A1:A2"/>
    <mergeCell ref="B1:B2"/>
    <mergeCell ref="C1:C2"/>
    <mergeCell ref="D1:D2"/>
    <mergeCell ref="E1:J1"/>
  </mergeCells>
  <conditionalFormatting sqref="A3:X50">
    <cfRule type="expression" dxfId="1" priority="1">
      <formula>MOD(ROW(),2)=0</formula>
    </cfRule>
  </conditionalFormatting>
  <pageMargins left="0.7" right="0.7" top="0.75" bottom="0.75" header="0.3" footer="0.3"/>
  <ignoredErrors>
    <ignoredError sqref="F52 H52 J52 P52 R52 T52 V52 X52 N52 L5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B2E2F-4F37-40CA-887D-1A4B9FADB22F}">
  <sheetPr>
    <tabColor theme="8" tint="-0.249977111117893"/>
  </sheetPr>
  <dimension ref="A1:BB50"/>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1" bestFit="1" customWidth="1"/>
    <col min="2" max="2" width="15.28515625" style="1" customWidth="1"/>
    <col min="3" max="3" width="15.28515625" style="6" customWidth="1"/>
    <col min="4" max="4" width="15.5703125" style="6" customWidth="1"/>
    <col min="5" max="5" width="18.7109375" style="6" customWidth="1"/>
    <col min="6" max="6" width="15" style="6" customWidth="1"/>
    <col min="7" max="7" width="15.7109375" style="6" customWidth="1"/>
    <col min="8" max="8" width="19.7109375" style="6" customWidth="1"/>
    <col min="9" max="9" width="15.28515625" style="6" customWidth="1"/>
    <col min="10" max="10" width="38.140625" style="6" bestFit="1" customWidth="1"/>
    <col min="11" max="11" width="15.42578125" style="6" customWidth="1"/>
    <col min="12" max="12" width="38.140625" style="1" bestFit="1" customWidth="1"/>
    <col min="13" max="13" width="14.85546875" style="6" customWidth="1"/>
    <col min="14" max="14" width="19.42578125" style="6" customWidth="1"/>
    <col min="15" max="15" width="19.28515625" style="6" customWidth="1"/>
    <col min="16" max="16" width="19.5703125" style="6" customWidth="1"/>
    <col min="17" max="17" width="17.85546875" style="6" customWidth="1"/>
    <col min="18" max="18" width="18.85546875" style="6" customWidth="1"/>
    <col min="19" max="19" width="15.5703125" style="6" customWidth="1"/>
    <col min="20" max="20" width="17.85546875" style="6" customWidth="1"/>
    <col min="21" max="22" width="19.7109375" style="6" customWidth="1"/>
    <col min="23" max="23" width="22.85546875" style="6" customWidth="1"/>
    <col min="24" max="24" width="19.42578125" style="6" customWidth="1"/>
    <col min="25" max="25" width="17.42578125" style="6" customWidth="1"/>
    <col min="26" max="26" width="20.85546875" style="6" customWidth="1"/>
    <col min="27" max="27" width="14" style="6" customWidth="1"/>
    <col min="28" max="28" width="17.140625" style="6" customWidth="1"/>
    <col min="29" max="29" width="14.7109375" style="6" customWidth="1"/>
    <col min="30" max="30" width="16.7109375" style="6" customWidth="1"/>
    <col min="31" max="31" width="15.28515625" style="6" customWidth="1"/>
    <col min="32" max="32" width="14.5703125" style="6" customWidth="1"/>
    <col min="33" max="33" width="15.28515625" style="6" customWidth="1"/>
    <col min="34" max="35" width="15.140625" style="6" customWidth="1"/>
    <col min="36" max="36" width="21.5703125" style="6" customWidth="1"/>
    <col min="37" max="37" width="17.28515625" style="6" customWidth="1"/>
    <col min="38" max="38" width="14.140625" style="6" customWidth="1"/>
    <col min="39" max="39" width="15" style="6" customWidth="1"/>
    <col min="40" max="40" width="11.42578125" style="6" bestFit="1" customWidth="1"/>
    <col min="41" max="41" width="15.28515625" style="6" customWidth="1"/>
    <col min="42" max="42" width="38.140625" style="6" bestFit="1" customWidth="1"/>
    <col min="43" max="43" width="11.42578125" style="6" bestFit="1" customWidth="1"/>
    <col min="44" max="44" width="35" style="6" bestFit="1" customWidth="1"/>
    <col min="45" max="45" width="11.42578125" style="6" bestFit="1" customWidth="1"/>
    <col min="46" max="51" width="15.28515625" style="6" customWidth="1"/>
    <col min="52" max="53" width="15.7109375" style="6" customWidth="1"/>
    <col min="54" max="54" width="40.7109375" style="1" customWidth="1"/>
    <col min="55" max="16384" width="9.140625" style="1"/>
  </cols>
  <sheetData>
    <row r="1" spans="1:54" ht="51" x14ac:dyDescent="0.2">
      <c r="A1" s="8" t="s">
        <v>0</v>
      </c>
      <c r="B1" s="8" t="s">
        <v>83</v>
      </c>
      <c r="C1" s="7" t="s">
        <v>201</v>
      </c>
      <c r="D1" s="7" t="s">
        <v>123</v>
      </c>
      <c r="E1" s="7" t="s">
        <v>124</v>
      </c>
      <c r="F1" s="7" t="s">
        <v>125</v>
      </c>
      <c r="G1" s="7" t="s">
        <v>171</v>
      </c>
      <c r="H1" s="7" t="s">
        <v>172</v>
      </c>
      <c r="I1" s="7" t="s">
        <v>1</v>
      </c>
      <c r="J1" s="7" t="s">
        <v>2</v>
      </c>
      <c r="K1" s="7" t="s">
        <v>3</v>
      </c>
      <c r="L1" s="7" t="s">
        <v>4</v>
      </c>
      <c r="M1" s="7" t="s">
        <v>5</v>
      </c>
      <c r="N1" s="7" t="s">
        <v>6</v>
      </c>
      <c r="O1" s="7" t="s">
        <v>7</v>
      </c>
      <c r="P1" s="7" t="s">
        <v>8</v>
      </c>
      <c r="Q1" s="7" t="s">
        <v>9</v>
      </c>
      <c r="R1" s="7" t="s">
        <v>10</v>
      </c>
      <c r="S1" s="7" t="s">
        <v>11</v>
      </c>
      <c r="T1" s="7" t="s">
        <v>12</v>
      </c>
      <c r="U1" s="7" t="s">
        <v>13</v>
      </c>
      <c r="V1" s="7" t="s">
        <v>14</v>
      </c>
      <c r="W1" s="7" t="s">
        <v>15</v>
      </c>
      <c r="X1" s="7" t="s">
        <v>16</v>
      </c>
      <c r="Y1" s="7" t="s">
        <v>17</v>
      </c>
      <c r="Z1" s="7" t="s">
        <v>18</v>
      </c>
      <c r="AA1" s="7" t="s">
        <v>19</v>
      </c>
      <c r="AB1" s="7" t="s">
        <v>20</v>
      </c>
      <c r="AC1" s="7" t="s">
        <v>21</v>
      </c>
      <c r="AD1" s="7" t="s">
        <v>22</v>
      </c>
      <c r="AE1" s="7" t="s">
        <v>23</v>
      </c>
      <c r="AF1" s="7" t="s">
        <v>24</v>
      </c>
      <c r="AG1" s="7" t="s">
        <v>25</v>
      </c>
      <c r="AH1" s="7" t="s">
        <v>26</v>
      </c>
      <c r="AI1" s="7" t="s">
        <v>27</v>
      </c>
      <c r="AJ1" s="7" t="s">
        <v>28</v>
      </c>
      <c r="AK1" s="7" t="s">
        <v>29</v>
      </c>
      <c r="AL1" s="7" t="s">
        <v>30</v>
      </c>
      <c r="AM1" s="7" t="s">
        <v>31</v>
      </c>
      <c r="AN1" s="7" t="s">
        <v>126</v>
      </c>
      <c r="AO1" s="7" t="s">
        <v>127</v>
      </c>
      <c r="AP1" s="7" t="s">
        <v>128</v>
      </c>
      <c r="AQ1" s="7" t="s">
        <v>129</v>
      </c>
      <c r="AR1" s="7" t="s">
        <v>130</v>
      </c>
      <c r="AS1" s="7" t="s">
        <v>131</v>
      </c>
      <c r="AT1" s="7" t="s">
        <v>132</v>
      </c>
      <c r="AU1" s="7" t="s">
        <v>133</v>
      </c>
      <c r="AV1" s="7" t="s">
        <v>134</v>
      </c>
      <c r="AW1" s="7" t="s">
        <v>135</v>
      </c>
      <c r="AX1" s="7" t="s">
        <v>136</v>
      </c>
      <c r="AY1" s="7" t="s">
        <v>137</v>
      </c>
      <c r="AZ1" s="7" t="s">
        <v>138</v>
      </c>
      <c r="BA1" s="7" t="s">
        <v>139</v>
      </c>
      <c r="BB1" s="7" t="s">
        <v>140</v>
      </c>
    </row>
    <row r="2" spans="1:54" x14ac:dyDescent="0.2">
      <c r="A2" s="1" t="s">
        <v>32</v>
      </c>
      <c r="B2" s="2" t="s">
        <v>84</v>
      </c>
      <c r="C2" s="3">
        <v>22583</v>
      </c>
      <c r="D2" s="3">
        <v>1717</v>
      </c>
      <c r="E2" s="5">
        <v>0</v>
      </c>
      <c r="F2" s="3">
        <v>50</v>
      </c>
      <c r="G2" s="3">
        <v>2</v>
      </c>
      <c r="H2" s="3">
        <v>50</v>
      </c>
      <c r="I2" s="3">
        <v>18626</v>
      </c>
      <c r="J2" s="4" t="s">
        <v>33</v>
      </c>
      <c r="K2" s="3">
        <v>1124</v>
      </c>
      <c r="L2" s="2" t="s">
        <v>33</v>
      </c>
      <c r="M2" s="3">
        <v>4</v>
      </c>
      <c r="N2" s="3">
        <v>0</v>
      </c>
      <c r="O2" s="3">
        <v>0</v>
      </c>
      <c r="P2" s="3">
        <v>1</v>
      </c>
      <c r="Q2" s="3">
        <v>40</v>
      </c>
      <c r="R2" s="3">
        <v>27</v>
      </c>
      <c r="S2" s="3">
        <v>263</v>
      </c>
      <c r="T2" s="3">
        <v>28</v>
      </c>
      <c r="U2" s="3">
        <v>303</v>
      </c>
      <c r="V2" s="3">
        <v>25</v>
      </c>
      <c r="W2" s="3">
        <v>258</v>
      </c>
      <c r="X2" s="3">
        <v>1</v>
      </c>
      <c r="Y2" s="3">
        <v>40</v>
      </c>
      <c r="Z2" s="3">
        <v>0</v>
      </c>
      <c r="AA2" s="3">
        <v>0</v>
      </c>
      <c r="AB2" s="3">
        <v>2</v>
      </c>
      <c r="AC2" s="3">
        <v>5</v>
      </c>
      <c r="AD2" s="3">
        <v>0</v>
      </c>
      <c r="AE2" s="3">
        <v>0</v>
      </c>
      <c r="AF2" s="3">
        <v>0</v>
      </c>
      <c r="AG2" s="3">
        <v>0</v>
      </c>
      <c r="AH2" s="3">
        <v>0</v>
      </c>
      <c r="AI2" s="3">
        <v>0</v>
      </c>
      <c r="AJ2" s="3">
        <v>25</v>
      </c>
      <c r="AK2" s="3">
        <v>258</v>
      </c>
      <c r="AL2" s="3">
        <v>0</v>
      </c>
      <c r="AM2" s="3">
        <v>0</v>
      </c>
      <c r="AN2" s="3">
        <v>23</v>
      </c>
      <c r="AO2" s="3">
        <v>5884</v>
      </c>
      <c r="AP2" s="4" t="s">
        <v>33</v>
      </c>
      <c r="AQ2" s="3">
        <v>3685</v>
      </c>
      <c r="AR2" s="4" t="s">
        <v>33</v>
      </c>
      <c r="AS2" s="3">
        <v>520</v>
      </c>
      <c r="AT2" s="4" t="s">
        <v>141</v>
      </c>
      <c r="AU2" s="4" t="s">
        <v>141</v>
      </c>
      <c r="AV2" s="4" t="s">
        <v>142</v>
      </c>
      <c r="AW2" s="4" t="s">
        <v>141</v>
      </c>
      <c r="AX2" s="4" t="s">
        <v>141</v>
      </c>
      <c r="AY2" s="4" t="s">
        <v>141</v>
      </c>
      <c r="AZ2" s="6" t="s">
        <v>142</v>
      </c>
      <c r="BA2" s="6" t="s">
        <v>142</v>
      </c>
      <c r="BB2" s="1" t="s">
        <v>39</v>
      </c>
    </row>
    <row r="3" spans="1:54" x14ac:dyDescent="0.2">
      <c r="A3" s="1" t="s">
        <v>34</v>
      </c>
      <c r="B3" s="2" t="s">
        <v>85</v>
      </c>
      <c r="C3" s="3">
        <v>3778</v>
      </c>
      <c r="D3" s="3">
        <v>580</v>
      </c>
      <c r="E3" s="5">
        <v>0</v>
      </c>
      <c r="F3" s="3">
        <v>52</v>
      </c>
      <c r="G3" s="3">
        <v>0</v>
      </c>
      <c r="H3" s="3">
        <v>13</v>
      </c>
      <c r="I3" s="3">
        <v>8474</v>
      </c>
      <c r="J3" s="4" t="s">
        <v>33</v>
      </c>
      <c r="K3" s="3">
        <v>260</v>
      </c>
      <c r="L3" s="2" t="s">
        <v>33</v>
      </c>
      <c r="M3" s="3">
        <v>416</v>
      </c>
      <c r="N3" s="3">
        <v>0</v>
      </c>
      <c r="O3" s="3">
        <v>0</v>
      </c>
      <c r="P3" s="3">
        <v>2</v>
      </c>
      <c r="Q3" s="3">
        <v>18</v>
      </c>
      <c r="R3" s="3">
        <v>52</v>
      </c>
      <c r="S3" s="3">
        <v>418</v>
      </c>
      <c r="T3" s="3">
        <v>54</v>
      </c>
      <c r="U3" s="3">
        <v>436</v>
      </c>
      <c r="V3" s="3">
        <v>12</v>
      </c>
      <c r="W3" s="3">
        <v>34</v>
      </c>
      <c r="X3" s="3">
        <v>7</v>
      </c>
      <c r="Y3" s="3">
        <v>55</v>
      </c>
      <c r="Z3" s="3">
        <v>0</v>
      </c>
      <c r="AA3" s="3">
        <v>0</v>
      </c>
      <c r="AB3" s="3">
        <v>32</v>
      </c>
      <c r="AC3" s="3">
        <v>302</v>
      </c>
      <c r="AD3" s="3">
        <v>0</v>
      </c>
      <c r="AE3" s="3">
        <v>0</v>
      </c>
      <c r="AF3" s="3">
        <v>1</v>
      </c>
      <c r="AG3" s="3">
        <v>30</v>
      </c>
      <c r="AH3" s="3">
        <v>2</v>
      </c>
      <c r="AI3" s="3">
        <v>15</v>
      </c>
      <c r="AJ3" s="3">
        <v>25</v>
      </c>
      <c r="AK3" s="3">
        <v>362</v>
      </c>
      <c r="AL3" s="3">
        <v>8</v>
      </c>
      <c r="AM3" s="3">
        <v>189</v>
      </c>
      <c r="AN3" s="3">
        <v>3</v>
      </c>
      <c r="AO3" s="3">
        <v>177</v>
      </c>
      <c r="AP3" s="4" t="s">
        <v>36</v>
      </c>
      <c r="AQ3" s="3">
        <v>1697</v>
      </c>
      <c r="AR3" s="4" t="s">
        <v>36</v>
      </c>
      <c r="AS3" s="3">
        <v>1668</v>
      </c>
      <c r="AT3" s="4" t="s">
        <v>142</v>
      </c>
      <c r="AU3" s="4" t="s">
        <v>141</v>
      </c>
      <c r="AV3" s="4" t="s">
        <v>142</v>
      </c>
      <c r="AW3" s="4" t="s">
        <v>141</v>
      </c>
      <c r="AX3" s="4" t="s">
        <v>141</v>
      </c>
      <c r="AY3" s="4" t="s">
        <v>141</v>
      </c>
      <c r="AZ3" s="6" t="s">
        <v>142</v>
      </c>
      <c r="BA3" s="6" t="s">
        <v>141</v>
      </c>
      <c r="BB3" s="1" t="s">
        <v>39</v>
      </c>
    </row>
    <row r="4" spans="1:54" x14ac:dyDescent="0.2">
      <c r="A4" s="1" t="s">
        <v>35</v>
      </c>
      <c r="B4" s="2" t="s">
        <v>86</v>
      </c>
      <c r="C4" s="3">
        <v>17153</v>
      </c>
      <c r="D4" s="3">
        <v>10352</v>
      </c>
      <c r="E4" s="5">
        <v>25</v>
      </c>
      <c r="F4" s="3">
        <v>52</v>
      </c>
      <c r="G4" s="3">
        <v>0</v>
      </c>
      <c r="H4" s="3">
        <v>41</v>
      </c>
      <c r="I4" s="3">
        <v>70778</v>
      </c>
      <c r="J4" s="4" t="s">
        <v>36</v>
      </c>
      <c r="K4" s="3">
        <v>21297</v>
      </c>
      <c r="L4" s="2" t="s">
        <v>36</v>
      </c>
      <c r="M4" s="3">
        <v>1021</v>
      </c>
      <c r="N4" s="3">
        <v>80</v>
      </c>
      <c r="O4" s="3">
        <v>2412</v>
      </c>
      <c r="P4" s="3">
        <v>0</v>
      </c>
      <c r="Q4" s="3">
        <v>0</v>
      </c>
      <c r="R4" s="3">
        <v>149</v>
      </c>
      <c r="S4" s="3">
        <v>1684</v>
      </c>
      <c r="T4" s="3">
        <v>229</v>
      </c>
      <c r="U4" s="3">
        <v>4096</v>
      </c>
      <c r="V4" s="3">
        <v>58</v>
      </c>
      <c r="W4" s="3">
        <v>1131</v>
      </c>
      <c r="X4" s="3">
        <v>18</v>
      </c>
      <c r="Y4" s="3">
        <v>477</v>
      </c>
      <c r="Z4" s="3">
        <v>31</v>
      </c>
      <c r="AA4" s="3">
        <v>328</v>
      </c>
      <c r="AB4" s="3">
        <v>104</v>
      </c>
      <c r="AC4" s="3">
        <v>862</v>
      </c>
      <c r="AD4" s="3">
        <v>0</v>
      </c>
      <c r="AE4" s="3">
        <v>0</v>
      </c>
      <c r="AF4" s="3">
        <v>18</v>
      </c>
      <c r="AG4" s="3">
        <v>1298</v>
      </c>
      <c r="AH4" s="3">
        <v>0</v>
      </c>
      <c r="AI4" s="3">
        <v>0</v>
      </c>
      <c r="AJ4" s="3">
        <v>44</v>
      </c>
      <c r="AK4" s="3">
        <v>1898</v>
      </c>
      <c r="AL4" s="3">
        <v>13</v>
      </c>
      <c r="AM4" s="3">
        <v>803</v>
      </c>
      <c r="AN4" s="3">
        <v>22</v>
      </c>
      <c r="AO4" s="3">
        <v>4944</v>
      </c>
      <c r="AP4" s="4" t="s">
        <v>36</v>
      </c>
      <c r="AQ4" s="3">
        <v>10831</v>
      </c>
      <c r="AR4" s="4" t="s">
        <v>36</v>
      </c>
      <c r="AS4" s="3">
        <v>92714</v>
      </c>
      <c r="AT4" s="4" t="s">
        <v>142</v>
      </c>
      <c r="AU4" s="4" t="s">
        <v>141</v>
      </c>
      <c r="AV4" s="4" t="s">
        <v>142</v>
      </c>
      <c r="AW4" s="4" t="s">
        <v>141</v>
      </c>
      <c r="AX4" s="4" t="s">
        <v>141</v>
      </c>
      <c r="AY4" s="4" t="s">
        <v>141</v>
      </c>
      <c r="AZ4" s="6" t="s">
        <v>141</v>
      </c>
      <c r="BA4" s="6" t="s">
        <v>141</v>
      </c>
      <c r="BB4" s="1" t="s">
        <v>143</v>
      </c>
    </row>
    <row r="5" spans="1:54" x14ac:dyDescent="0.2">
      <c r="A5" s="1" t="s">
        <v>37</v>
      </c>
      <c r="B5" s="2" t="s">
        <v>87</v>
      </c>
      <c r="C5" s="3">
        <v>3616</v>
      </c>
      <c r="D5" s="3">
        <v>1740</v>
      </c>
      <c r="E5" s="5">
        <v>0</v>
      </c>
      <c r="F5" s="3">
        <v>52</v>
      </c>
      <c r="G5" s="3">
        <v>0</v>
      </c>
      <c r="H5" s="3">
        <v>40</v>
      </c>
      <c r="I5" s="3">
        <v>16031</v>
      </c>
      <c r="J5" s="4" t="s">
        <v>36</v>
      </c>
      <c r="K5" s="3">
        <v>6764</v>
      </c>
      <c r="L5" s="2" t="s">
        <v>36</v>
      </c>
      <c r="M5" s="3">
        <v>50</v>
      </c>
      <c r="N5" s="3">
        <v>12</v>
      </c>
      <c r="O5" s="3">
        <v>105</v>
      </c>
      <c r="P5" s="3">
        <v>1</v>
      </c>
      <c r="Q5" s="3">
        <v>12</v>
      </c>
      <c r="R5" s="3">
        <v>1</v>
      </c>
      <c r="S5" s="3">
        <v>22</v>
      </c>
      <c r="T5" s="3">
        <v>14</v>
      </c>
      <c r="U5" s="3">
        <v>139</v>
      </c>
      <c r="V5" s="3">
        <v>0</v>
      </c>
      <c r="W5" s="3">
        <v>0</v>
      </c>
      <c r="X5" s="3">
        <v>1</v>
      </c>
      <c r="Y5" s="3">
        <v>8</v>
      </c>
      <c r="Z5" s="3">
        <v>0</v>
      </c>
      <c r="AA5" s="3">
        <v>0</v>
      </c>
      <c r="AB5" s="3">
        <v>12</v>
      </c>
      <c r="AC5" s="3">
        <v>106</v>
      </c>
      <c r="AD5" s="3">
        <v>0</v>
      </c>
      <c r="AE5" s="3">
        <v>0</v>
      </c>
      <c r="AF5" s="3">
        <v>0</v>
      </c>
      <c r="AG5" s="3">
        <v>0</v>
      </c>
      <c r="AH5" s="3">
        <v>1</v>
      </c>
      <c r="AI5" s="3">
        <v>25</v>
      </c>
      <c r="AJ5" s="3">
        <v>0</v>
      </c>
      <c r="AK5" s="3">
        <v>0</v>
      </c>
      <c r="AL5" s="3">
        <v>16</v>
      </c>
      <c r="AM5" s="3">
        <v>9</v>
      </c>
      <c r="AN5" s="3">
        <v>8</v>
      </c>
      <c r="AO5" s="3">
        <v>1248</v>
      </c>
      <c r="AP5" s="4" t="s">
        <v>36</v>
      </c>
      <c r="AQ5" s="3">
        <v>3480</v>
      </c>
      <c r="AR5" s="4" t="s">
        <v>36</v>
      </c>
      <c r="AS5" s="3">
        <v>15912</v>
      </c>
      <c r="AT5" s="4" t="s">
        <v>141</v>
      </c>
      <c r="AU5" s="4" t="s">
        <v>141</v>
      </c>
      <c r="AV5" s="4" t="s">
        <v>142</v>
      </c>
      <c r="AW5" s="4" t="s">
        <v>141</v>
      </c>
      <c r="AX5" s="4" t="s">
        <v>141</v>
      </c>
      <c r="AY5" s="4" t="s">
        <v>141</v>
      </c>
      <c r="AZ5" s="6" t="s">
        <v>142</v>
      </c>
      <c r="BA5" s="6" t="s">
        <v>142</v>
      </c>
      <c r="BB5" s="1" t="s">
        <v>39</v>
      </c>
    </row>
    <row r="6" spans="1:54" x14ac:dyDescent="0.2">
      <c r="A6" s="1" t="s">
        <v>38</v>
      </c>
      <c r="B6" s="2" t="s">
        <v>88</v>
      </c>
      <c r="C6" s="3">
        <v>8020</v>
      </c>
      <c r="D6" s="3">
        <v>1482</v>
      </c>
      <c r="E6" s="5">
        <v>125</v>
      </c>
      <c r="F6" s="3">
        <v>52</v>
      </c>
      <c r="G6" s="3">
        <v>0</v>
      </c>
      <c r="H6" s="3">
        <v>26</v>
      </c>
      <c r="I6" s="3">
        <v>10132</v>
      </c>
      <c r="J6" s="4" t="s">
        <v>33</v>
      </c>
      <c r="K6" s="3">
        <v>8</v>
      </c>
      <c r="L6" s="2" t="s">
        <v>36</v>
      </c>
      <c r="M6" s="3">
        <v>145</v>
      </c>
      <c r="N6" s="3">
        <v>0</v>
      </c>
      <c r="O6" s="4" t="s">
        <v>39</v>
      </c>
      <c r="P6" s="3">
        <v>0</v>
      </c>
      <c r="Q6" s="4" t="s">
        <v>39</v>
      </c>
      <c r="R6" s="3">
        <v>0</v>
      </c>
      <c r="S6" s="4" t="s">
        <v>39</v>
      </c>
      <c r="T6" s="3">
        <v>0</v>
      </c>
      <c r="U6" s="4" t="s">
        <v>39</v>
      </c>
      <c r="V6" s="3">
        <v>0</v>
      </c>
      <c r="W6" s="3">
        <v>0</v>
      </c>
      <c r="X6" s="3">
        <v>0</v>
      </c>
      <c r="Y6" s="3">
        <v>0</v>
      </c>
      <c r="Z6" s="3">
        <v>0</v>
      </c>
      <c r="AA6" s="3">
        <v>0</v>
      </c>
      <c r="AB6" s="3">
        <v>0</v>
      </c>
      <c r="AC6" s="3">
        <v>0</v>
      </c>
      <c r="AD6" s="3">
        <v>0</v>
      </c>
      <c r="AE6" s="3">
        <v>0</v>
      </c>
      <c r="AF6" s="3">
        <v>0</v>
      </c>
      <c r="AG6" s="3">
        <v>0</v>
      </c>
      <c r="AH6" s="3">
        <v>0</v>
      </c>
      <c r="AI6" s="3">
        <v>0</v>
      </c>
      <c r="AJ6" s="3">
        <v>0</v>
      </c>
      <c r="AK6" s="3">
        <v>0</v>
      </c>
      <c r="AL6" s="3">
        <v>0</v>
      </c>
      <c r="AM6" s="3">
        <v>0</v>
      </c>
      <c r="AN6" s="3">
        <v>2</v>
      </c>
      <c r="AO6" s="3">
        <v>678</v>
      </c>
      <c r="AP6" s="4" t="s">
        <v>33</v>
      </c>
      <c r="AQ6" s="3">
        <v>1625</v>
      </c>
      <c r="AR6" s="4" t="s">
        <v>36</v>
      </c>
      <c r="AS6" s="3">
        <v>7692</v>
      </c>
      <c r="AT6" s="4" t="s">
        <v>142</v>
      </c>
      <c r="AU6" s="4" t="s">
        <v>141</v>
      </c>
      <c r="AV6" s="4" t="s">
        <v>142</v>
      </c>
      <c r="AW6" s="4" t="s">
        <v>142</v>
      </c>
      <c r="AX6" s="4" t="s">
        <v>142</v>
      </c>
      <c r="AY6" s="4" t="s">
        <v>141</v>
      </c>
      <c r="AZ6" s="6" t="s">
        <v>141</v>
      </c>
      <c r="BA6" s="6" t="s">
        <v>141</v>
      </c>
      <c r="BB6" s="1" t="s">
        <v>39</v>
      </c>
    </row>
    <row r="7" spans="1:54" x14ac:dyDescent="0.2">
      <c r="A7" s="1" t="s">
        <v>40</v>
      </c>
      <c r="B7" s="2" t="s">
        <v>89</v>
      </c>
      <c r="C7" s="3">
        <v>35688</v>
      </c>
      <c r="D7" s="3">
        <v>8282</v>
      </c>
      <c r="E7" s="5">
        <v>25</v>
      </c>
      <c r="F7" s="3">
        <v>51</v>
      </c>
      <c r="G7" s="3">
        <v>2</v>
      </c>
      <c r="H7" s="3">
        <v>96</v>
      </c>
      <c r="I7" s="3">
        <v>42275</v>
      </c>
      <c r="J7" s="4" t="s">
        <v>36</v>
      </c>
      <c r="K7" s="3">
        <v>2243</v>
      </c>
      <c r="L7" s="2" t="s">
        <v>36</v>
      </c>
      <c r="M7" s="3">
        <v>1516</v>
      </c>
      <c r="N7" s="3">
        <v>112</v>
      </c>
      <c r="O7" s="3">
        <v>114</v>
      </c>
      <c r="P7" s="3">
        <v>7</v>
      </c>
      <c r="Q7" s="3">
        <v>852</v>
      </c>
      <c r="R7" s="3">
        <v>169</v>
      </c>
      <c r="S7" s="3">
        <v>951</v>
      </c>
      <c r="T7" s="3">
        <v>288</v>
      </c>
      <c r="U7" s="3">
        <v>1917</v>
      </c>
      <c r="V7" s="3">
        <v>60</v>
      </c>
      <c r="W7" s="3">
        <v>561</v>
      </c>
      <c r="X7" s="3">
        <v>49</v>
      </c>
      <c r="Y7" s="3">
        <v>235</v>
      </c>
      <c r="Z7" s="3">
        <v>7</v>
      </c>
      <c r="AA7" s="3">
        <v>48</v>
      </c>
      <c r="AB7" s="3">
        <v>171</v>
      </c>
      <c r="AC7" s="3">
        <v>1073</v>
      </c>
      <c r="AD7" s="3">
        <v>1</v>
      </c>
      <c r="AE7" s="3">
        <v>0</v>
      </c>
      <c r="AF7" s="3">
        <v>0</v>
      </c>
      <c r="AG7" s="3">
        <v>0</v>
      </c>
      <c r="AH7" s="3">
        <v>0</v>
      </c>
      <c r="AI7" s="3">
        <v>0</v>
      </c>
      <c r="AJ7" s="3">
        <v>36</v>
      </c>
      <c r="AK7" s="3">
        <v>340</v>
      </c>
      <c r="AL7" s="3">
        <v>201</v>
      </c>
      <c r="AM7" s="3">
        <v>3739</v>
      </c>
      <c r="AN7" s="3">
        <v>10</v>
      </c>
      <c r="AO7" s="3">
        <v>2311</v>
      </c>
      <c r="AP7" s="4" t="s">
        <v>36</v>
      </c>
      <c r="AQ7" s="3">
        <v>6165</v>
      </c>
      <c r="AR7" s="4" t="s">
        <v>36</v>
      </c>
      <c r="AS7" s="3">
        <v>24810</v>
      </c>
      <c r="AT7" s="4" t="s">
        <v>141</v>
      </c>
      <c r="AU7" s="4" t="s">
        <v>141</v>
      </c>
      <c r="AV7" s="4" t="s">
        <v>141</v>
      </c>
      <c r="AW7" s="4" t="s">
        <v>141</v>
      </c>
      <c r="AX7" s="4" t="s">
        <v>141</v>
      </c>
      <c r="AY7" s="4" t="s">
        <v>141</v>
      </c>
      <c r="AZ7" s="6" t="s">
        <v>141</v>
      </c>
      <c r="BA7" s="6" t="s">
        <v>141</v>
      </c>
      <c r="BB7" s="1" t="s">
        <v>39</v>
      </c>
    </row>
    <row r="8" spans="1:54" x14ac:dyDescent="0.2">
      <c r="A8" s="1" t="s">
        <v>41</v>
      </c>
      <c r="B8" s="2" t="s">
        <v>90</v>
      </c>
      <c r="C8" s="3">
        <v>82934</v>
      </c>
      <c r="D8" s="3">
        <v>29823</v>
      </c>
      <c r="E8" s="5">
        <v>0</v>
      </c>
      <c r="F8" s="3">
        <v>52</v>
      </c>
      <c r="G8" s="3">
        <v>3</v>
      </c>
      <c r="H8" s="3">
        <v>282</v>
      </c>
      <c r="I8" s="3">
        <v>139987</v>
      </c>
      <c r="J8" s="4" t="s">
        <v>36</v>
      </c>
      <c r="K8" s="3">
        <v>43325</v>
      </c>
      <c r="L8" s="2" t="s">
        <v>33</v>
      </c>
      <c r="M8" s="3">
        <v>434</v>
      </c>
      <c r="N8" s="3">
        <v>47</v>
      </c>
      <c r="O8" s="3">
        <v>947</v>
      </c>
      <c r="P8" s="3">
        <v>4</v>
      </c>
      <c r="Q8" s="3">
        <v>392</v>
      </c>
      <c r="R8" s="3">
        <v>413</v>
      </c>
      <c r="S8" s="3">
        <v>3930</v>
      </c>
      <c r="T8" s="3">
        <v>464</v>
      </c>
      <c r="U8" s="3">
        <v>5269</v>
      </c>
      <c r="V8" s="3">
        <v>141</v>
      </c>
      <c r="W8" s="3">
        <v>1078</v>
      </c>
      <c r="X8" s="3">
        <v>124</v>
      </c>
      <c r="Y8" s="3">
        <v>1348</v>
      </c>
      <c r="Z8" s="3">
        <v>47</v>
      </c>
      <c r="AA8" s="3">
        <v>985</v>
      </c>
      <c r="AB8" s="3">
        <v>117</v>
      </c>
      <c r="AC8" s="3">
        <v>1297</v>
      </c>
      <c r="AD8" s="3">
        <v>8</v>
      </c>
      <c r="AE8" s="3">
        <v>268</v>
      </c>
      <c r="AF8" s="3">
        <v>23</v>
      </c>
      <c r="AG8" s="3">
        <v>253</v>
      </c>
      <c r="AH8" s="3">
        <v>4</v>
      </c>
      <c r="AI8" s="3">
        <v>40</v>
      </c>
      <c r="AJ8" s="3">
        <v>62</v>
      </c>
      <c r="AK8" s="3">
        <v>1280</v>
      </c>
      <c r="AL8" s="3">
        <v>0</v>
      </c>
      <c r="AM8" s="3">
        <v>0</v>
      </c>
      <c r="AN8" s="3">
        <v>76</v>
      </c>
      <c r="AO8" s="3">
        <v>18601</v>
      </c>
      <c r="AP8" s="4" t="s">
        <v>36</v>
      </c>
      <c r="AQ8" s="3">
        <v>30947</v>
      </c>
      <c r="AR8" s="4" t="s">
        <v>36</v>
      </c>
      <c r="AS8" s="3">
        <v>244796</v>
      </c>
      <c r="AT8" s="4" t="s">
        <v>141</v>
      </c>
      <c r="AU8" s="4" t="s">
        <v>141</v>
      </c>
      <c r="AV8" s="4" t="s">
        <v>142</v>
      </c>
      <c r="AW8" s="4" t="s">
        <v>141</v>
      </c>
      <c r="AX8" s="4" t="s">
        <v>141</v>
      </c>
      <c r="AY8" s="4" t="s">
        <v>141</v>
      </c>
      <c r="AZ8" s="6" t="s">
        <v>141</v>
      </c>
      <c r="BA8" s="6" t="s">
        <v>141</v>
      </c>
      <c r="BB8" s="1" t="s">
        <v>39</v>
      </c>
    </row>
    <row r="9" spans="1:54" x14ac:dyDescent="0.2">
      <c r="A9" s="1" t="s">
        <v>42</v>
      </c>
      <c r="B9" s="2" t="s">
        <v>91</v>
      </c>
      <c r="C9" s="3">
        <v>7997</v>
      </c>
      <c r="D9" s="3">
        <v>3153</v>
      </c>
      <c r="E9" s="5">
        <v>0</v>
      </c>
      <c r="F9" s="3">
        <v>52</v>
      </c>
      <c r="G9" s="3">
        <v>0</v>
      </c>
      <c r="H9" s="3">
        <v>52</v>
      </c>
      <c r="I9" s="3">
        <v>38115</v>
      </c>
      <c r="J9" s="4" t="s">
        <v>36</v>
      </c>
      <c r="K9" s="3">
        <v>3120</v>
      </c>
      <c r="L9" s="2" t="s">
        <v>33</v>
      </c>
      <c r="M9" s="3">
        <v>312</v>
      </c>
      <c r="N9" s="3">
        <v>76</v>
      </c>
      <c r="O9" s="3">
        <v>1123</v>
      </c>
      <c r="P9" s="3">
        <v>0</v>
      </c>
      <c r="Q9" s="3">
        <v>0</v>
      </c>
      <c r="R9" s="3">
        <v>168</v>
      </c>
      <c r="S9" s="3">
        <v>2021</v>
      </c>
      <c r="T9" s="3">
        <v>244</v>
      </c>
      <c r="U9" s="3">
        <v>3144</v>
      </c>
      <c r="V9" s="3">
        <v>37</v>
      </c>
      <c r="W9" s="3">
        <v>684</v>
      </c>
      <c r="X9" s="3">
        <v>21</v>
      </c>
      <c r="Y9" s="3">
        <v>268</v>
      </c>
      <c r="Z9" s="3">
        <v>0</v>
      </c>
      <c r="AA9" s="3">
        <v>0</v>
      </c>
      <c r="AB9" s="3">
        <v>179</v>
      </c>
      <c r="AC9" s="3">
        <v>2013</v>
      </c>
      <c r="AD9" s="3">
        <v>0</v>
      </c>
      <c r="AE9" s="3">
        <v>0</v>
      </c>
      <c r="AF9" s="3">
        <v>7</v>
      </c>
      <c r="AG9" s="3">
        <v>179</v>
      </c>
      <c r="AH9" s="3">
        <v>0</v>
      </c>
      <c r="AI9" s="3">
        <v>0</v>
      </c>
      <c r="AJ9" s="3">
        <v>64</v>
      </c>
      <c r="AK9" s="3">
        <v>706</v>
      </c>
      <c r="AL9" s="3">
        <v>93</v>
      </c>
      <c r="AM9" s="3">
        <v>3195</v>
      </c>
      <c r="AN9" s="3">
        <v>6</v>
      </c>
      <c r="AO9" s="3">
        <v>3120</v>
      </c>
      <c r="AP9" s="4" t="s">
        <v>33</v>
      </c>
      <c r="AQ9" s="3">
        <v>4014</v>
      </c>
      <c r="AR9" s="4" t="s">
        <v>36</v>
      </c>
      <c r="AS9" s="3">
        <v>37778</v>
      </c>
      <c r="AT9" s="4" t="s">
        <v>142</v>
      </c>
      <c r="AU9" s="4" t="s">
        <v>141</v>
      </c>
      <c r="AV9" s="4" t="s">
        <v>142</v>
      </c>
      <c r="AW9" s="4" t="s">
        <v>141</v>
      </c>
      <c r="AX9" s="4" t="s">
        <v>141</v>
      </c>
      <c r="AY9" s="4" t="s">
        <v>141</v>
      </c>
      <c r="AZ9" s="6" t="s">
        <v>141</v>
      </c>
      <c r="BA9" s="6" t="s">
        <v>141</v>
      </c>
      <c r="BB9" s="1" t="s">
        <v>144</v>
      </c>
    </row>
    <row r="10" spans="1:54" x14ac:dyDescent="0.2">
      <c r="A10" s="1" t="s">
        <v>43</v>
      </c>
      <c r="B10" s="2" t="s">
        <v>92</v>
      </c>
      <c r="C10" s="3">
        <v>36405</v>
      </c>
      <c r="D10" s="3">
        <v>11555</v>
      </c>
      <c r="E10" s="5">
        <v>45</v>
      </c>
      <c r="F10" s="3">
        <v>49</v>
      </c>
      <c r="G10" s="3">
        <v>3</v>
      </c>
      <c r="H10" s="3">
        <v>0</v>
      </c>
      <c r="I10" s="3">
        <v>61200</v>
      </c>
      <c r="J10" s="4" t="s">
        <v>36</v>
      </c>
      <c r="K10" s="3">
        <v>10866</v>
      </c>
      <c r="L10" s="2" t="s">
        <v>36</v>
      </c>
      <c r="M10" s="3">
        <v>0</v>
      </c>
      <c r="N10" s="3">
        <v>171</v>
      </c>
      <c r="O10" s="3">
        <v>8137</v>
      </c>
      <c r="P10" s="3">
        <v>0</v>
      </c>
      <c r="Q10" s="3">
        <v>0</v>
      </c>
      <c r="R10" s="3">
        <v>312</v>
      </c>
      <c r="S10" s="3">
        <v>5538</v>
      </c>
      <c r="T10" s="3">
        <v>483</v>
      </c>
      <c r="U10" s="3">
        <v>13675</v>
      </c>
      <c r="V10" s="3">
        <v>152</v>
      </c>
      <c r="W10" s="3">
        <v>6566</v>
      </c>
      <c r="X10" s="3">
        <v>95</v>
      </c>
      <c r="Y10" s="3">
        <v>3178</v>
      </c>
      <c r="Z10" s="3">
        <v>88</v>
      </c>
      <c r="AA10" s="3">
        <v>1491</v>
      </c>
      <c r="AB10" s="3">
        <v>148</v>
      </c>
      <c r="AC10" s="3">
        <v>2440</v>
      </c>
      <c r="AD10" s="3">
        <v>0</v>
      </c>
      <c r="AE10" s="3">
        <v>0</v>
      </c>
      <c r="AF10" s="3">
        <v>0</v>
      </c>
      <c r="AG10" s="3">
        <v>0</v>
      </c>
      <c r="AH10" s="3">
        <v>0</v>
      </c>
      <c r="AI10" s="3">
        <v>0</v>
      </c>
      <c r="AJ10" s="3">
        <v>26</v>
      </c>
      <c r="AK10" s="3">
        <v>1313</v>
      </c>
      <c r="AL10" s="3">
        <v>208</v>
      </c>
      <c r="AM10" s="3">
        <v>5568</v>
      </c>
      <c r="AN10" s="3">
        <v>25</v>
      </c>
      <c r="AO10" s="3">
        <v>2464</v>
      </c>
      <c r="AP10" s="4" t="s">
        <v>36</v>
      </c>
      <c r="AQ10" s="3">
        <v>9551</v>
      </c>
      <c r="AR10" s="4" t="s">
        <v>36</v>
      </c>
      <c r="AS10" s="3">
        <v>147422</v>
      </c>
      <c r="AT10" s="4" t="s">
        <v>141</v>
      </c>
      <c r="AU10" s="4" t="s">
        <v>141</v>
      </c>
      <c r="AV10" s="4" t="s">
        <v>142</v>
      </c>
      <c r="AW10" s="4" t="s">
        <v>141</v>
      </c>
      <c r="AX10" s="4" t="s">
        <v>141</v>
      </c>
      <c r="AY10" s="4" t="s">
        <v>141</v>
      </c>
      <c r="AZ10" s="6" t="s">
        <v>141</v>
      </c>
      <c r="BA10" s="6" t="s">
        <v>141</v>
      </c>
      <c r="BB10" s="1" t="s">
        <v>145</v>
      </c>
    </row>
    <row r="11" spans="1:54" x14ac:dyDescent="0.2">
      <c r="A11" s="1" t="s">
        <v>44</v>
      </c>
      <c r="B11" s="2" t="s">
        <v>93</v>
      </c>
      <c r="C11" s="3">
        <v>5991</v>
      </c>
      <c r="D11" s="3">
        <v>338</v>
      </c>
      <c r="E11" s="5">
        <v>115</v>
      </c>
      <c r="F11" s="3">
        <v>52</v>
      </c>
      <c r="G11" s="3">
        <v>0</v>
      </c>
      <c r="H11" s="3">
        <v>12</v>
      </c>
      <c r="I11" s="3">
        <v>5228</v>
      </c>
      <c r="J11" s="4" t="s">
        <v>36</v>
      </c>
      <c r="K11" s="3">
        <v>445</v>
      </c>
      <c r="L11" s="2" t="s">
        <v>36</v>
      </c>
      <c r="M11" s="3">
        <v>43</v>
      </c>
      <c r="N11" s="3">
        <v>4</v>
      </c>
      <c r="O11" s="3">
        <v>116</v>
      </c>
      <c r="P11" s="3">
        <v>0</v>
      </c>
      <c r="Q11" s="3">
        <v>0</v>
      </c>
      <c r="R11" s="3">
        <v>46</v>
      </c>
      <c r="S11" s="3">
        <v>488</v>
      </c>
      <c r="T11" s="3">
        <v>50</v>
      </c>
      <c r="U11" s="3">
        <v>604</v>
      </c>
      <c r="V11" s="3">
        <v>19</v>
      </c>
      <c r="W11" s="3">
        <v>88</v>
      </c>
      <c r="X11" s="3">
        <v>11</v>
      </c>
      <c r="Y11" s="3">
        <v>57</v>
      </c>
      <c r="Z11" s="3">
        <v>2</v>
      </c>
      <c r="AA11" s="3">
        <v>23</v>
      </c>
      <c r="AB11" s="3">
        <v>15</v>
      </c>
      <c r="AC11" s="3">
        <v>365</v>
      </c>
      <c r="AD11" s="3">
        <v>0</v>
      </c>
      <c r="AE11" s="3">
        <v>0</v>
      </c>
      <c r="AF11" s="3">
        <v>3</v>
      </c>
      <c r="AG11" s="3">
        <v>71</v>
      </c>
      <c r="AH11" s="3">
        <v>0</v>
      </c>
      <c r="AI11" s="3">
        <v>0</v>
      </c>
      <c r="AJ11" s="3">
        <v>30</v>
      </c>
      <c r="AK11" s="3">
        <v>116</v>
      </c>
      <c r="AL11" s="3">
        <v>8</v>
      </c>
      <c r="AM11" s="3">
        <v>77</v>
      </c>
      <c r="AN11" s="3">
        <v>5</v>
      </c>
      <c r="AO11" s="3">
        <v>184</v>
      </c>
      <c r="AP11" s="4" t="s">
        <v>36</v>
      </c>
      <c r="AQ11" s="3">
        <v>1739</v>
      </c>
      <c r="AR11" s="4" t="s">
        <v>36</v>
      </c>
      <c r="AS11" s="3">
        <v>3754</v>
      </c>
      <c r="AT11" s="4" t="s">
        <v>142</v>
      </c>
      <c r="AU11" s="4" t="s">
        <v>141</v>
      </c>
      <c r="AV11" s="4" t="s">
        <v>142</v>
      </c>
      <c r="AW11" s="4" t="s">
        <v>141</v>
      </c>
      <c r="AX11" s="4" t="s">
        <v>141</v>
      </c>
      <c r="AY11" s="4" t="s">
        <v>141</v>
      </c>
      <c r="AZ11" s="6" t="s">
        <v>141</v>
      </c>
      <c r="BA11" s="6" t="s">
        <v>142</v>
      </c>
      <c r="BB11" s="1" t="s">
        <v>39</v>
      </c>
    </row>
    <row r="12" spans="1:54" x14ac:dyDescent="0.2">
      <c r="A12" s="1" t="s">
        <v>45</v>
      </c>
      <c r="B12" s="2" t="s">
        <v>94</v>
      </c>
      <c r="C12" s="3">
        <v>14312</v>
      </c>
      <c r="D12" s="3">
        <v>6094</v>
      </c>
      <c r="E12" s="5">
        <v>0</v>
      </c>
      <c r="F12" s="3">
        <v>52</v>
      </c>
      <c r="G12" s="3">
        <v>0</v>
      </c>
      <c r="H12" s="3">
        <v>50</v>
      </c>
      <c r="I12" s="3">
        <v>25778</v>
      </c>
      <c r="J12" s="4" t="s">
        <v>36</v>
      </c>
      <c r="K12" s="3">
        <v>10107</v>
      </c>
      <c r="L12" s="2" t="s">
        <v>36</v>
      </c>
      <c r="M12" s="3">
        <v>0</v>
      </c>
      <c r="N12" s="3">
        <v>0</v>
      </c>
      <c r="O12" s="3">
        <v>0</v>
      </c>
      <c r="P12" s="3">
        <v>1</v>
      </c>
      <c r="Q12" s="3">
        <v>55</v>
      </c>
      <c r="R12" s="3">
        <v>148</v>
      </c>
      <c r="S12" s="3">
        <v>1700</v>
      </c>
      <c r="T12" s="3">
        <v>149</v>
      </c>
      <c r="U12" s="3">
        <v>1755</v>
      </c>
      <c r="V12" s="3">
        <v>62</v>
      </c>
      <c r="W12" s="3">
        <v>267</v>
      </c>
      <c r="X12" s="3">
        <v>12</v>
      </c>
      <c r="Y12" s="3">
        <v>94</v>
      </c>
      <c r="Z12" s="3">
        <v>0</v>
      </c>
      <c r="AA12" s="3">
        <v>0</v>
      </c>
      <c r="AB12" s="3">
        <v>46</v>
      </c>
      <c r="AC12" s="3">
        <v>1053</v>
      </c>
      <c r="AD12" s="3">
        <v>0</v>
      </c>
      <c r="AE12" s="3">
        <v>0</v>
      </c>
      <c r="AF12" s="3">
        <v>29</v>
      </c>
      <c r="AG12" s="3">
        <v>341</v>
      </c>
      <c r="AH12" s="3">
        <v>0</v>
      </c>
      <c r="AI12" s="3">
        <v>0</v>
      </c>
      <c r="AJ12" s="3">
        <v>93</v>
      </c>
      <c r="AK12" s="3">
        <v>895</v>
      </c>
      <c r="AL12" s="3">
        <v>57</v>
      </c>
      <c r="AM12" s="3">
        <v>1782</v>
      </c>
      <c r="AN12" s="3">
        <v>16</v>
      </c>
      <c r="AO12" s="3">
        <v>494</v>
      </c>
      <c r="AP12" s="4" t="s">
        <v>36</v>
      </c>
      <c r="AQ12" s="3">
        <v>3618</v>
      </c>
      <c r="AR12" s="4" t="s">
        <v>36</v>
      </c>
      <c r="AS12" s="3">
        <v>53669</v>
      </c>
      <c r="AT12" s="4" t="s">
        <v>142</v>
      </c>
      <c r="AU12" s="4" t="s">
        <v>141</v>
      </c>
      <c r="AV12" s="4" t="s">
        <v>142</v>
      </c>
      <c r="AW12" s="4" t="s">
        <v>141</v>
      </c>
      <c r="AX12" s="4" t="s">
        <v>141</v>
      </c>
      <c r="AY12" s="4" t="s">
        <v>141</v>
      </c>
      <c r="AZ12" s="6" t="s">
        <v>141</v>
      </c>
      <c r="BA12" s="6" t="s">
        <v>142</v>
      </c>
      <c r="BB12" s="1" t="s">
        <v>146</v>
      </c>
    </row>
    <row r="13" spans="1:54" x14ac:dyDescent="0.2">
      <c r="A13" s="1" t="s">
        <v>46</v>
      </c>
      <c r="B13" s="2" t="s">
        <v>95</v>
      </c>
      <c r="C13" s="3">
        <v>47139</v>
      </c>
      <c r="D13" s="3">
        <v>14398</v>
      </c>
      <c r="E13" s="5">
        <v>25</v>
      </c>
      <c r="F13" s="3">
        <v>39</v>
      </c>
      <c r="G13" s="3">
        <v>52</v>
      </c>
      <c r="H13" s="3">
        <v>88</v>
      </c>
      <c r="I13" s="3">
        <v>56819</v>
      </c>
      <c r="J13" s="4" t="s">
        <v>36</v>
      </c>
      <c r="K13" s="3">
        <v>1725</v>
      </c>
      <c r="L13" s="2" t="s">
        <v>36</v>
      </c>
      <c r="M13" s="3">
        <v>3768</v>
      </c>
      <c r="N13" s="3">
        <v>189</v>
      </c>
      <c r="O13" s="3">
        <v>5485</v>
      </c>
      <c r="P13" s="3">
        <v>5</v>
      </c>
      <c r="Q13" s="3">
        <v>90</v>
      </c>
      <c r="R13" s="3">
        <v>655</v>
      </c>
      <c r="S13" s="3">
        <v>3855</v>
      </c>
      <c r="T13" s="3">
        <v>849</v>
      </c>
      <c r="U13" s="3">
        <v>9430</v>
      </c>
      <c r="V13" s="3">
        <v>40</v>
      </c>
      <c r="W13" s="3">
        <v>450</v>
      </c>
      <c r="X13" s="3">
        <v>123</v>
      </c>
      <c r="Y13" s="3">
        <v>1248</v>
      </c>
      <c r="Z13" s="3">
        <v>8</v>
      </c>
      <c r="AA13" s="3">
        <v>60</v>
      </c>
      <c r="AB13" s="3">
        <v>599</v>
      </c>
      <c r="AC13" s="3">
        <v>2991</v>
      </c>
      <c r="AD13" s="3">
        <v>0</v>
      </c>
      <c r="AE13" s="3">
        <v>0</v>
      </c>
      <c r="AF13" s="3">
        <v>27</v>
      </c>
      <c r="AG13" s="3">
        <v>643</v>
      </c>
      <c r="AH13" s="3">
        <v>52</v>
      </c>
      <c r="AI13" s="3">
        <v>4038</v>
      </c>
      <c r="AJ13" s="3">
        <v>61</v>
      </c>
      <c r="AK13" s="3">
        <v>1012</v>
      </c>
      <c r="AL13" s="3">
        <v>49</v>
      </c>
      <c r="AM13" s="3">
        <v>610</v>
      </c>
      <c r="AN13" s="3">
        <v>48</v>
      </c>
      <c r="AO13" s="3">
        <v>4592</v>
      </c>
      <c r="AP13" s="4" t="s">
        <v>36</v>
      </c>
      <c r="AQ13" s="3">
        <v>10505</v>
      </c>
      <c r="AR13" s="4" t="s">
        <v>36</v>
      </c>
      <c r="AS13" s="3">
        <v>131923</v>
      </c>
      <c r="AT13" s="4" t="s">
        <v>141</v>
      </c>
      <c r="AU13" s="4" t="s">
        <v>141</v>
      </c>
      <c r="AV13" s="4" t="s">
        <v>141</v>
      </c>
      <c r="AW13" s="4" t="s">
        <v>141</v>
      </c>
      <c r="AX13" s="4" t="s">
        <v>141</v>
      </c>
      <c r="AY13" s="4" t="s">
        <v>141</v>
      </c>
      <c r="AZ13" s="6" t="s">
        <v>141</v>
      </c>
      <c r="BA13" s="6" t="s">
        <v>141</v>
      </c>
      <c r="BB13" s="1" t="s">
        <v>147</v>
      </c>
    </row>
    <row r="14" spans="1:54" x14ac:dyDescent="0.2">
      <c r="A14" s="1" t="s">
        <v>47</v>
      </c>
      <c r="B14" s="2" t="s">
        <v>96</v>
      </c>
      <c r="C14" s="3">
        <v>9476</v>
      </c>
      <c r="D14" s="3">
        <v>1833</v>
      </c>
      <c r="E14" s="5">
        <v>150</v>
      </c>
      <c r="F14" s="3">
        <v>52</v>
      </c>
      <c r="G14" s="3">
        <v>0</v>
      </c>
      <c r="H14" s="3">
        <v>45</v>
      </c>
      <c r="I14" s="3">
        <v>7987</v>
      </c>
      <c r="J14" s="4" t="s">
        <v>33</v>
      </c>
      <c r="K14" s="3">
        <v>1264</v>
      </c>
      <c r="L14" s="2" t="s">
        <v>33</v>
      </c>
      <c r="M14" s="3">
        <v>528</v>
      </c>
      <c r="N14" s="3">
        <v>55</v>
      </c>
      <c r="O14" s="3">
        <v>753</v>
      </c>
      <c r="P14" s="3">
        <v>0</v>
      </c>
      <c r="Q14" s="3">
        <v>0</v>
      </c>
      <c r="R14" s="3">
        <v>117</v>
      </c>
      <c r="S14" s="3">
        <v>1022</v>
      </c>
      <c r="T14" s="3">
        <v>172</v>
      </c>
      <c r="U14" s="3">
        <v>1775</v>
      </c>
      <c r="V14" s="3">
        <v>55</v>
      </c>
      <c r="W14" s="3">
        <v>730</v>
      </c>
      <c r="X14" s="3">
        <v>54</v>
      </c>
      <c r="Y14" s="3">
        <v>685</v>
      </c>
      <c r="Z14" s="3">
        <v>0</v>
      </c>
      <c r="AA14" s="3">
        <v>0</v>
      </c>
      <c r="AB14" s="3">
        <v>63</v>
      </c>
      <c r="AC14" s="3">
        <v>360</v>
      </c>
      <c r="AD14" s="3">
        <v>0</v>
      </c>
      <c r="AE14" s="3">
        <v>0</v>
      </c>
      <c r="AF14" s="3">
        <v>0</v>
      </c>
      <c r="AG14" s="3">
        <v>0</v>
      </c>
      <c r="AH14" s="3">
        <v>0</v>
      </c>
      <c r="AI14" s="3">
        <v>0</v>
      </c>
      <c r="AJ14" s="3">
        <v>39</v>
      </c>
      <c r="AK14" s="3">
        <v>272</v>
      </c>
      <c r="AL14" s="3">
        <v>39</v>
      </c>
      <c r="AM14" s="3">
        <v>1071</v>
      </c>
      <c r="AN14" s="3">
        <v>21</v>
      </c>
      <c r="AO14" s="3">
        <v>1343</v>
      </c>
      <c r="AP14" s="4" t="s">
        <v>33</v>
      </c>
      <c r="AQ14" s="3">
        <v>2899</v>
      </c>
      <c r="AR14" s="4" t="s">
        <v>36</v>
      </c>
      <c r="AS14" s="3">
        <v>10875</v>
      </c>
      <c r="AT14" s="4" t="s">
        <v>142</v>
      </c>
      <c r="AU14" s="4" t="s">
        <v>141</v>
      </c>
      <c r="AV14" s="4" t="s">
        <v>142</v>
      </c>
      <c r="AW14" s="4" t="s">
        <v>141</v>
      </c>
      <c r="AX14" s="4" t="s">
        <v>142</v>
      </c>
      <c r="AY14" s="4" t="s">
        <v>141</v>
      </c>
      <c r="AZ14" s="6" t="s">
        <v>141</v>
      </c>
      <c r="BA14" s="6" t="s">
        <v>141</v>
      </c>
      <c r="BB14" s="1" t="s">
        <v>39</v>
      </c>
    </row>
    <row r="15" spans="1:54" x14ac:dyDescent="0.2">
      <c r="A15" s="1" t="s">
        <v>48</v>
      </c>
      <c r="B15" s="2" t="s">
        <v>97</v>
      </c>
      <c r="C15" s="3">
        <v>6460</v>
      </c>
      <c r="D15" s="3">
        <v>1725</v>
      </c>
      <c r="E15" s="5">
        <v>0</v>
      </c>
      <c r="F15" s="3">
        <v>52</v>
      </c>
      <c r="G15" s="3">
        <v>0</v>
      </c>
      <c r="H15" s="3">
        <v>47</v>
      </c>
      <c r="I15" s="3">
        <v>7720</v>
      </c>
      <c r="J15" s="4" t="s">
        <v>33</v>
      </c>
      <c r="K15" s="3">
        <v>200</v>
      </c>
      <c r="L15" s="2" t="s">
        <v>33</v>
      </c>
      <c r="M15" s="3">
        <v>1738</v>
      </c>
      <c r="N15" s="3">
        <v>26</v>
      </c>
      <c r="O15" s="3">
        <v>265</v>
      </c>
      <c r="P15" s="3">
        <v>0</v>
      </c>
      <c r="Q15" s="3">
        <v>0</v>
      </c>
      <c r="R15" s="3">
        <v>63</v>
      </c>
      <c r="S15" s="3">
        <v>712</v>
      </c>
      <c r="T15" s="3">
        <v>89</v>
      </c>
      <c r="U15" s="3">
        <v>977</v>
      </c>
      <c r="V15" s="3">
        <v>0</v>
      </c>
      <c r="W15" s="3">
        <v>0</v>
      </c>
      <c r="X15" s="3">
        <v>24</v>
      </c>
      <c r="Y15" s="3">
        <v>240</v>
      </c>
      <c r="Z15" s="3">
        <v>25</v>
      </c>
      <c r="AA15" s="3">
        <v>125</v>
      </c>
      <c r="AB15" s="3">
        <v>36</v>
      </c>
      <c r="AC15" s="3">
        <v>312</v>
      </c>
      <c r="AD15" s="3">
        <v>0</v>
      </c>
      <c r="AE15" s="3">
        <v>0</v>
      </c>
      <c r="AF15" s="3">
        <v>2</v>
      </c>
      <c r="AG15" s="3">
        <v>100</v>
      </c>
      <c r="AH15" s="3">
        <v>2</v>
      </c>
      <c r="AI15" s="3">
        <v>200</v>
      </c>
      <c r="AJ15" s="3">
        <v>34</v>
      </c>
      <c r="AK15" s="3">
        <v>1527</v>
      </c>
      <c r="AL15" s="3">
        <v>49</v>
      </c>
      <c r="AM15" s="3">
        <v>799</v>
      </c>
      <c r="AN15" s="3">
        <v>4</v>
      </c>
      <c r="AO15" s="3">
        <v>540</v>
      </c>
      <c r="AP15" s="4" t="s">
        <v>33</v>
      </c>
      <c r="AQ15" s="3">
        <v>3216</v>
      </c>
      <c r="AR15" s="4" t="s">
        <v>36</v>
      </c>
      <c r="AS15" s="3">
        <v>12182</v>
      </c>
      <c r="AT15" s="4" t="s">
        <v>142</v>
      </c>
      <c r="AU15" s="4" t="s">
        <v>141</v>
      </c>
      <c r="AV15" s="4" t="s">
        <v>142</v>
      </c>
      <c r="AW15" s="4" t="s">
        <v>141</v>
      </c>
      <c r="AX15" s="4" t="s">
        <v>141</v>
      </c>
      <c r="AY15" s="4" t="s">
        <v>141</v>
      </c>
      <c r="AZ15" s="6" t="s">
        <v>141</v>
      </c>
      <c r="BA15" s="6" t="s">
        <v>142</v>
      </c>
      <c r="BB15" s="1" t="s">
        <v>148</v>
      </c>
    </row>
    <row r="16" spans="1:54" x14ac:dyDescent="0.2">
      <c r="A16" s="1" t="s">
        <v>49</v>
      </c>
      <c r="B16" s="2" t="s">
        <v>98</v>
      </c>
      <c r="C16" s="3">
        <v>11147</v>
      </c>
      <c r="D16" s="3">
        <v>2108</v>
      </c>
      <c r="E16" s="5">
        <v>115</v>
      </c>
      <c r="F16" s="3">
        <v>48</v>
      </c>
      <c r="G16" s="3">
        <v>4</v>
      </c>
      <c r="H16" s="3">
        <v>46</v>
      </c>
      <c r="I16" s="3">
        <v>23988</v>
      </c>
      <c r="J16" s="4" t="s">
        <v>33</v>
      </c>
      <c r="K16" s="3">
        <v>1442</v>
      </c>
      <c r="L16" s="2" t="s">
        <v>36</v>
      </c>
      <c r="M16" s="3">
        <v>494</v>
      </c>
      <c r="N16" s="3">
        <v>1</v>
      </c>
      <c r="O16" s="3">
        <v>35</v>
      </c>
      <c r="P16" s="3">
        <v>4</v>
      </c>
      <c r="Q16" s="3">
        <v>83</v>
      </c>
      <c r="R16" s="3">
        <v>25</v>
      </c>
      <c r="S16" s="3">
        <v>170</v>
      </c>
      <c r="T16" s="3">
        <v>30</v>
      </c>
      <c r="U16" s="3">
        <v>288</v>
      </c>
      <c r="V16" s="3">
        <v>0</v>
      </c>
      <c r="W16" s="3">
        <v>0</v>
      </c>
      <c r="X16" s="3">
        <v>0</v>
      </c>
      <c r="Y16" s="3">
        <v>0</v>
      </c>
      <c r="Z16" s="3">
        <v>1</v>
      </c>
      <c r="AA16" s="3">
        <v>15</v>
      </c>
      <c r="AB16" s="3">
        <v>24</v>
      </c>
      <c r="AC16" s="3">
        <v>182</v>
      </c>
      <c r="AD16" s="3">
        <v>3</v>
      </c>
      <c r="AE16" s="3">
        <v>21</v>
      </c>
      <c r="AF16" s="3">
        <v>2</v>
      </c>
      <c r="AG16" s="3">
        <v>70</v>
      </c>
      <c r="AH16" s="3">
        <v>0</v>
      </c>
      <c r="AI16" s="3">
        <v>0</v>
      </c>
      <c r="AJ16" s="3">
        <v>35</v>
      </c>
      <c r="AK16" s="3">
        <v>689</v>
      </c>
      <c r="AL16" s="3">
        <v>6</v>
      </c>
      <c r="AM16" s="3">
        <v>130</v>
      </c>
      <c r="AN16" s="3">
        <v>6</v>
      </c>
      <c r="AO16" s="3">
        <v>599</v>
      </c>
      <c r="AP16" s="4" t="s">
        <v>36</v>
      </c>
      <c r="AQ16" s="3">
        <v>2492</v>
      </c>
      <c r="AR16" s="4" t="s">
        <v>36</v>
      </c>
      <c r="AS16" s="3">
        <v>14204</v>
      </c>
      <c r="AT16" s="4" t="s">
        <v>141</v>
      </c>
      <c r="AU16" s="4" t="s">
        <v>141</v>
      </c>
      <c r="AV16" s="4" t="s">
        <v>142</v>
      </c>
      <c r="AW16" s="4" t="s">
        <v>141</v>
      </c>
      <c r="AX16" s="4" t="s">
        <v>141</v>
      </c>
      <c r="AY16" s="4" t="s">
        <v>141</v>
      </c>
      <c r="AZ16" s="6" t="s">
        <v>142</v>
      </c>
      <c r="BA16" s="6" t="s">
        <v>141</v>
      </c>
      <c r="BB16" s="1" t="s">
        <v>149</v>
      </c>
    </row>
    <row r="17" spans="1:54" x14ac:dyDescent="0.2">
      <c r="A17" s="1" t="s">
        <v>50</v>
      </c>
      <c r="B17" s="2" t="s">
        <v>99</v>
      </c>
      <c r="C17" s="3">
        <v>4489</v>
      </c>
      <c r="D17" s="3">
        <v>1141</v>
      </c>
      <c r="E17" s="5">
        <v>115</v>
      </c>
      <c r="F17" s="3">
        <v>52</v>
      </c>
      <c r="G17" s="3">
        <v>0</v>
      </c>
      <c r="H17" s="3">
        <v>50</v>
      </c>
      <c r="I17" s="3">
        <v>10128</v>
      </c>
      <c r="J17" s="4" t="s">
        <v>33</v>
      </c>
      <c r="K17" s="3">
        <v>0</v>
      </c>
      <c r="L17" s="2" t="s">
        <v>33</v>
      </c>
      <c r="M17" s="3">
        <v>0</v>
      </c>
      <c r="N17" s="3">
        <v>3</v>
      </c>
      <c r="O17" s="3">
        <v>29</v>
      </c>
      <c r="P17" s="3">
        <v>4</v>
      </c>
      <c r="Q17" s="3">
        <v>18</v>
      </c>
      <c r="R17" s="3">
        <v>32</v>
      </c>
      <c r="S17" s="3">
        <v>343</v>
      </c>
      <c r="T17" s="3">
        <v>39</v>
      </c>
      <c r="U17" s="3">
        <v>390</v>
      </c>
      <c r="V17" s="3">
        <v>24</v>
      </c>
      <c r="W17" s="3">
        <v>176</v>
      </c>
      <c r="X17" s="3">
        <v>2</v>
      </c>
      <c r="Y17" s="3">
        <v>21</v>
      </c>
      <c r="Z17" s="3">
        <v>3</v>
      </c>
      <c r="AA17" s="3">
        <v>59</v>
      </c>
      <c r="AB17" s="3">
        <v>8</v>
      </c>
      <c r="AC17" s="3">
        <v>90</v>
      </c>
      <c r="AD17" s="3">
        <v>0</v>
      </c>
      <c r="AE17" s="3">
        <v>0</v>
      </c>
      <c r="AF17" s="3">
        <v>1</v>
      </c>
      <c r="AG17" s="3">
        <v>30</v>
      </c>
      <c r="AH17" s="3">
        <v>1</v>
      </c>
      <c r="AI17" s="3">
        <v>14</v>
      </c>
      <c r="AJ17" s="3">
        <v>2</v>
      </c>
      <c r="AK17" s="3">
        <v>182</v>
      </c>
      <c r="AL17" s="3">
        <v>60</v>
      </c>
      <c r="AM17" s="3">
        <v>697</v>
      </c>
      <c r="AN17" s="3">
        <v>4</v>
      </c>
      <c r="AO17" s="3">
        <v>872</v>
      </c>
      <c r="AP17" s="4" t="s">
        <v>36</v>
      </c>
      <c r="AQ17" s="3">
        <v>2870</v>
      </c>
      <c r="AR17" s="4" t="s">
        <v>36</v>
      </c>
      <c r="AS17" s="3">
        <v>10260</v>
      </c>
      <c r="AT17" s="4" t="s">
        <v>142</v>
      </c>
      <c r="AU17" s="4" t="s">
        <v>141</v>
      </c>
      <c r="AV17" s="4" t="s">
        <v>142</v>
      </c>
      <c r="AW17" s="4" t="s">
        <v>141</v>
      </c>
      <c r="AX17" s="4" t="s">
        <v>141</v>
      </c>
      <c r="AY17" s="4" t="s">
        <v>141</v>
      </c>
      <c r="AZ17" s="6" t="s">
        <v>141</v>
      </c>
      <c r="BA17" s="6" t="s">
        <v>141</v>
      </c>
      <c r="BB17" s="1" t="s">
        <v>39</v>
      </c>
    </row>
    <row r="18" spans="1:54" x14ac:dyDescent="0.2">
      <c r="A18" s="1" t="s">
        <v>51</v>
      </c>
      <c r="B18" s="2" t="s">
        <v>96</v>
      </c>
      <c r="C18" s="3">
        <v>12642</v>
      </c>
      <c r="D18" s="3">
        <v>5293</v>
      </c>
      <c r="E18" s="5">
        <v>40</v>
      </c>
      <c r="F18" s="3">
        <v>52</v>
      </c>
      <c r="G18" s="3">
        <v>0</v>
      </c>
      <c r="H18" s="3">
        <v>52</v>
      </c>
      <c r="I18" s="3">
        <v>46349</v>
      </c>
      <c r="J18" s="4" t="s">
        <v>36</v>
      </c>
      <c r="K18" s="3">
        <v>7195</v>
      </c>
      <c r="L18" s="2" t="s">
        <v>36</v>
      </c>
      <c r="M18" s="3">
        <v>375</v>
      </c>
      <c r="N18" s="3">
        <v>0</v>
      </c>
      <c r="O18" s="3">
        <v>0</v>
      </c>
      <c r="P18" s="3">
        <v>0</v>
      </c>
      <c r="Q18" s="3">
        <v>0</v>
      </c>
      <c r="R18" s="3">
        <v>246</v>
      </c>
      <c r="S18" s="3">
        <v>9182</v>
      </c>
      <c r="T18" s="3">
        <v>246</v>
      </c>
      <c r="U18" s="3">
        <v>9182</v>
      </c>
      <c r="V18" s="3">
        <v>91</v>
      </c>
      <c r="W18" s="3">
        <v>4559</v>
      </c>
      <c r="X18" s="3">
        <v>73</v>
      </c>
      <c r="Y18" s="3">
        <v>4215</v>
      </c>
      <c r="Z18" s="3">
        <v>72</v>
      </c>
      <c r="AA18" s="3">
        <v>294</v>
      </c>
      <c r="AB18" s="3">
        <v>10</v>
      </c>
      <c r="AC18" s="3">
        <v>114</v>
      </c>
      <c r="AD18" s="3">
        <v>0</v>
      </c>
      <c r="AE18" s="3">
        <v>0</v>
      </c>
      <c r="AF18" s="3">
        <v>0</v>
      </c>
      <c r="AG18" s="3">
        <v>0</v>
      </c>
      <c r="AH18" s="3">
        <v>0</v>
      </c>
      <c r="AI18" s="3">
        <v>0</v>
      </c>
      <c r="AJ18" s="3">
        <v>0</v>
      </c>
      <c r="AK18" s="3">
        <v>0</v>
      </c>
      <c r="AL18" s="3">
        <v>10</v>
      </c>
      <c r="AM18" s="3">
        <v>114</v>
      </c>
      <c r="AN18" s="3">
        <v>22</v>
      </c>
      <c r="AO18" s="3">
        <v>3795</v>
      </c>
      <c r="AP18" s="4" t="s">
        <v>36</v>
      </c>
      <c r="AQ18" s="3">
        <v>7763</v>
      </c>
      <c r="AR18" s="4" t="s">
        <v>36</v>
      </c>
      <c r="AS18" s="3">
        <v>29891</v>
      </c>
      <c r="AT18" s="4" t="s">
        <v>142</v>
      </c>
      <c r="AU18" s="4" t="s">
        <v>141</v>
      </c>
      <c r="AV18" s="4" t="s">
        <v>142</v>
      </c>
      <c r="AW18" s="4" t="s">
        <v>141</v>
      </c>
      <c r="AX18" s="4" t="s">
        <v>141</v>
      </c>
      <c r="AY18" s="4" t="s">
        <v>141</v>
      </c>
      <c r="AZ18" s="6" t="s">
        <v>142</v>
      </c>
      <c r="BA18" s="6" t="s">
        <v>141</v>
      </c>
      <c r="BB18" s="1" t="s">
        <v>39</v>
      </c>
    </row>
    <row r="19" spans="1:54" x14ac:dyDescent="0.2">
      <c r="A19" s="1" t="s">
        <v>52</v>
      </c>
      <c r="B19" s="2" t="s">
        <v>99</v>
      </c>
      <c r="C19" s="3">
        <v>5485</v>
      </c>
      <c r="D19" s="3">
        <v>1095</v>
      </c>
      <c r="E19" s="5">
        <v>115</v>
      </c>
      <c r="F19" s="3">
        <v>52</v>
      </c>
      <c r="G19" s="3">
        <v>0</v>
      </c>
      <c r="H19" s="3">
        <v>50</v>
      </c>
      <c r="I19" s="3">
        <v>9407</v>
      </c>
      <c r="J19" s="4" t="s">
        <v>33</v>
      </c>
      <c r="K19" s="3">
        <v>0</v>
      </c>
      <c r="L19" s="2" t="s">
        <v>33</v>
      </c>
      <c r="M19" s="3">
        <v>0</v>
      </c>
      <c r="N19" s="3">
        <v>23</v>
      </c>
      <c r="O19" s="3">
        <v>90</v>
      </c>
      <c r="P19" s="3">
        <v>17</v>
      </c>
      <c r="Q19" s="3">
        <v>225</v>
      </c>
      <c r="R19" s="3">
        <v>57</v>
      </c>
      <c r="S19" s="3">
        <v>466</v>
      </c>
      <c r="T19" s="3">
        <v>97</v>
      </c>
      <c r="U19" s="3">
        <v>781</v>
      </c>
      <c r="V19" s="3">
        <v>61</v>
      </c>
      <c r="W19" s="3">
        <v>504</v>
      </c>
      <c r="X19" s="3">
        <v>4</v>
      </c>
      <c r="Y19" s="3">
        <v>72</v>
      </c>
      <c r="Z19" s="3">
        <v>4</v>
      </c>
      <c r="AA19" s="3">
        <v>24</v>
      </c>
      <c r="AB19" s="3">
        <v>18</v>
      </c>
      <c r="AC19" s="3">
        <v>118</v>
      </c>
      <c r="AD19" s="3">
        <v>7</v>
      </c>
      <c r="AE19" s="3">
        <v>32</v>
      </c>
      <c r="AF19" s="3">
        <v>3</v>
      </c>
      <c r="AG19" s="3">
        <v>31</v>
      </c>
      <c r="AH19" s="3">
        <v>0</v>
      </c>
      <c r="AI19" s="3">
        <v>0</v>
      </c>
      <c r="AJ19" s="3">
        <v>12</v>
      </c>
      <c r="AK19" s="3">
        <v>987</v>
      </c>
      <c r="AL19" s="3">
        <v>57</v>
      </c>
      <c r="AM19" s="3">
        <v>3820</v>
      </c>
      <c r="AN19" s="3">
        <v>4</v>
      </c>
      <c r="AO19" s="3">
        <v>378</v>
      </c>
      <c r="AP19" s="4" t="s">
        <v>36</v>
      </c>
      <c r="AQ19" s="3">
        <v>4775</v>
      </c>
      <c r="AR19" s="4" t="s">
        <v>36</v>
      </c>
      <c r="AS19" s="3">
        <v>10260</v>
      </c>
      <c r="AT19" s="4" t="s">
        <v>142</v>
      </c>
      <c r="AU19" s="4" t="s">
        <v>141</v>
      </c>
      <c r="AV19" s="4" t="s">
        <v>142</v>
      </c>
      <c r="AW19" s="4" t="s">
        <v>141</v>
      </c>
      <c r="AX19" s="4" t="s">
        <v>141</v>
      </c>
      <c r="AY19" s="4" t="s">
        <v>141</v>
      </c>
      <c r="AZ19" s="6" t="s">
        <v>141</v>
      </c>
      <c r="BA19" s="6" t="s">
        <v>142</v>
      </c>
      <c r="BB19" s="1" t="s">
        <v>39</v>
      </c>
    </row>
    <row r="20" spans="1:54" x14ac:dyDescent="0.2">
      <c r="A20" s="1" t="s">
        <v>53</v>
      </c>
      <c r="B20" s="2" t="s">
        <v>100</v>
      </c>
      <c r="C20" s="3">
        <v>4230</v>
      </c>
      <c r="D20" s="3">
        <v>1220</v>
      </c>
      <c r="E20" s="5">
        <v>0</v>
      </c>
      <c r="F20" s="3">
        <v>52</v>
      </c>
      <c r="G20" s="3">
        <v>0</v>
      </c>
      <c r="H20" s="3">
        <v>8</v>
      </c>
      <c r="I20" s="3">
        <v>19448</v>
      </c>
      <c r="J20" s="4" t="s">
        <v>36</v>
      </c>
      <c r="K20" s="3">
        <v>844</v>
      </c>
      <c r="L20" s="2" t="s">
        <v>33</v>
      </c>
      <c r="M20" s="3">
        <v>2016</v>
      </c>
      <c r="N20" s="3">
        <v>9</v>
      </c>
      <c r="O20" s="3">
        <v>96</v>
      </c>
      <c r="P20" s="3">
        <v>1</v>
      </c>
      <c r="Q20" s="3">
        <v>30</v>
      </c>
      <c r="R20" s="3">
        <v>394</v>
      </c>
      <c r="S20" s="3">
        <v>1601</v>
      </c>
      <c r="T20" s="3">
        <v>404</v>
      </c>
      <c r="U20" s="3">
        <v>1727</v>
      </c>
      <c r="V20" s="3">
        <v>110</v>
      </c>
      <c r="W20" s="3">
        <v>350</v>
      </c>
      <c r="X20" s="3">
        <v>9</v>
      </c>
      <c r="Y20" s="3">
        <v>50</v>
      </c>
      <c r="Z20" s="3">
        <v>124</v>
      </c>
      <c r="AA20" s="3">
        <v>564</v>
      </c>
      <c r="AB20" s="3">
        <v>160</v>
      </c>
      <c r="AC20" s="3">
        <v>733</v>
      </c>
      <c r="AD20" s="3">
        <v>0</v>
      </c>
      <c r="AE20" s="3">
        <v>0</v>
      </c>
      <c r="AF20" s="3">
        <v>1</v>
      </c>
      <c r="AG20" s="3">
        <v>30</v>
      </c>
      <c r="AH20" s="3">
        <v>0</v>
      </c>
      <c r="AI20" s="3">
        <v>0</v>
      </c>
      <c r="AJ20" s="3">
        <v>22</v>
      </c>
      <c r="AK20" s="3">
        <v>180</v>
      </c>
      <c r="AL20" s="3">
        <v>30</v>
      </c>
      <c r="AM20" s="3">
        <v>616</v>
      </c>
      <c r="AN20" s="3">
        <v>11</v>
      </c>
      <c r="AO20" s="3">
        <v>147</v>
      </c>
      <c r="AP20" s="4" t="s">
        <v>36</v>
      </c>
      <c r="AQ20" s="3">
        <v>1525</v>
      </c>
      <c r="AR20" s="4" t="s">
        <v>36</v>
      </c>
      <c r="AS20" s="3">
        <v>13224</v>
      </c>
      <c r="AT20" s="4" t="s">
        <v>142</v>
      </c>
      <c r="AU20" s="4" t="s">
        <v>141</v>
      </c>
      <c r="AV20" s="4" t="s">
        <v>142</v>
      </c>
      <c r="AW20" s="4" t="s">
        <v>141</v>
      </c>
      <c r="AX20" s="4" t="s">
        <v>141</v>
      </c>
      <c r="AY20" s="4" t="s">
        <v>141</v>
      </c>
      <c r="AZ20" s="6" t="s">
        <v>141</v>
      </c>
      <c r="BA20" s="6" t="s">
        <v>141</v>
      </c>
      <c r="BB20" s="1" t="s">
        <v>150</v>
      </c>
    </row>
    <row r="21" spans="1:54" x14ac:dyDescent="0.2">
      <c r="A21" s="1" t="s">
        <v>54</v>
      </c>
      <c r="B21" s="2" t="s">
        <v>101</v>
      </c>
      <c r="C21" s="3">
        <v>1410</v>
      </c>
      <c r="D21" s="3">
        <v>1953</v>
      </c>
      <c r="E21" s="5">
        <v>25</v>
      </c>
      <c r="F21" s="3">
        <v>37</v>
      </c>
      <c r="G21" s="3">
        <v>15</v>
      </c>
      <c r="H21" s="3">
        <v>0</v>
      </c>
      <c r="I21" s="3">
        <v>33450</v>
      </c>
      <c r="J21" s="4" t="s">
        <v>36</v>
      </c>
      <c r="K21" s="3">
        <v>595</v>
      </c>
      <c r="L21" s="2" t="s">
        <v>33</v>
      </c>
      <c r="M21" s="3">
        <v>1840</v>
      </c>
      <c r="N21" s="3">
        <v>27</v>
      </c>
      <c r="O21" s="3">
        <v>258</v>
      </c>
      <c r="P21" s="3">
        <v>7</v>
      </c>
      <c r="Q21" s="3">
        <v>127</v>
      </c>
      <c r="R21" s="3">
        <v>506</v>
      </c>
      <c r="S21" s="3">
        <v>2155</v>
      </c>
      <c r="T21" s="3">
        <v>540</v>
      </c>
      <c r="U21" s="3">
        <v>2540</v>
      </c>
      <c r="V21" s="3">
        <v>148</v>
      </c>
      <c r="W21" s="3">
        <v>774</v>
      </c>
      <c r="X21" s="3">
        <v>21</v>
      </c>
      <c r="Y21" s="3">
        <v>231</v>
      </c>
      <c r="Z21" s="3">
        <v>3</v>
      </c>
      <c r="AA21" s="3">
        <v>36</v>
      </c>
      <c r="AB21" s="3">
        <v>301</v>
      </c>
      <c r="AC21" s="3">
        <v>1002</v>
      </c>
      <c r="AD21" s="3">
        <v>59</v>
      </c>
      <c r="AE21" s="3">
        <v>476</v>
      </c>
      <c r="AF21" s="3">
        <v>8</v>
      </c>
      <c r="AG21" s="3">
        <v>21</v>
      </c>
      <c r="AH21" s="3">
        <v>0</v>
      </c>
      <c r="AI21" s="3">
        <v>0</v>
      </c>
      <c r="AJ21" s="3">
        <v>336</v>
      </c>
      <c r="AK21" s="3">
        <v>1323</v>
      </c>
      <c r="AL21" s="3">
        <v>53</v>
      </c>
      <c r="AM21" s="3">
        <v>689</v>
      </c>
      <c r="AN21" s="3">
        <v>17</v>
      </c>
      <c r="AO21" s="3">
        <v>1087</v>
      </c>
      <c r="AP21" s="4" t="s">
        <v>36</v>
      </c>
      <c r="AQ21" s="3">
        <v>18253</v>
      </c>
      <c r="AR21" s="4" t="s">
        <v>36</v>
      </c>
      <c r="AS21" s="3">
        <v>1314</v>
      </c>
      <c r="AT21" s="4" t="s">
        <v>141</v>
      </c>
      <c r="AU21" s="4" t="s">
        <v>141</v>
      </c>
      <c r="AV21" s="4" t="s">
        <v>142</v>
      </c>
      <c r="AW21" s="4" t="s">
        <v>141</v>
      </c>
      <c r="AX21" s="4" t="s">
        <v>141</v>
      </c>
      <c r="AY21" s="4" t="s">
        <v>141</v>
      </c>
      <c r="AZ21" s="6" t="s">
        <v>142</v>
      </c>
      <c r="BA21" s="6" t="s">
        <v>141</v>
      </c>
      <c r="BB21" s="1" t="s">
        <v>151</v>
      </c>
    </row>
    <row r="22" spans="1:54" x14ac:dyDescent="0.2">
      <c r="A22" s="1" t="s">
        <v>55</v>
      </c>
      <c r="B22" s="2" t="s">
        <v>102</v>
      </c>
      <c r="C22" s="3">
        <v>5559</v>
      </c>
      <c r="D22" s="3">
        <v>3219</v>
      </c>
      <c r="E22" s="5">
        <v>0</v>
      </c>
      <c r="F22" s="3">
        <v>49</v>
      </c>
      <c r="G22" s="3">
        <v>3</v>
      </c>
      <c r="H22" s="3">
        <v>45</v>
      </c>
      <c r="I22" s="3">
        <v>33888</v>
      </c>
      <c r="J22" s="4" t="s">
        <v>33</v>
      </c>
      <c r="K22" s="3">
        <v>8100</v>
      </c>
      <c r="L22" s="2" t="s">
        <v>33</v>
      </c>
      <c r="M22" s="3">
        <v>173</v>
      </c>
      <c r="N22" s="3">
        <v>44</v>
      </c>
      <c r="O22" s="3">
        <v>462</v>
      </c>
      <c r="P22" s="3">
        <v>0</v>
      </c>
      <c r="Q22" s="3">
        <v>0</v>
      </c>
      <c r="R22" s="3">
        <v>77</v>
      </c>
      <c r="S22" s="3">
        <v>269</v>
      </c>
      <c r="T22" s="3">
        <v>121</v>
      </c>
      <c r="U22" s="3">
        <v>731</v>
      </c>
      <c r="V22" s="3">
        <v>18</v>
      </c>
      <c r="W22" s="3">
        <v>108</v>
      </c>
      <c r="X22" s="3">
        <v>33</v>
      </c>
      <c r="Y22" s="3">
        <v>45</v>
      </c>
      <c r="Z22" s="3">
        <v>24</v>
      </c>
      <c r="AA22" s="3">
        <v>91</v>
      </c>
      <c r="AB22" s="3">
        <v>41</v>
      </c>
      <c r="AC22" s="3">
        <v>406</v>
      </c>
      <c r="AD22" s="3">
        <v>5</v>
      </c>
      <c r="AE22" s="3">
        <v>81</v>
      </c>
      <c r="AF22" s="3">
        <v>0</v>
      </c>
      <c r="AG22" s="3">
        <v>0</v>
      </c>
      <c r="AH22" s="3">
        <v>0</v>
      </c>
      <c r="AI22" s="3">
        <v>0</v>
      </c>
      <c r="AJ22" s="3">
        <v>0</v>
      </c>
      <c r="AK22" s="3">
        <v>0</v>
      </c>
      <c r="AL22" s="3">
        <v>49</v>
      </c>
      <c r="AM22" s="3">
        <v>985</v>
      </c>
      <c r="AN22" s="3">
        <v>5</v>
      </c>
      <c r="AO22" s="3">
        <v>1035</v>
      </c>
      <c r="AP22" s="4" t="s">
        <v>36</v>
      </c>
      <c r="AQ22" s="3">
        <v>1721</v>
      </c>
      <c r="AR22" s="4" t="s">
        <v>36</v>
      </c>
      <c r="AS22" s="3">
        <v>58870</v>
      </c>
      <c r="AT22" s="4" t="s">
        <v>141</v>
      </c>
      <c r="AU22" s="4" t="s">
        <v>141</v>
      </c>
      <c r="AV22" s="4" t="s">
        <v>142</v>
      </c>
      <c r="AW22" s="4" t="s">
        <v>141</v>
      </c>
      <c r="AX22" s="4" t="s">
        <v>141</v>
      </c>
      <c r="AY22" s="4" t="s">
        <v>141</v>
      </c>
      <c r="AZ22" s="6" t="s">
        <v>141</v>
      </c>
      <c r="BA22" s="6" t="s">
        <v>141</v>
      </c>
      <c r="BB22" s="1" t="s">
        <v>152</v>
      </c>
    </row>
    <row r="23" spans="1:54" x14ac:dyDescent="0.2">
      <c r="A23" s="1" t="s">
        <v>56</v>
      </c>
      <c r="B23" s="2" t="s">
        <v>103</v>
      </c>
      <c r="C23" s="3">
        <v>12330</v>
      </c>
      <c r="D23" s="3">
        <v>4282</v>
      </c>
      <c r="E23" s="5">
        <v>25</v>
      </c>
      <c r="F23" s="3">
        <v>38</v>
      </c>
      <c r="G23" s="3">
        <v>14</v>
      </c>
      <c r="H23" s="3">
        <v>22</v>
      </c>
      <c r="I23" s="3">
        <v>11331</v>
      </c>
      <c r="J23" s="4" t="s">
        <v>36</v>
      </c>
      <c r="K23" s="3">
        <v>3650</v>
      </c>
      <c r="L23" s="2" t="s">
        <v>36</v>
      </c>
      <c r="M23" s="3">
        <v>2017</v>
      </c>
      <c r="N23" s="3">
        <v>60</v>
      </c>
      <c r="O23" s="3">
        <v>888</v>
      </c>
      <c r="P23" s="3">
        <v>0</v>
      </c>
      <c r="Q23" s="3">
        <v>0</v>
      </c>
      <c r="R23" s="3">
        <v>22</v>
      </c>
      <c r="S23" s="3">
        <v>1401</v>
      </c>
      <c r="T23" s="3">
        <v>82</v>
      </c>
      <c r="U23" s="3">
        <v>2289</v>
      </c>
      <c r="V23" s="3">
        <v>16</v>
      </c>
      <c r="W23" s="3">
        <v>159</v>
      </c>
      <c r="X23" s="3">
        <v>16</v>
      </c>
      <c r="Y23" s="3">
        <v>442</v>
      </c>
      <c r="Z23" s="3">
        <v>20</v>
      </c>
      <c r="AA23" s="3">
        <v>410</v>
      </c>
      <c r="AB23" s="3">
        <v>13</v>
      </c>
      <c r="AC23" s="3">
        <v>973</v>
      </c>
      <c r="AD23" s="3">
        <v>0</v>
      </c>
      <c r="AE23" s="3">
        <v>0</v>
      </c>
      <c r="AF23" s="3">
        <v>14</v>
      </c>
      <c r="AG23" s="3">
        <v>245</v>
      </c>
      <c r="AH23" s="3">
        <v>3</v>
      </c>
      <c r="AI23" s="3">
        <v>60</v>
      </c>
      <c r="AJ23" s="3">
        <v>274</v>
      </c>
      <c r="AK23" s="3">
        <v>6400</v>
      </c>
      <c r="AL23" s="3">
        <v>221</v>
      </c>
      <c r="AM23" s="3">
        <v>3949</v>
      </c>
      <c r="AN23" s="3">
        <v>43</v>
      </c>
      <c r="AO23" s="3">
        <v>757</v>
      </c>
      <c r="AP23" s="4" t="s">
        <v>36</v>
      </c>
      <c r="AQ23" s="3">
        <v>5857</v>
      </c>
      <c r="AR23" s="4" t="s">
        <v>36</v>
      </c>
      <c r="AS23" s="3">
        <v>63983</v>
      </c>
      <c r="AT23" s="4" t="s">
        <v>141</v>
      </c>
      <c r="AU23" s="4" t="s">
        <v>141</v>
      </c>
      <c r="AV23" s="4" t="s">
        <v>142</v>
      </c>
      <c r="AW23" s="4" t="s">
        <v>141</v>
      </c>
      <c r="AX23" s="4" t="s">
        <v>141</v>
      </c>
      <c r="AY23" s="4" t="s">
        <v>141</v>
      </c>
      <c r="AZ23" s="6" t="s">
        <v>141</v>
      </c>
      <c r="BA23" s="6" t="s">
        <v>141</v>
      </c>
      <c r="BB23" s="1" t="s">
        <v>153</v>
      </c>
    </row>
    <row r="24" spans="1:54" x14ac:dyDescent="0.2">
      <c r="A24" s="1" t="s">
        <v>57</v>
      </c>
      <c r="B24" s="2" t="s">
        <v>85</v>
      </c>
      <c r="C24" s="3">
        <v>4620</v>
      </c>
      <c r="D24" s="3">
        <v>1113</v>
      </c>
      <c r="E24" s="5">
        <v>115</v>
      </c>
      <c r="F24" s="3">
        <v>52</v>
      </c>
      <c r="G24" s="3">
        <v>0</v>
      </c>
      <c r="H24" s="3">
        <v>9</v>
      </c>
      <c r="I24" s="3">
        <v>11000</v>
      </c>
      <c r="J24" s="4" t="s">
        <v>36</v>
      </c>
      <c r="K24" s="3">
        <v>520</v>
      </c>
      <c r="L24" s="2" t="s">
        <v>33</v>
      </c>
      <c r="M24" s="3">
        <v>620</v>
      </c>
      <c r="N24" s="3">
        <v>68</v>
      </c>
      <c r="O24" s="3">
        <v>400</v>
      </c>
      <c r="P24" s="3">
        <v>9</v>
      </c>
      <c r="Q24" s="3">
        <v>605</v>
      </c>
      <c r="R24" s="3">
        <v>89</v>
      </c>
      <c r="S24" s="3">
        <v>1301</v>
      </c>
      <c r="T24" s="3">
        <v>166</v>
      </c>
      <c r="U24" s="3">
        <v>2306</v>
      </c>
      <c r="V24" s="3">
        <v>40</v>
      </c>
      <c r="W24" s="3">
        <v>224</v>
      </c>
      <c r="X24" s="3">
        <v>3</v>
      </c>
      <c r="Y24" s="3">
        <v>445</v>
      </c>
      <c r="Z24" s="3">
        <v>0</v>
      </c>
      <c r="AA24" s="3">
        <v>0</v>
      </c>
      <c r="AB24" s="3">
        <v>118</v>
      </c>
      <c r="AC24" s="3">
        <v>1382</v>
      </c>
      <c r="AD24" s="3">
        <v>0</v>
      </c>
      <c r="AE24" s="3">
        <v>0</v>
      </c>
      <c r="AF24" s="3">
        <v>2</v>
      </c>
      <c r="AG24" s="3">
        <v>175</v>
      </c>
      <c r="AH24" s="3">
        <v>3</v>
      </c>
      <c r="AI24" s="3">
        <v>80</v>
      </c>
      <c r="AJ24" s="3">
        <v>45</v>
      </c>
      <c r="AK24" s="3">
        <v>1486</v>
      </c>
      <c r="AL24" s="3">
        <v>21</v>
      </c>
      <c r="AM24" s="3">
        <v>575</v>
      </c>
      <c r="AN24" s="3">
        <v>5</v>
      </c>
      <c r="AO24" s="3">
        <v>360</v>
      </c>
      <c r="AP24" s="4" t="s">
        <v>36</v>
      </c>
      <c r="AQ24" s="3">
        <v>2369</v>
      </c>
      <c r="AR24" s="4" t="s">
        <v>36</v>
      </c>
      <c r="AS24" s="3">
        <v>7992</v>
      </c>
      <c r="AT24" s="4" t="s">
        <v>142</v>
      </c>
      <c r="AU24" s="4" t="s">
        <v>141</v>
      </c>
      <c r="AV24" s="4" t="s">
        <v>142</v>
      </c>
      <c r="AW24" s="4" t="s">
        <v>141</v>
      </c>
      <c r="AX24" s="4" t="s">
        <v>141</v>
      </c>
      <c r="AY24" s="4" t="s">
        <v>141</v>
      </c>
      <c r="AZ24" s="6" t="s">
        <v>141</v>
      </c>
      <c r="BA24" s="6" t="s">
        <v>142</v>
      </c>
      <c r="BB24" s="1" t="s">
        <v>154</v>
      </c>
    </row>
    <row r="25" spans="1:54" x14ac:dyDescent="0.2">
      <c r="A25" s="1" t="s">
        <v>58</v>
      </c>
      <c r="B25" s="2" t="s">
        <v>104</v>
      </c>
      <c r="C25" s="3">
        <v>4469</v>
      </c>
      <c r="D25" s="3">
        <v>899</v>
      </c>
      <c r="E25" s="5">
        <v>25</v>
      </c>
      <c r="F25" s="3">
        <v>39</v>
      </c>
      <c r="G25" s="3">
        <v>26</v>
      </c>
      <c r="H25" s="4" t="s">
        <v>39</v>
      </c>
      <c r="I25" s="3">
        <v>4629</v>
      </c>
      <c r="J25" s="4" t="s">
        <v>36</v>
      </c>
      <c r="K25" s="3">
        <v>329</v>
      </c>
      <c r="L25" s="2" t="s">
        <v>33</v>
      </c>
      <c r="M25" s="3">
        <v>429</v>
      </c>
      <c r="N25" s="3">
        <v>9</v>
      </c>
      <c r="O25" s="3">
        <v>65</v>
      </c>
      <c r="P25" s="3">
        <v>1</v>
      </c>
      <c r="Q25" s="3">
        <v>132</v>
      </c>
      <c r="R25" s="3">
        <v>128</v>
      </c>
      <c r="S25" s="3">
        <v>956</v>
      </c>
      <c r="T25" s="3">
        <v>138</v>
      </c>
      <c r="U25" s="3">
        <v>1153</v>
      </c>
      <c r="V25" s="3">
        <v>58</v>
      </c>
      <c r="W25" s="3">
        <v>203</v>
      </c>
      <c r="X25" s="3">
        <v>5</v>
      </c>
      <c r="Y25" s="3">
        <v>112</v>
      </c>
      <c r="Z25" s="3">
        <v>0</v>
      </c>
      <c r="AA25" s="3">
        <v>67</v>
      </c>
      <c r="AB25" s="3">
        <v>69</v>
      </c>
      <c r="AC25" s="3">
        <v>491</v>
      </c>
      <c r="AD25" s="3">
        <v>0</v>
      </c>
      <c r="AE25" s="3">
        <v>30</v>
      </c>
      <c r="AF25" s="3">
        <v>2</v>
      </c>
      <c r="AG25" s="3">
        <v>212</v>
      </c>
      <c r="AH25" s="3">
        <v>4</v>
      </c>
      <c r="AI25" s="3">
        <v>38</v>
      </c>
      <c r="AJ25" s="3">
        <v>365</v>
      </c>
      <c r="AK25" s="3">
        <v>2061</v>
      </c>
      <c r="AL25" s="3">
        <v>3</v>
      </c>
      <c r="AM25" s="3">
        <v>43</v>
      </c>
      <c r="AN25" s="3">
        <v>24</v>
      </c>
      <c r="AO25" s="3">
        <v>188</v>
      </c>
      <c r="AP25" s="4" t="s">
        <v>33</v>
      </c>
      <c r="AQ25" s="3">
        <v>2605</v>
      </c>
      <c r="AR25" s="4" t="s">
        <v>36</v>
      </c>
      <c r="AS25" s="3">
        <v>5508</v>
      </c>
      <c r="AT25" s="4" t="s">
        <v>141</v>
      </c>
      <c r="AU25" s="4" t="s">
        <v>141</v>
      </c>
      <c r="AV25" s="4" t="s">
        <v>142</v>
      </c>
      <c r="AW25" s="4" t="s">
        <v>141</v>
      </c>
      <c r="AX25" s="4" t="s">
        <v>141</v>
      </c>
      <c r="AY25" s="4" t="s">
        <v>141</v>
      </c>
      <c r="AZ25" s="6" t="s">
        <v>141</v>
      </c>
      <c r="BA25" s="6" t="s">
        <v>141</v>
      </c>
      <c r="BB25" s="1" t="s">
        <v>155</v>
      </c>
    </row>
    <row r="26" spans="1:54" x14ac:dyDescent="0.2">
      <c r="A26" s="1" t="s">
        <v>59</v>
      </c>
      <c r="B26" s="2" t="s">
        <v>105</v>
      </c>
      <c r="C26" s="3">
        <v>22529</v>
      </c>
      <c r="D26" s="3">
        <v>6909</v>
      </c>
      <c r="E26" s="5">
        <v>50</v>
      </c>
      <c r="F26" s="3">
        <v>50</v>
      </c>
      <c r="G26" s="3">
        <v>2</v>
      </c>
      <c r="H26" s="3">
        <v>2</v>
      </c>
      <c r="I26" s="3">
        <v>25981</v>
      </c>
      <c r="J26" s="4" t="s">
        <v>36</v>
      </c>
      <c r="K26" s="3">
        <v>9785</v>
      </c>
      <c r="L26" s="2" t="s">
        <v>36</v>
      </c>
      <c r="M26" s="3">
        <v>6537</v>
      </c>
      <c r="N26" s="3">
        <v>9</v>
      </c>
      <c r="O26" s="3">
        <v>159</v>
      </c>
      <c r="P26" s="3">
        <v>0</v>
      </c>
      <c r="Q26" s="3">
        <v>0</v>
      </c>
      <c r="R26" s="3">
        <v>190</v>
      </c>
      <c r="S26" s="3">
        <v>2806</v>
      </c>
      <c r="T26" s="3">
        <v>199</v>
      </c>
      <c r="U26" s="3">
        <v>2965</v>
      </c>
      <c r="V26" s="3">
        <v>50</v>
      </c>
      <c r="W26" s="3">
        <v>811</v>
      </c>
      <c r="X26" s="3">
        <v>92</v>
      </c>
      <c r="Y26" s="3">
        <v>1343</v>
      </c>
      <c r="Z26" s="3">
        <v>20</v>
      </c>
      <c r="AA26" s="3">
        <v>211</v>
      </c>
      <c r="AB26" s="3">
        <v>23</v>
      </c>
      <c r="AC26" s="3">
        <v>324</v>
      </c>
      <c r="AD26" s="3">
        <v>0</v>
      </c>
      <c r="AE26" s="3">
        <v>0</v>
      </c>
      <c r="AF26" s="3">
        <v>14</v>
      </c>
      <c r="AG26" s="3">
        <v>276</v>
      </c>
      <c r="AH26" s="3">
        <v>0</v>
      </c>
      <c r="AI26" s="3">
        <v>0</v>
      </c>
      <c r="AJ26" s="3">
        <v>181</v>
      </c>
      <c r="AK26" s="3">
        <v>2097</v>
      </c>
      <c r="AL26" s="4">
        <v>0</v>
      </c>
      <c r="AM26" s="4">
        <v>0</v>
      </c>
      <c r="AN26" s="3">
        <v>10</v>
      </c>
      <c r="AO26" s="3">
        <v>1332</v>
      </c>
      <c r="AP26" s="4" t="s">
        <v>36</v>
      </c>
      <c r="AQ26" s="3">
        <v>4667</v>
      </c>
      <c r="AR26" s="4" t="s">
        <v>36</v>
      </c>
      <c r="AS26" s="3">
        <v>98100</v>
      </c>
      <c r="AT26" s="4" t="s">
        <v>141</v>
      </c>
      <c r="AU26" s="4" t="s">
        <v>141</v>
      </c>
      <c r="AV26" s="4" t="s">
        <v>142</v>
      </c>
      <c r="AW26" s="4" t="s">
        <v>141</v>
      </c>
      <c r="AX26" s="4" t="s">
        <v>141</v>
      </c>
      <c r="AY26" s="4" t="s">
        <v>141</v>
      </c>
      <c r="AZ26" s="6" t="s">
        <v>141</v>
      </c>
      <c r="BA26" s="6" t="s">
        <v>142</v>
      </c>
      <c r="BB26" s="1" t="s">
        <v>39</v>
      </c>
    </row>
    <row r="27" spans="1:54" x14ac:dyDescent="0.2">
      <c r="A27" s="1" t="s">
        <v>60</v>
      </c>
      <c r="B27" s="2" t="s">
        <v>106</v>
      </c>
      <c r="C27" s="3">
        <v>6528</v>
      </c>
      <c r="D27" s="3">
        <v>1432</v>
      </c>
      <c r="E27" s="5">
        <v>0</v>
      </c>
      <c r="F27" s="3">
        <v>52</v>
      </c>
      <c r="G27" s="3">
        <v>0</v>
      </c>
      <c r="H27" s="3">
        <v>52</v>
      </c>
      <c r="I27" s="3">
        <v>12214</v>
      </c>
      <c r="J27" s="4" t="s">
        <v>36</v>
      </c>
      <c r="K27" s="3">
        <v>417</v>
      </c>
      <c r="L27" s="2" t="s">
        <v>33</v>
      </c>
      <c r="M27" s="3">
        <v>23</v>
      </c>
      <c r="N27" s="3">
        <v>31</v>
      </c>
      <c r="O27" s="3">
        <v>483</v>
      </c>
      <c r="P27" s="3">
        <v>0</v>
      </c>
      <c r="Q27" s="3">
        <v>0</v>
      </c>
      <c r="R27" s="3">
        <v>90</v>
      </c>
      <c r="S27" s="3">
        <v>702</v>
      </c>
      <c r="T27" s="3">
        <v>121</v>
      </c>
      <c r="U27" s="3">
        <v>1185</v>
      </c>
      <c r="V27" s="3">
        <v>22</v>
      </c>
      <c r="W27" s="3">
        <v>113</v>
      </c>
      <c r="X27" s="3">
        <v>29</v>
      </c>
      <c r="Y27" s="3">
        <v>181</v>
      </c>
      <c r="Z27" s="3">
        <v>21</v>
      </c>
      <c r="AA27" s="3">
        <v>87</v>
      </c>
      <c r="AB27" s="3">
        <v>7</v>
      </c>
      <c r="AC27" s="3">
        <v>213</v>
      </c>
      <c r="AD27" s="3">
        <v>28</v>
      </c>
      <c r="AE27" s="3">
        <v>155</v>
      </c>
      <c r="AF27" s="3">
        <v>14</v>
      </c>
      <c r="AG27" s="3">
        <v>436</v>
      </c>
      <c r="AH27" s="3">
        <v>0</v>
      </c>
      <c r="AI27" s="3">
        <v>0</v>
      </c>
      <c r="AJ27" s="3">
        <v>32</v>
      </c>
      <c r="AK27" s="3">
        <v>103</v>
      </c>
      <c r="AL27" s="3">
        <v>59</v>
      </c>
      <c r="AM27" s="3">
        <v>762</v>
      </c>
      <c r="AN27" s="3">
        <v>2</v>
      </c>
      <c r="AO27" s="3">
        <v>243</v>
      </c>
      <c r="AP27" s="4" t="s">
        <v>36</v>
      </c>
      <c r="AQ27" s="3">
        <v>2409</v>
      </c>
      <c r="AR27" s="4" t="s">
        <v>36</v>
      </c>
      <c r="AS27" s="3">
        <v>14928</v>
      </c>
      <c r="AT27" s="4" t="s">
        <v>142</v>
      </c>
      <c r="AU27" s="4" t="s">
        <v>141</v>
      </c>
      <c r="AV27" s="4" t="s">
        <v>142</v>
      </c>
      <c r="AW27" s="4" t="s">
        <v>141</v>
      </c>
      <c r="AX27" s="4" t="s">
        <v>141</v>
      </c>
      <c r="AY27" s="4" t="s">
        <v>141</v>
      </c>
      <c r="AZ27" s="6" t="s">
        <v>141</v>
      </c>
      <c r="BA27" s="6" t="s">
        <v>141</v>
      </c>
      <c r="BB27" s="1" t="s">
        <v>156</v>
      </c>
    </row>
    <row r="28" spans="1:54" x14ac:dyDescent="0.2">
      <c r="A28" s="1" t="s">
        <v>61</v>
      </c>
      <c r="B28" s="2" t="s">
        <v>107</v>
      </c>
      <c r="C28" s="3">
        <v>29568</v>
      </c>
      <c r="D28" s="3">
        <v>5201</v>
      </c>
      <c r="E28" s="5">
        <v>0</v>
      </c>
      <c r="F28" s="3">
        <v>39</v>
      </c>
      <c r="G28" s="3">
        <v>13</v>
      </c>
      <c r="H28" s="3">
        <v>39</v>
      </c>
      <c r="I28" s="3">
        <v>5300</v>
      </c>
      <c r="J28" s="4" t="s">
        <v>33</v>
      </c>
      <c r="K28" s="3">
        <v>1560</v>
      </c>
      <c r="L28" s="2" t="s">
        <v>33</v>
      </c>
      <c r="M28" s="3">
        <v>415</v>
      </c>
      <c r="N28" s="3">
        <v>28</v>
      </c>
      <c r="O28" s="3">
        <v>595</v>
      </c>
      <c r="P28" s="3">
        <v>0</v>
      </c>
      <c r="Q28" s="3">
        <v>0</v>
      </c>
      <c r="R28" s="3">
        <v>99</v>
      </c>
      <c r="S28" s="3">
        <v>207</v>
      </c>
      <c r="T28" s="3">
        <v>127</v>
      </c>
      <c r="U28" s="3">
        <v>802</v>
      </c>
      <c r="V28" s="3">
        <v>3</v>
      </c>
      <c r="W28" s="3">
        <v>11</v>
      </c>
      <c r="X28" s="3">
        <v>25</v>
      </c>
      <c r="Y28" s="3">
        <v>584</v>
      </c>
      <c r="Z28" s="3">
        <v>99</v>
      </c>
      <c r="AA28" s="3">
        <v>207</v>
      </c>
      <c r="AB28" s="3">
        <v>0</v>
      </c>
      <c r="AC28" s="3">
        <v>0</v>
      </c>
      <c r="AD28" s="3">
        <v>0</v>
      </c>
      <c r="AE28" s="3">
        <v>0</v>
      </c>
      <c r="AF28" s="3">
        <v>0</v>
      </c>
      <c r="AG28" s="3">
        <v>0</v>
      </c>
      <c r="AH28" s="3">
        <v>0</v>
      </c>
      <c r="AI28" s="3">
        <v>0</v>
      </c>
      <c r="AJ28" s="3">
        <v>0</v>
      </c>
      <c r="AK28" s="3">
        <v>0</v>
      </c>
      <c r="AL28" s="3">
        <v>23</v>
      </c>
      <c r="AM28" s="3">
        <v>547</v>
      </c>
      <c r="AN28" s="3">
        <v>6</v>
      </c>
      <c r="AO28" s="3">
        <v>1273</v>
      </c>
      <c r="AP28" s="4" t="s">
        <v>33</v>
      </c>
      <c r="AQ28" s="3">
        <v>3192</v>
      </c>
      <c r="AR28" s="4" t="s">
        <v>36</v>
      </c>
      <c r="AS28" s="3">
        <v>17000</v>
      </c>
      <c r="AT28" s="4" t="s">
        <v>141</v>
      </c>
      <c r="AU28" s="4" t="s">
        <v>141</v>
      </c>
      <c r="AV28" s="4" t="s">
        <v>142</v>
      </c>
      <c r="AW28" s="4" t="s">
        <v>141</v>
      </c>
      <c r="AX28" s="4" t="s">
        <v>141</v>
      </c>
      <c r="AY28" s="4" t="s">
        <v>141</v>
      </c>
      <c r="AZ28" s="6" t="s">
        <v>141</v>
      </c>
      <c r="BA28" s="6" t="s">
        <v>141</v>
      </c>
      <c r="BB28" s="1" t="s">
        <v>157</v>
      </c>
    </row>
    <row r="29" spans="1:54" x14ac:dyDescent="0.2">
      <c r="A29" s="1" t="s">
        <v>62</v>
      </c>
      <c r="B29" s="2" t="s">
        <v>108</v>
      </c>
      <c r="C29" s="3">
        <v>14532</v>
      </c>
      <c r="D29" s="3">
        <v>6312</v>
      </c>
      <c r="E29" s="5">
        <v>25</v>
      </c>
      <c r="F29" s="3">
        <v>52</v>
      </c>
      <c r="G29" s="3">
        <v>0</v>
      </c>
      <c r="H29" s="4" t="s">
        <v>39</v>
      </c>
      <c r="I29" s="3">
        <v>59872</v>
      </c>
      <c r="J29" s="4" t="s">
        <v>36</v>
      </c>
      <c r="K29" s="3">
        <v>16258</v>
      </c>
      <c r="L29" s="2" t="s">
        <v>33</v>
      </c>
      <c r="M29" s="3">
        <v>698</v>
      </c>
      <c r="N29" s="3">
        <v>35</v>
      </c>
      <c r="O29" s="3">
        <v>341</v>
      </c>
      <c r="P29" s="3">
        <v>0</v>
      </c>
      <c r="Q29" s="3">
        <v>0</v>
      </c>
      <c r="R29" s="3">
        <v>39</v>
      </c>
      <c r="S29" s="3">
        <v>381</v>
      </c>
      <c r="T29" s="3">
        <v>74</v>
      </c>
      <c r="U29" s="3">
        <v>722</v>
      </c>
      <c r="V29" s="3">
        <v>2</v>
      </c>
      <c r="W29" s="3">
        <v>42</v>
      </c>
      <c r="X29" s="3">
        <v>4</v>
      </c>
      <c r="Y29" s="3">
        <v>38</v>
      </c>
      <c r="Z29" s="3">
        <v>0</v>
      </c>
      <c r="AA29" s="3">
        <v>0</v>
      </c>
      <c r="AB29" s="3">
        <v>68</v>
      </c>
      <c r="AC29" s="3">
        <v>642</v>
      </c>
      <c r="AD29" s="3">
        <v>0</v>
      </c>
      <c r="AE29" s="3">
        <v>0</v>
      </c>
      <c r="AF29" s="3">
        <v>0</v>
      </c>
      <c r="AG29" s="3">
        <v>0</v>
      </c>
      <c r="AH29" s="3">
        <v>0</v>
      </c>
      <c r="AI29" s="3">
        <v>0</v>
      </c>
      <c r="AJ29" s="3">
        <v>25</v>
      </c>
      <c r="AK29" s="3">
        <v>895</v>
      </c>
      <c r="AL29" s="3">
        <v>15</v>
      </c>
      <c r="AM29" s="3">
        <v>146</v>
      </c>
      <c r="AN29" s="3">
        <v>7</v>
      </c>
      <c r="AO29" s="3">
        <v>3913</v>
      </c>
      <c r="AP29" s="4" t="s">
        <v>36</v>
      </c>
      <c r="AQ29" s="3">
        <v>5035</v>
      </c>
      <c r="AR29" s="4" t="s">
        <v>36</v>
      </c>
      <c r="AS29" s="3">
        <v>40873</v>
      </c>
      <c r="AT29" s="4" t="s">
        <v>142</v>
      </c>
      <c r="AU29" s="4" t="s">
        <v>141</v>
      </c>
      <c r="AV29" s="4" t="s">
        <v>142</v>
      </c>
      <c r="AW29" s="4" t="s">
        <v>141</v>
      </c>
      <c r="AX29" s="4" t="s">
        <v>141</v>
      </c>
      <c r="AY29" s="4" t="s">
        <v>141</v>
      </c>
      <c r="AZ29" s="6" t="s">
        <v>141</v>
      </c>
      <c r="BA29" s="6" t="s">
        <v>141</v>
      </c>
      <c r="BB29" s="1" t="s">
        <v>158</v>
      </c>
    </row>
    <row r="30" spans="1:54" x14ac:dyDescent="0.2">
      <c r="A30" s="1" t="s">
        <v>63</v>
      </c>
      <c r="B30" s="2" t="s">
        <v>109</v>
      </c>
      <c r="C30" s="3">
        <v>34114</v>
      </c>
      <c r="D30" s="3">
        <v>9143</v>
      </c>
      <c r="E30" s="5">
        <v>0</v>
      </c>
      <c r="F30" s="3">
        <v>48</v>
      </c>
      <c r="G30" s="3">
        <v>4</v>
      </c>
      <c r="H30" s="3">
        <v>10</v>
      </c>
      <c r="I30" s="3">
        <v>57600</v>
      </c>
      <c r="J30" s="4" t="s">
        <v>33</v>
      </c>
      <c r="K30" s="3">
        <v>20396</v>
      </c>
      <c r="L30" s="2" t="s">
        <v>33</v>
      </c>
      <c r="M30" s="3">
        <v>796</v>
      </c>
      <c r="N30" s="3">
        <v>73</v>
      </c>
      <c r="O30" s="3">
        <v>1164</v>
      </c>
      <c r="P30" s="3">
        <v>7</v>
      </c>
      <c r="Q30" s="3">
        <v>154</v>
      </c>
      <c r="R30" s="3">
        <v>77</v>
      </c>
      <c r="S30" s="3">
        <v>1389</v>
      </c>
      <c r="T30" s="3">
        <v>157</v>
      </c>
      <c r="U30" s="3">
        <v>2707</v>
      </c>
      <c r="V30" s="3">
        <v>58</v>
      </c>
      <c r="W30" s="3">
        <v>809</v>
      </c>
      <c r="X30" s="3">
        <v>53</v>
      </c>
      <c r="Y30" s="3">
        <v>750</v>
      </c>
      <c r="Z30" s="3">
        <v>12</v>
      </c>
      <c r="AA30" s="3">
        <v>245</v>
      </c>
      <c r="AB30" s="3">
        <v>12</v>
      </c>
      <c r="AC30" s="3">
        <v>283</v>
      </c>
      <c r="AD30" s="3">
        <v>0</v>
      </c>
      <c r="AE30" s="3">
        <v>0</v>
      </c>
      <c r="AF30" s="3">
        <v>12</v>
      </c>
      <c r="AG30" s="3">
        <v>367</v>
      </c>
      <c r="AH30" s="3">
        <v>10</v>
      </c>
      <c r="AI30" s="3">
        <v>253</v>
      </c>
      <c r="AJ30" s="3">
        <v>106</v>
      </c>
      <c r="AK30" s="3">
        <v>1989</v>
      </c>
      <c r="AL30" s="3">
        <v>68</v>
      </c>
      <c r="AM30" s="3">
        <v>2498</v>
      </c>
      <c r="AN30" s="3">
        <v>22</v>
      </c>
      <c r="AO30" s="3">
        <v>5311</v>
      </c>
      <c r="AP30" s="4" t="s">
        <v>36</v>
      </c>
      <c r="AQ30" s="3">
        <v>8759</v>
      </c>
      <c r="AR30" s="4" t="s">
        <v>36</v>
      </c>
      <c r="AS30" s="3">
        <v>13745</v>
      </c>
      <c r="AT30" s="4" t="s">
        <v>141</v>
      </c>
      <c r="AU30" s="4" t="s">
        <v>141</v>
      </c>
      <c r="AV30" s="4" t="s">
        <v>142</v>
      </c>
      <c r="AW30" s="4" t="s">
        <v>141</v>
      </c>
      <c r="AX30" s="4" t="s">
        <v>141</v>
      </c>
      <c r="AY30" s="4" t="s">
        <v>141</v>
      </c>
      <c r="AZ30" s="6" t="s">
        <v>141</v>
      </c>
      <c r="BA30" s="6" t="s">
        <v>141</v>
      </c>
      <c r="BB30" s="1" t="s">
        <v>159</v>
      </c>
    </row>
    <row r="31" spans="1:54" x14ac:dyDescent="0.2">
      <c r="A31" s="1" t="s">
        <v>64</v>
      </c>
      <c r="B31" s="2" t="s">
        <v>110</v>
      </c>
      <c r="C31" s="3">
        <v>17075</v>
      </c>
      <c r="D31" s="3">
        <v>7806</v>
      </c>
      <c r="E31" s="5">
        <v>10</v>
      </c>
      <c r="F31" s="3">
        <v>51</v>
      </c>
      <c r="G31" s="3">
        <v>1</v>
      </c>
      <c r="H31" s="3">
        <v>46</v>
      </c>
      <c r="I31" s="3">
        <v>33451</v>
      </c>
      <c r="J31" s="4" t="s">
        <v>36</v>
      </c>
      <c r="K31" s="3">
        <v>449</v>
      </c>
      <c r="L31" s="2" t="s">
        <v>36</v>
      </c>
      <c r="M31" s="3">
        <v>880</v>
      </c>
      <c r="N31" s="3">
        <v>2</v>
      </c>
      <c r="O31" s="3">
        <v>10</v>
      </c>
      <c r="P31" s="3">
        <v>0</v>
      </c>
      <c r="Q31" s="3">
        <v>0</v>
      </c>
      <c r="R31" s="3">
        <v>0</v>
      </c>
      <c r="S31" s="3">
        <v>0</v>
      </c>
      <c r="T31" s="3">
        <v>2</v>
      </c>
      <c r="U31" s="3">
        <v>10</v>
      </c>
      <c r="V31" s="3">
        <v>2</v>
      </c>
      <c r="W31" s="3">
        <v>10</v>
      </c>
      <c r="X31" s="3">
        <v>0</v>
      </c>
      <c r="Y31" s="3">
        <v>0</v>
      </c>
      <c r="Z31" s="3">
        <v>0</v>
      </c>
      <c r="AA31" s="3">
        <v>0</v>
      </c>
      <c r="AB31" s="3">
        <v>0</v>
      </c>
      <c r="AC31" s="3">
        <v>0</v>
      </c>
      <c r="AD31" s="3">
        <v>0</v>
      </c>
      <c r="AE31" s="3">
        <v>0</v>
      </c>
      <c r="AF31" s="3">
        <v>0</v>
      </c>
      <c r="AG31" s="3">
        <v>0</v>
      </c>
      <c r="AH31" s="3">
        <v>0</v>
      </c>
      <c r="AI31" s="3">
        <v>0</v>
      </c>
      <c r="AJ31" s="3">
        <v>44</v>
      </c>
      <c r="AK31" s="3">
        <v>367</v>
      </c>
      <c r="AL31" s="3">
        <v>60</v>
      </c>
      <c r="AM31" s="3">
        <v>2231</v>
      </c>
      <c r="AN31" s="3">
        <v>33</v>
      </c>
      <c r="AO31" s="3">
        <v>1450</v>
      </c>
      <c r="AP31" s="4" t="s">
        <v>36</v>
      </c>
      <c r="AQ31" s="3">
        <v>3709</v>
      </c>
      <c r="AR31" s="4" t="s">
        <v>36</v>
      </c>
      <c r="AS31" s="3">
        <v>64620</v>
      </c>
      <c r="AT31" s="4" t="s">
        <v>141</v>
      </c>
      <c r="AU31" s="4" t="s">
        <v>141</v>
      </c>
      <c r="AV31" s="4" t="s">
        <v>142</v>
      </c>
      <c r="AW31" s="4" t="s">
        <v>141</v>
      </c>
      <c r="AX31" s="4" t="s">
        <v>141</v>
      </c>
      <c r="AY31" s="4" t="s">
        <v>141</v>
      </c>
      <c r="AZ31" s="6" t="s">
        <v>141</v>
      </c>
      <c r="BA31" s="6" t="s">
        <v>141</v>
      </c>
      <c r="BB31" s="1" t="s">
        <v>160</v>
      </c>
    </row>
    <row r="32" spans="1:54" x14ac:dyDescent="0.2">
      <c r="A32" s="1" t="s">
        <v>65</v>
      </c>
      <c r="B32" s="2" t="s">
        <v>111</v>
      </c>
      <c r="C32" s="3">
        <v>25163</v>
      </c>
      <c r="D32" s="3">
        <v>9124</v>
      </c>
      <c r="E32" s="5">
        <v>155</v>
      </c>
      <c r="F32" s="3">
        <v>51</v>
      </c>
      <c r="G32" s="3">
        <v>1</v>
      </c>
      <c r="H32" s="3">
        <v>10</v>
      </c>
      <c r="I32" s="3">
        <v>137499</v>
      </c>
      <c r="J32" s="4" t="s">
        <v>36</v>
      </c>
      <c r="K32" s="3">
        <v>8112</v>
      </c>
      <c r="L32" s="2" t="s">
        <v>33</v>
      </c>
      <c r="M32" s="3">
        <v>27378</v>
      </c>
      <c r="N32" s="3">
        <v>42</v>
      </c>
      <c r="O32" s="3">
        <v>1707</v>
      </c>
      <c r="P32" s="3">
        <v>0</v>
      </c>
      <c r="Q32" s="3">
        <v>0</v>
      </c>
      <c r="R32" s="3">
        <v>80</v>
      </c>
      <c r="S32" s="3">
        <v>1162</v>
      </c>
      <c r="T32" s="3">
        <v>122</v>
      </c>
      <c r="U32" s="3">
        <v>2869</v>
      </c>
      <c r="V32" s="3">
        <v>10</v>
      </c>
      <c r="W32" s="3">
        <v>294</v>
      </c>
      <c r="X32" s="3">
        <v>23</v>
      </c>
      <c r="Y32" s="3">
        <v>912</v>
      </c>
      <c r="Z32" s="3">
        <v>0</v>
      </c>
      <c r="AA32" s="3">
        <v>0</v>
      </c>
      <c r="AB32" s="3">
        <v>49</v>
      </c>
      <c r="AC32" s="3">
        <v>363</v>
      </c>
      <c r="AD32" s="3">
        <v>0</v>
      </c>
      <c r="AE32" s="3">
        <v>0</v>
      </c>
      <c r="AF32" s="3">
        <v>40</v>
      </c>
      <c r="AG32" s="3">
        <v>1289</v>
      </c>
      <c r="AH32" s="3">
        <v>0</v>
      </c>
      <c r="AI32" s="3">
        <v>0</v>
      </c>
      <c r="AJ32" s="3">
        <v>121</v>
      </c>
      <c r="AK32" s="3">
        <v>2686</v>
      </c>
      <c r="AL32" s="3">
        <v>257</v>
      </c>
      <c r="AM32" s="3">
        <v>3473</v>
      </c>
      <c r="AN32" s="3">
        <v>65</v>
      </c>
      <c r="AO32" s="3">
        <v>18866</v>
      </c>
      <c r="AP32" s="4" t="s">
        <v>36</v>
      </c>
      <c r="AQ32" s="3">
        <v>15007</v>
      </c>
      <c r="AR32" s="4" t="s">
        <v>36</v>
      </c>
      <c r="AS32" s="3">
        <v>85263</v>
      </c>
      <c r="AT32" s="4" t="s">
        <v>141</v>
      </c>
      <c r="AU32" s="4" t="s">
        <v>141</v>
      </c>
      <c r="AV32" s="4" t="s">
        <v>142</v>
      </c>
      <c r="AW32" s="4" t="s">
        <v>141</v>
      </c>
      <c r="AX32" s="4" t="s">
        <v>141</v>
      </c>
      <c r="AY32" s="4" t="s">
        <v>141</v>
      </c>
      <c r="AZ32" s="6" t="s">
        <v>142</v>
      </c>
      <c r="BA32" s="6" t="s">
        <v>141</v>
      </c>
      <c r="BB32" s="1" t="s">
        <v>161</v>
      </c>
    </row>
    <row r="33" spans="1:54" x14ac:dyDescent="0.2">
      <c r="A33" s="1" t="s">
        <v>66</v>
      </c>
      <c r="B33" s="2" t="s">
        <v>93</v>
      </c>
      <c r="C33" s="3">
        <v>19821</v>
      </c>
      <c r="D33" s="3">
        <v>10962</v>
      </c>
      <c r="E33" s="5">
        <v>0</v>
      </c>
      <c r="F33" s="3">
        <v>52</v>
      </c>
      <c r="G33" s="3">
        <v>0</v>
      </c>
      <c r="H33" s="3">
        <v>19</v>
      </c>
      <c r="I33" s="3">
        <v>58420</v>
      </c>
      <c r="J33" s="4" t="s">
        <v>36</v>
      </c>
      <c r="K33" s="3">
        <v>10270</v>
      </c>
      <c r="L33" s="2" t="s">
        <v>36</v>
      </c>
      <c r="M33" s="3">
        <v>4337</v>
      </c>
      <c r="N33" s="3">
        <v>129</v>
      </c>
      <c r="O33" s="3">
        <v>2616</v>
      </c>
      <c r="P33" s="3">
        <v>0</v>
      </c>
      <c r="Q33" s="3">
        <v>0</v>
      </c>
      <c r="R33" s="3">
        <v>93</v>
      </c>
      <c r="S33" s="3">
        <v>1253</v>
      </c>
      <c r="T33" s="3">
        <v>222</v>
      </c>
      <c r="U33" s="3">
        <v>3869</v>
      </c>
      <c r="V33" s="3">
        <v>12</v>
      </c>
      <c r="W33" s="3">
        <v>142</v>
      </c>
      <c r="X33" s="3">
        <v>63</v>
      </c>
      <c r="Y33" s="3">
        <v>1709</v>
      </c>
      <c r="Z33" s="3">
        <v>54</v>
      </c>
      <c r="AA33" s="3">
        <v>715</v>
      </c>
      <c r="AB33" s="3">
        <v>91</v>
      </c>
      <c r="AC33" s="3">
        <v>1152</v>
      </c>
      <c r="AD33" s="3">
        <v>0</v>
      </c>
      <c r="AE33" s="3">
        <v>0</v>
      </c>
      <c r="AF33" s="3">
        <v>2</v>
      </c>
      <c r="AG33" s="3">
        <v>151</v>
      </c>
      <c r="AH33" s="3">
        <v>0</v>
      </c>
      <c r="AI33" s="3">
        <v>0</v>
      </c>
      <c r="AJ33" s="3">
        <v>0</v>
      </c>
      <c r="AK33" s="3">
        <v>0</v>
      </c>
      <c r="AL33" s="3">
        <v>0</v>
      </c>
      <c r="AM33" s="3">
        <v>0</v>
      </c>
      <c r="AN33" s="3">
        <v>11</v>
      </c>
      <c r="AO33" s="3">
        <v>4221</v>
      </c>
      <c r="AP33" s="4" t="s">
        <v>36</v>
      </c>
      <c r="AQ33" s="3">
        <v>7287</v>
      </c>
      <c r="AR33" s="4" t="s">
        <v>36</v>
      </c>
      <c r="AS33" s="3">
        <v>80000</v>
      </c>
      <c r="AT33" s="4" t="s">
        <v>141</v>
      </c>
      <c r="AU33" s="4" t="s">
        <v>141</v>
      </c>
      <c r="AV33" s="4" t="s">
        <v>142</v>
      </c>
      <c r="AW33" s="4" t="s">
        <v>141</v>
      </c>
      <c r="AX33" s="4" t="s">
        <v>141</v>
      </c>
      <c r="AY33" s="4" t="s">
        <v>141</v>
      </c>
      <c r="AZ33" s="6" t="s">
        <v>142</v>
      </c>
      <c r="BA33" s="6" t="s">
        <v>142</v>
      </c>
      <c r="BB33" s="1" t="s">
        <v>39</v>
      </c>
    </row>
    <row r="34" spans="1:54" x14ac:dyDescent="0.2">
      <c r="A34" s="1" t="s">
        <v>67</v>
      </c>
      <c r="B34" s="2" t="s">
        <v>100</v>
      </c>
      <c r="C34" s="3">
        <v>6154</v>
      </c>
      <c r="D34" s="3">
        <v>1866</v>
      </c>
      <c r="E34" s="5">
        <v>25</v>
      </c>
      <c r="F34" s="3">
        <v>52</v>
      </c>
      <c r="G34" s="3">
        <v>0</v>
      </c>
      <c r="H34" s="3">
        <v>4</v>
      </c>
      <c r="I34" s="3">
        <v>19273</v>
      </c>
      <c r="J34" s="4" t="s">
        <v>36</v>
      </c>
      <c r="K34" s="3">
        <v>468</v>
      </c>
      <c r="L34" s="2" t="s">
        <v>36</v>
      </c>
      <c r="M34" s="3">
        <v>750</v>
      </c>
      <c r="N34" s="3">
        <v>10</v>
      </c>
      <c r="O34" s="3">
        <v>47</v>
      </c>
      <c r="P34" s="3">
        <v>0</v>
      </c>
      <c r="Q34" s="3">
        <v>0</v>
      </c>
      <c r="R34" s="3">
        <v>96</v>
      </c>
      <c r="S34" s="3">
        <v>210</v>
      </c>
      <c r="T34" s="3">
        <v>106</v>
      </c>
      <c r="U34" s="3">
        <v>257</v>
      </c>
      <c r="V34" s="3">
        <v>54</v>
      </c>
      <c r="W34" s="3">
        <v>122</v>
      </c>
      <c r="X34" s="3">
        <v>16</v>
      </c>
      <c r="Y34" s="3">
        <v>30</v>
      </c>
      <c r="Z34" s="3">
        <v>15</v>
      </c>
      <c r="AA34" s="3">
        <v>23</v>
      </c>
      <c r="AB34" s="3">
        <v>9</v>
      </c>
      <c r="AC34" s="3">
        <v>25</v>
      </c>
      <c r="AD34" s="3">
        <v>2</v>
      </c>
      <c r="AE34" s="3">
        <v>3</v>
      </c>
      <c r="AF34" s="3">
        <v>1</v>
      </c>
      <c r="AG34" s="3">
        <v>4</v>
      </c>
      <c r="AH34" s="3">
        <v>9</v>
      </c>
      <c r="AI34" s="3">
        <v>50</v>
      </c>
      <c r="AJ34" s="3">
        <v>29</v>
      </c>
      <c r="AK34" s="3">
        <v>306</v>
      </c>
      <c r="AL34" s="3">
        <v>25</v>
      </c>
      <c r="AM34" s="3">
        <v>334</v>
      </c>
      <c r="AN34" s="3">
        <v>11</v>
      </c>
      <c r="AO34" s="3">
        <v>808</v>
      </c>
      <c r="AP34" s="4" t="s">
        <v>36</v>
      </c>
      <c r="AQ34" s="3">
        <v>3260</v>
      </c>
      <c r="AR34" s="4" t="s">
        <v>36</v>
      </c>
      <c r="AS34" s="3">
        <v>18979</v>
      </c>
      <c r="AT34" s="4" t="s">
        <v>142</v>
      </c>
      <c r="AU34" s="4" t="s">
        <v>141</v>
      </c>
      <c r="AV34" s="4" t="s">
        <v>142</v>
      </c>
      <c r="AW34" s="4" t="s">
        <v>141</v>
      </c>
      <c r="AX34" s="4" t="s">
        <v>141</v>
      </c>
      <c r="AY34" s="4" t="s">
        <v>141</v>
      </c>
      <c r="AZ34" s="6" t="s">
        <v>141</v>
      </c>
      <c r="BA34" s="6" t="s">
        <v>141</v>
      </c>
      <c r="BB34" s="1" t="s">
        <v>39</v>
      </c>
    </row>
    <row r="35" spans="1:54" x14ac:dyDescent="0.2">
      <c r="A35" s="1" t="s">
        <v>68</v>
      </c>
      <c r="B35" s="2" t="s">
        <v>112</v>
      </c>
      <c r="C35" s="3">
        <v>12588</v>
      </c>
      <c r="D35" s="3">
        <v>2371</v>
      </c>
      <c r="E35" s="5">
        <v>30</v>
      </c>
      <c r="F35" s="3">
        <v>51</v>
      </c>
      <c r="G35" s="3">
        <v>1</v>
      </c>
      <c r="H35" s="3">
        <v>0</v>
      </c>
      <c r="I35" s="3">
        <v>28082</v>
      </c>
      <c r="J35" s="4" t="s">
        <v>36</v>
      </c>
      <c r="K35" s="3">
        <v>766</v>
      </c>
      <c r="L35" s="2" t="s">
        <v>36</v>
      </c>
      <c r="M35" s="3">
        <v>0</v>
      </c>
      <c r="N35" s="3">
        <v>300</v>
      </c>
      <c r="O35" s="3">
        <v>1325</v>
      </c>
      <c r="P35" s="3">
        <v>0</v>
      </c>
      <c r="Q35" s="3">
        <v>0</v>
      </c>
      <c r="R35" s="3">
        <v>2</v>
      </c>
      <c r="S35" s="3">
        <v>5</v>
      </c>
      <c r="T35" s="3">
        <v>302</v>
      </c>
      <c r="U35" s="3">
        <v>1330</v>
      </c>
      <c r="V35" s="3">
        <v>73</v>
      </c>
      <c r="W35" s="3">
        <v>447</v>
      </c>
      <c r="X35" s="3">
        <v>41</v>
      </c>
      <c r="Y35" s="3">
        <v>166</v>
      </c>
      <c r="Z35" s="3">
        <v>24</v>
      </c>
      <c r="AA35" s="3">
        <v>42</v>
      </c>
      <c r="AB35" s="3">
        <v>39</v>
      </c>
      <c r="AC35" s="3">
        <v>204</v>
      </c>
      <c r="AD35" s="3">
        <v>0</v>
      </c>
      <c r="AE35" s="3">
        <v>0</v>
      </c>
      <c r="AF35" s="3">
        <v>125</v>
      </c>
      <c r="AG35" s="3">
        <v>471</v>
      </c>
      <c r="AH35" s="3">
        <v>0</v>
      </c>
      <c r="AI35" s="3">
        <v>0</v>
      </c>
      <c r="AJ35" s="3">
        <v>37</v>
      </c>
      <c r="AK35" s="3">
        <v>126</v>
      </c>
      <c r="AL35" s="3">
        <v>108</v>
      </c>
      <c r="AM35" s="3">
        <v>620</v>
      </c>
      <c r="AN35" s="3">
        <v>13</v>
      </c>
      <c r="AO35" s="3">
        <v>1338</v>
      </c>
      <c r="AP35" s="4" t="s">
        <v>36</v>
      </c>
      <c r="AQ35" s="3">
        <v>4284</v>
      </c>
      <c r="AR35" s="4" t="s">
        <v>36</v>
      </c>
      <c r="AS35" s="3">
        <v>27229</v>
      </c>
      <c r="AT35" s="4" t="s">
        <v>141</v>
      </c>
      <c r="AU35" s="4" t="s">
        <v>141</v>
      </c>
      <c r="AV35" s="4" t="s">
        <v>142</v>
      </c>
      <c r="AW35" s="4" t="s">
        <v>141</v>
      </c>
      <c r="AX35" s="4" t="s">
        <v>141</v>
      </c>
      <c r="AY35" s="4" t="s">
        <v>141</v>
      </c>
      <c r="AZ35" s="6" t="s">
        <v>141</v>
      </c>
      <c r="BA35" s="6" t="s">
        <v>142</v>
      </c>
      <c r="BB35" s="1" t="s">
        <v>39</v>
      </c>
    </row>
    <row r="36" spans="1:54" x14ac:dyDescent="0.2">
      <c r="A36" s="1" t="s">
        <v>69</v>
      </c>
      <c r="B36" s="2" t="s">
        <v>103</v>
      </c>
      <c r="C36" s="3">
        <v>3828</v>
      </c>
      <c r="D36" s="3">
        <v>250</v>
      </c>
      <c r="E36" s="5">
        <v>0</v>
      </c>
      <c r="F36" s="3">
        <v>37</v>
      </c>
      <c r="G36" s="3">
        <v>15</v>
      </c>
      <c r="H36" s="3">
        <v>0</v>
      </c>
      <c r="I36" s="3">
        <v>820</v>
      </c>
      <c r="J36" s="4" t="s">
        <v>36</v>
      </c>
      <c r="K36" s="3">
        <v>9</v>
      </c>
      <c r="L36" s="2" t="s">
        <v>33</v>
      </c>
      <c r="M36" s="3">
        <v>55</v>
      </c>
      <c r="N36" s="3">
        <v>9</v>
      </c>
      <c r="O36" s="3">
        <v>53</v>
      </c>
      <c r="P36" s="3">
        <v>0</v>
      </c>
      <c r="Q36" s="3">
        <v>0</v>
      </c>
      <c r="R36" s="3">
        <v>13</v>
      </c>
      <c r="S36" s="3">
        <v>40</v>
      </c>
      <c r="T36" s="3">
        <v>22</v>
      </c>
      <c r="U36" s="3">
        <v>93</v>
      </c>
      <c r="V36" s="3">
        <v>14</v>
      </c>
      <c r="W36" s="3">
        <v>32</v>
      </c>
      <c r="X36" s="3">
        <v>4</v>
      </c>
      <c r="Y36" s="3">
        <v>29</v>
      </c>
      <c r="Z36" s="3">
        <v>0</v>
      </c>
      <c r="AA36" s="3">
        <v>0</v>
      </c>
      <c r="AB36" s="3">
        <v>1</v>
      </c>
      <c r="AC36" s="3">
        <v>4</v>
      </c>
      <c r="AD36" s="3">
        <v>0</v>
      </c>
      <c r="AE36" s="3">
        <v>0</v>
      </c>
      <c r="AF36" s="3">
        <v>3</v>
      </c>
      <c r="AG36" s="3">
        <v>28</v>
      </c>
      <c r="AH36" s="3">
        <v>0</v>
      </c>
      <c r="AI36" s="3">
        <v>0</v>
      </c>
      <c r="AJ36" s="3">
        <v>0</v>
      </c>
      <c r="AK36" s="3">
        <v>0</v>
      </c>
      <c r="AL36" s="3">
        <v>13</v>
      </c>
      <c r="AM36" s="3">
        <v>143</v>
      </c>
      <c r="AN36" s="3">
        <v>3</v>
      </c>
      <c r="AO36" s="3">
        <v>86</v>
      </c>
      <c r="AP36" s="4" t="s">
        <v>36</v>
      </c>
      <c r="AQ36" s="3">
        <v>1738</v>
      </c>
      <c r="AR36" s="4" t="s">
        <v>36</v>
      </c>
      <c r="AS36" s="3">
        <v>2809</v>
      </c>
      <c r="AT36" s="4" t="s">
        <v>141</v>
      </c>
      <c r="AU36" s="4" t="s">
        <v>141</v>
      </c>
      <c r="AV36" s="4" t="s">
        <v>142</v>
      </c>
      <c r="AW36" s="4" t="s">
        <v>141</v>
      </c>
      <c r="AX36" s="4" t="s">
        <v>141</v>
      </c>
      <c r="AY36" s="4" t="s">
        <v>141</v>
      </c>
      <c r="AZ36" s="6" t="s">
        <v>141</v>
      </c>
      <c r="BA36" s="6" t="s">
        <v>141</v>
      </c>
      <c r="BB36" s="1" t="s">
        <v>39</v>
      </c>
    </row>
    <row r="37" spans="1:54" x14ac:dyDescent="0.2">
      <c r="A37" s="1" t="s">
        <v>70</v>
      </c>
      <c r="B37" s="2" t="s">
        <v>113</v>
      </c>
      <c r="C37" s="3">
        <v>75604</v>
      </c>
      <c r="D37" s="3">
        <v>21704</v>
      </c>
      <c r="E37" s="5">
        <v>40</v>
      </c>
      <c r="F37" s="3">
        <v>49</v>
      </c>
      <c r="G37" s="3">
        <v>30</v>
      </c>
      <c r="H37" s="3">
        <v>71</v>
      </c>
      <c r="I37" s="3">
        <v>34397</v>
      </c>
      <c r="J37" s="4" t="s">
        <v>36</v>
      </c>
      <c r="K37" s="3">
        <v>5300</v>
      </c>
      <c r="L37" s="2" t="s">
        <v>36</v>
      </c>
      <c r="M37" s="3">
        <v>809</v>
      </c>
      <c r="N37" s="3">
        <v>8</v>
      </c>
      <c r="O37" s="3">
        <v>31</v>
      </c>
      <c r="P37" s="3">
        <v>0</v>
      </c>
      <c r="Q37" s="3">
        <v>0</v>
      </c>
      <c r="R37" s="3">
        <v>14</v>
      </c>
      <c r="S37" s="3">
        <v>99</v>
      </c>
      <c r="T37" s="3">
        <v>22</v>
      </c>
      <c r="U37" s="3">
        <v>130</v>
      </c>
      <c r="V37" s="3">
        <v>2</v>
      </c>
      <c r="W37" s="3">
        <v>7</v>
      </c>
      <c r="X37" s="3">
        <v>6</v>
      </c>
      <c r="Y37" s="3">
        <v>24</v>
      </c>
      <c r="Z37" s="3">
        <v>0</v>
      </c>
      <c r="AA37" s="3">
        <v>0</v>
      </c>
      <c r="AB37" s="3">
        <v>14</v>
      </c>
      <c r="AC37" s="3">
        <v>99</v>
      </c>
      <c r="AD37" s="3">
        <v>0</v>
      </c>
      <c r="AE37" s="3">
        <v>0</v>
      </c>
      <c r="AF37" s="3">
        <v>0</v>
      </c>
      <c r="AG37" s="3">
        <v>0</v>
      </c>
      <c r="AH37" s="3">
        <v>0</v>
      </c>
      <c r="AI37" s="3">
        <v>0</v>
      </c>
      <c r="AJ37" s="3">
        <v>39</v>
      </c>
      <c r="AK37" s="3">
        <v>7481</v>
      </c>
      <c r="AL37" s="3">
        <v>24</v>
      </c>
      <c r="AM37" s="3">
        <v>576</v>
      </c>
      <c r="AN37" s="3">
        <v>15</v>
      </c>
      <c r="AO37" s="3">
        <v>9795</v>
      </c>
      <c r="AP37" s="4" t="s">
        <v>36</v>
      </c>
      <c r="AQ37" s="3">
        <v>11657</v>
      </c>
      <c r="AR37" s="4" t="s">
        <v>36</v>
      </c>
      <c r="AS37" s="3">
        <v>61053</v>
      </c>
      <c r="AT37" s="4" t="s">
        <v>141</v>
      </c>
      <c r="AU37" s="4" t="s">
        <v>141</v>
      </c>
      <c r="AV37" s="4" t="s">
        <v>142</v>
      </c>
      <c r="AW37" s="4" t="s">
        <v>141</v>
      </c>
      <c r="AX37" s="4" t="s">
        <v>141</v>
      </c>
      <c r="AY37" s="4" t="s">
        <v>141</v>
      </c>
      <c r="AZ37" s="6" t="s">
        <v>141</v>
      </c>
      <c r="BA37" s="6" t="s">
        <v>142</v>
      </c>
      <c r="BB37" s="1" t="s">
        <v>39</v>
      </c>
    </row>
    <row r="38" spans="1:54" x14ac:dyDescent="0.2">
      <c r="A38" s="1" t="s">
        <v>71</v>
      </c>
      <c r="B38" s="2" t="s">
        <v>114</v>
      </c>
      <c r="C38" s="3">
        <v>9631</v>
      </c>
      <c r="D38" s="3">
        <v>278</v>
      </c>
      <c r="E38" s="5">
        <v>0</v>
      </c>
      <c r="F38" s="3">
        <v>48</v>
      </c>
      <c r="G38" s="3">
        <v>0</v>
      </c>
      <c r="H38" s="3">
        <v>44</v>
      </c>
      <c r="I38" s="3">
        <v>3245</v>
      </c>
      <c r="J38" s="4" t="s">
        <v>36</v>
      </c>
      <c r="K38" s="3">
        <v>578</v>
      </c>
      <c r="L38" s="2" t="s">
        <v>36</v>
      </c>
      <c r="M38" s="3">
        <v>90</v>
      </c>
      <c r="N38" s="3">
        <v>2</v>
      </c>
      <c r="O38" s="3">
        <v>66</v>
      </c>
      <c r="P38" s="3">
        <v>0</v>
      </c>
      <c r="Q38" s="3">
        <v>0</v>
      </c>
      <c r="R38" s="3">
        <v>5</v>
      </c>
      <c r="S38" s="3">
        <v>156</v>
      </c>
      <c r="T38" s="3">
        <v>7</v>
      </c>
      <c r="U38" s="3">
        <v>222</v>
      </c>
      <c r="V38" s="3">
        <v>0</v>
      </c>
      <c r="W38" s="3">
        <v>0</v>
      </c>
      <c r="X38" s="3">
        <v>0</v>
      </c>
      <c r="Y38" s="3">
        <v>0</v>
      </c>
      <c r="Z38" s="3">
        <v>0</v>
      </c>
      <c r="AA38" s="3">
        <v>0</v>
      </c>
      <c r="AB38" s="3">
        <v>0</v>
      </c>
      <c r="AC38" s="3">
        <v>0</v>
      </c>
      <c r="AD38" s="3">
        <v>0</v>
      </c>
      <c r="AE38" s="3">
        <v>0</v>
      </c>
      <c r="AF38" s="3">
        <v>0</v>
      </c>
      <c r="AG38" s="3">
        <v>0</v>
      </c>
      <c r="AH38" s="3">
        <v>7</v>
      </c>
      <c r="AI38" s="3">
        <v>222</v>
      </c>
      <c r="AJ38" s="3">
        <v>0</v>
      </c>
      <c r="AK38" s="3">
        <v>0</v>
      </c>
      <c r="AL38" s="3">
        <v>0</v>
      </c>
      <c r="AM38" s="3">
        <v>0</v>
      </c>
      <c r="AN38" s="3">
        <v>7</v>
      </c>
      <c r="AO38" s="3">
        <v>278</v>
      </c>
      <c r="AP38" s="4" t="s">
        <v>36</v>
      </c>
      <c r="AQ38" s="3">
        <v>2373</v>
      </c>
      <c r="AR38" s="4" t="s">
        <v>36</v>
      </c>
      <c r="AS38" s="3">
        <v>1251</v>
      </c>
      <c r="AT38" s="4" t="s">
        <v>142</v>
      </c>
      <c r="AU38" s="4" t="s">
        <v>141</v>
      </c>
      <c r="AV38" s="4" t="s">
        <v>142</v>
      </c>
      <c r="AW38" s="4" t="s">
        <v>141</v>
      </c>
      <c r="AX38" s="4" t="s">
        <v>141</v>
      </c>
      <c r="AY38" s="4" t="s">
        <v>141</v>
      </c>
      <c r="AZ38" s="6" t="s">
        <v>142</v>
      </c>
      <c r="BA38" s="6" t="s">
        <v>141</v>
      </c>
      <c r="BB38" s="1" t="s">
        <v>162</v>
      </c>
    </row>
    <row r="39" spans="1:54" x14ac:dyDescent="0.2">
      <c r="A39" s="1" t="s">
        <v>72</v>
      </c>
      <c r="B39" s="2" t="s">
        <v>115</v>
      </c>
      <c r="C39" s="3">
        <v>17871</v>
      </c>
      <c r="D39" s="3">
        <v>4702</v>
      </c>
      <c r="E39" s="5">
        <v>0</v>
      </c>
      <c r="F39" s="3">
        <v>52</v>
      </c>
      <c r="G39" s="3">
        <v>0</v>
      </c>
      <c r="H39" s="3">
        <v>1</v>
      </c>
      <c r="I39" s="3">
        <v>41635</v>
      </c>
      <c r="J39" s="4" t="s">
        <v>36</v>
      </c>
      <c r="K39" s="3">
        <v>3415</v>
      </c>
      <c r="L39" s="2" t="s">
        <v>36</v>
      </c>
      <c r="M39" s="3">
        <v>934</v>
      </c>
      <c r="N39" s="3">
        <v>29</v>
      </c>
      <c r="O39" s="3">
        <v>143</v>
      </c>
      <c r="P39" s="3">
        <v>0</v>
      </c>
      <c r="Q39" s="3">
        <v>0</v>
      </c>
      <c r="R39" s="3">
        <v>23</v>
      </c>
      <c r="S39" s="3">
        <v>274</v>
      </c>
      <c r="T39" s="3">
        <v>52</v>
      </c>
      <c r="U39" s="3">
        <v>417</v>
      </c>
      <c r="V39" s="3">
        <v>14</v>
      </c>
      <c r="W39" s="3">
        <v>33</v>
      </c>
      <c r="X39" s="3">
        <v>0</v>
      </c>
      <c r="Y39" s="3">
        <v>0</v>
      </c>
      <c r="Z39" s="3">
        <v>2</v>
      </c>
      <c r="AA39" s="3">
        <v>5</v>
      </c>
      <c r="AB39" s="3">
        <v>35</v>
      </c>
      <c r="AC39" s="3">
        <v>350</v>
      </c>
      <c r="AD39" s="3">
        <v>0</v>
      </c>
      <c r="AE39" s="3">
        <v>0</v>
      </c>
      <c r="AF39" s="3">
        <v>0</v>
      </c>
      <c r="AG39" s="3">
        <v>0</v>
      </c>
      <c r="AH39" s="3">
        <v>1</v>
      </c>
      <c r="AI39" s="3">
        <v>29</v>
      </c>
      <c r="AJ39" s="3">
        <v>0</v>
      </c>
      <c r="AK39" s="3">
        <v>0</v>
      </c>
      <c r="AL39" s="3">
        <v>69</v>
      </c>
      <c r="AM39" s="3">
        <v>2135</v>
      </c>
      <c r="AN39" s="3">
        <v>10</v>
      </c>
      <c r="AO39" s="3">
        <v>4372</v>
      </c>
      <c r="AP39" s="4" t="s">
        <v>36</v>
      </c>
      <c r="AQ39" s="3">
        <v>5206</v>
      </c>
      <c r="AR39" s="4" t="s">
        <v>36</v>
      </c>
      <c r="AS39" s="3">
        <v>44447</v>
      </c>
      <c r="AT39" s="4" t="s">
        <v>142</v>
      </c>
      <c r="AU39" s="4" t="s">
        <v>141</v>
      </c>
      <c r="AV39" s="4" t="s">
        <v>142</v>
      </c>
      <c r="AW39" s="4" t="s">
        <v>141</v>
      </c>
      <c r="AX39" s="4" t="s">
        <v>141</v>
      </c>
      <c r="AY39" s="4" t="s">
        <v>141</v>
      </c>
      <c r="AZ39" s="6" t="s">
        <v>141</v>
      </c>
      <c r="BA39" s="6" t="s">
        <v>141</v>
      </c>
      <c r="BB39" s="1" t="s">
        <v>163</v>
      </c>
    </row>
    <row r="40" spans="1:54" x14ac:dyDescent="0.2">
      <c r="A40" s="1" t="s">
        <v>73</v>
      </c>
      <c r="B40" s="2" t="s">
        <v>116</v>
      </c>
      <c r="C40" s="3">
        <v>131744</v>
      </c>
      <c r="D40" s="3">
        <v>35011</v>
      </c>
      <c r="E40" s="5">
        <v>25</v>
      </c>
      <c r="F40" s="3">
        <v>51</v>
      </c>
      <c r="G40" s="3">
        <v>19</v>
      </c>
      <c r="H40" s="3">
        <v>454</v>
      </c>
      <c r="I40" s="3">
        <v>340346</v>
      </c>
      <c r="J40" s="4" t="s">
        <v>36</v>
      </c>
      <c r="K40" s="3">
        <v>26793</v>
      </c>
      <c r="L40" s="2" t="s">
        <v>36</v>
      </c>
      <c r="M40" s="3">
        <v>0</v>
      </c>
      <c r="N40" s="3">
        <v>1767</v>
      </c>
      <c r="O40" s="3">
        <v>23300</v>
      </c>
      <c r="P40" s="3">
        <v>0</v>
      </c>
      <c r="Q40" s="3">
        <v>0</v>
      </c>
      <c r="R40" s="3">
        <v>1007</v>
      </c>
      <c r="S40" s="3">
        <v>7086</v>
      </c>
      <c r="T40" s="3">
        <v>2774</v>
      </c>
      <c r="U40" s="3">
        <v>30386</v>
      </c>
      <c r="V40" s="3">
        <v>232</v>
      </c>
      <c r="W40" s="3">
        <v>2426</v>
      </c>
      <c r="X40" s="3">
        <v>1267</v>
      </c>
      <c r="Y40" s="3">
        <v>14169</v>
      </c>
      <c r="Z40" s="3">
        <v>301</v>
      </c>
      <c r="AA40" s="3">
        <v>2845</v>
      </c>
      <c r="AB40" s="3">
        <v>841</v>
      </c>
      <c r="AC40" s="3">
        <v>9419</v>
      </c>
      <c r="AD40" s="3">
        <v>0</v>
      </c>
      <c r="AE40" s="3">
        <v>0</v>
      </c>
      <c r="AF40" s="3">
        <v>133</v>
      </c>
      <c r="AG40" s="3">
        <v>1527</v>
      </c>
      <c r="AH40" s="3">
        <v>0</v>
      </c>
      <c r="AI40" s="3">
        <v>0</v>
      </c>
      <c r="AJ40" s="3">
        <v>339</v>
      </c>
      <c r="AK40" s="3">
        <v>2452</v>
      </c>
      <c r="AL40" s="3">
        <v>158</v>
      </c>
      <c r="AM40" s="3">
        <v>0</v>
      </c>
      <c r="AN40" s="3">
        <v>181</v>
      </c>
      <c r="AO40" s="3">
        <v>12882</v>
      </c>
      <c r="AP40" s="4" t="s">
        <v>36</v>
      </c>
      <c r="AQ40" s="3">
        <v>50292</v>
      </c>
      <c r="AR40" s="4" t="s">
        <v>36</v>
      </c>
      <c r="AS40" s="3">
        <v>272370</v>
      </c>
      <c r="AT40" s="4" t="s">
        <v>141</v>
      </c>
      <c r="AU40" s="4" t="s">
        <v>141</v>
      </c>
      <c r="AV40" s="4" t="s">
        <v>142</v>
      </c>
      <c r="AW40" s="4" t="s">
        <v>141</v>
      </c>
      <c r="AX40" s="4" t="s">
        <v>141</v>
      </c>
      <c r="AY40" s="4" t="s">
        <v>141</v>
      </c>
      <c r="AZ40" s="6" t="s">
        <v>141</v>
      </c>
      <c r="BA40" s="6" t="s">
        <v>142</v>
      </c>
      <c r="BB40" s="1" t="s">
        <v>164</v>
      </c>
    </row>
    <row r="41" spans="1:54" x14ac:dyDescent="0.2">
      <c r="A41" s="1" t="s">
        <v>74</v>
      </c>
      <c r="B41" s="2" t="s">
        <v>116</v>
      </c>
      <c r="C41" s="3">
        <v>59190</v>
      </c>
      <c r="D41" s="3">
        <v>9116</v>
      </c>
      <c r="E41" s="5">
        <v>125</v>
      </c>
      <c r="F41" s="3">
        <v>50</v>
      </c>
      <c r="G41" s="3">
        <v>2</v>
      </c>
      <c r="H41" s="3">
        <v>2</v>
      </c>
      <c r="I41" s="3">
        <v>26776</v>
      </c>
      <c r="J41" s="4" t="s">
        <v>36</v>
      </c>
      <c r="K41" s="3">
        <v>24788</v>
      </c>
      <c r="L41" s="2" t="s">
        <v>36</v>
      </c>
      <c r="M41" s="3">
        <v>106</v>
      </c>
      <c r="N41" s="3">
        <v>0</v>
      </c>
      <c r="O41" s="3">
        <v>0</v>
      </c>
      <c r="P41" s="3">
        <v>0</v>
      </c>
      <c r="Q41" s="3">
        <v>0</v>
      </c>
      <c r="R41" s="3">
        <v>2522</v>
      </c>
      <c r="S41" s="3">
        <v>14916</v>
      </c>
      <c r="T41" s="3">
        <v>2522</v>
      </c>
      <c r="U41" s="3">
        <v>14916</v>
      </c>
      <c r="V41" s="3">
        <v>2</v>
      </c>
      <c r="W41" s="3">
        <v>33</v>
      </c>
      <c r="X41" s="3">
        <v>34</v>
      </c>
      <c r="Y41" s="3">
        <v>433</v>
      </c>
      <c r="Z41" s="3">
        <v>179</v>
      </c>
      <c r="AA41" s="3">
        <v>2310</v>
      </c>
      <c r="AB41" s="3">
        <v>2307</v>
      </c>
      <c r="AC41" s="3">
        <v>12140</v>
      </c>
      <c r="AD41" s="3">
        <v>0</v>
      </c>
      <c r="AE41" s="3">
        <v>0</v>
      </c>
      <c r="AF41" s="3">
        <v>0</v>
      </c>
      <c r="AG41" s="3">
        <v>0</v>
      </c>
      <c r="AH41" s="3">
        <v>0</v>
      </c>
      <c r="AI41" s="3">
        <v>0</v>
      </c>
      <c r="AJ41" s="3">
        <v>12</v>
      </c>
      <c r="AK41" s="3">
        <v>301</v>
      </c>
      <c r="AL41" s="3">
        <v>8</v>
      </c>
      <c r="AM41" s="3">
        <v>800</v>
      </c>
      <c r="AN41" s="3">
        <v>372</v>
      </c>
      <c r="AO41" s="3">
        <v>6289</v>
      </c>
      <c r="AP41" s="4" t="s">
        <v>36</v>
      </c>
      <c r="AQ41" s="3">
        <v>20582</v>
      </c>
      <c r="AR41" s="4" t="s">
        <v>36</v>
      </c>
      <c r="AS41" s="3">
        <v>122938</v>
      </c>
      <c r="AT41" s="4" t="s">
        <v>141</v>
      </c>
      <c r="AU41" s="4" t="s">
        <v>141</v>
      </c>
      <c r="AV41" s="4" t="s">
        <v>142</v>
      </c>
      <c r="AW41" s="4" t="s">
        <v>141</v>
      </c>
      <c r="AX41" s="4" t="s">
        <v>141</v>
      </c>
      <c r="AY41" s="4" t="s">
        <v>141</v>
      </c>
      <c r="AZ41" s="6" t="s">
        <v>141</v>
      </c>
      <c r="BA41" s="6" t="s">
        <v>141</v>
      </c>
      <c r="BB41" s="1" t="s">
        <v>165</v>
      </c>
    </row>
    <row r="42" spans="1:54" x14ac:dyDescent="0.2">
      <c r="A42" s="1" t="s">
        <v>75</v>
      </c>
      <c r="B42" s="2" t="s">
        <v>117</v>
      </c>
      <c r="C42" s="3">
        <v>22493</v>
      </c>
      <c r="D42" s="3">
        <v>6970</v>
      </c>
      <c r="E42" s="5">
        <v>0</v>
      </c>
      <c r="F42" s="3">
        <v>48</v>
      </c>
      <c r="G42" s="3">
        <v>4</v>
      </c>
      <c r="H42" s="3">
        <v>48</v>
      </c>
      <c r="I42" s="3">
        <v>35776</v>
      </c>
      <c r="J42" s="4" t="s">
        <v>33</v>
      </c>
      <c r="K42" s="3">
        <v>745</v>
      </c>
      <c r="L42" s="2" t="s">
        <v>36</v>
      </c>
      <c r="M42" s="3">
        <v>311</v>
      </c>
      <c r="N42" s="3">
        <v>0</v>
      </c>
      <c r="O42" s="3">
        <v>0</v>
      </c>
      <c r="P42" s="3">
        <v>0</v>
      </c>
      <c r="Q42" s="3">
        <v>0</v>
      </c>
      <c r="R42" s="3">
        <v>315</v>
      </c>
      <c r="S42" s="3">
        <v>2916</v>
      </c>
      <c r="T42" s="3">
        <v>315</v>
      </c>
      <c r="U42" s="3">
        <v>2916</v>
      </c>
      <c r="V42" s="3">
        <v>85</v>
      </c>
      <c r="W42" s="3">
        <v>1038</v>
      </c>
      <c r="X42" s="3">
        <v>34</v>
      </c>
      <c r="Y42" s="3">
        <v>383</v>
      </c>
      <c r="Z42" s="3">
        <v>66</v>
      </c>
      <c r="AA42" s="3">
        <v>255</v>
      </c>
      <c r="AB42" s="3">
        <v>130</v>
      </c>
      <c r="AC42" s="3">
        <v>1240</v>
      </c>
      <c r="AD42" s="3">
        <v>0</v>
      </c>
      <c r="AE42" s="3">
        <v>0</v>
      </c>
      <c r="AF42" s="3">
        <v>0</v>
      </c>
      <c r="AG42" s="3">
        <v>0</v>
      </c>
      <c r="AH42" s="3">
        <v>0</v>
      </c>
      <c r="AI42" s="3">
        <v>0</v>
      </c>
      <c r="AJ42" s="3">
        <v>85</v>
      </c>
      <c r="AK42" s="3">
        <v>850</v>
      </c>
      <c r="AL42" s="3">
        <v>12</v>
      </c>
      <c r="AM42" s="3">
        <v>992</v>
      </c>
      <c r="AN42" s="3">
        <v>28</v>
      </c>
      <c r="AO42" s="3">
        <v>2588</v>
      </c>
      <c r="AP42" s="4" t="s">
        <v>36</v>
      </c>
      <c r="AQ42" s="3">
        <v>6600</v>
      </c>
      <c r="AR42" s="4" t="s">
        <v>36</v>
      </c>
      <c r="AS42" s="3">
        <v>29893</v>
      </c>
      <c r="AT42" s="4" t="s">
        <v>141</v>
      </c>
      <c r="AU42" s="4" t="s">
        <v>141</v>
      </c>
      <c r="AV42" s="4" t="s">
        <v>141</v>
      </c>
      <c r="AW42" s="4" t="s">
        <v>141</v>
      </c>
      <c r="AX42" s="4" t="s">
        <v>141</v>
      </c>
      <c r="AY42" s="4" t="s">
        <v>141</v>
      </c>
      <c r="AZ42" s="6" t="s">
        <v>141</v>
      </c>
      <c r="BA42" s="6" t="s">
        <v>141</v>
      </c>
      <c r="BB42" s="1" t="s">
        <v>166</v>
      </c>
    </row>
    <row r="43" spans="1:54" x14ac:dyDescent="0.2">
      <c r="A43" s="1" t="s">
        <v>76</v>
      </c>
      <c r="B43" s="2" t="s">
        <v>118</v>
      </c>
      <c r="C43" s="3">
        <v>31931</v>
      </c>
      <c r="D43" s="3">
        <v>8282</v>
      </c>
      <c r="E43" s="5">
        <v>0</v>
      </c>
      <c r="F43" s="3">
        <v>39</v>
      </c>
      <c r="G43" s="3">
        <v>45</v>
      </c>
      <c r="H43" s="3">
        <v>98</v>
      </c>
      <c r="I43" s="3">
        <v>18774</v>
      </c>
      <c r="J43" s="4" t="s">
        <v>36</v>
      </c>
      <c r="K43" s="3">
        <v>15562</v>
      </c>
      <c r="L43" s="2" t="s">
        <v>36</v>
      </c>
      <c r="M43" s="3">
        <v>6519</v>
      </c>
      <c r="N43" s="3">
        <v>46</v>
      </c>
      <c r="O43" s="3">
        <v>467</v>
      </c>
      <c r="P43" s="3">
        <v>9</v>
      </c>
      <c r="Q43" s="3">
        <v>98</v>
      </c>
      <c r="R43" s="3">
        <v>207</v>
      </c>
      <c r="S43" s="3">
        <v>2224</v>
      </c>
      <c r="T43" s="3">
        <v>262</v>
      </c>
      <c r="U43" s="3">
        <v>2789</v>
      </c>
      <c r="V43" s="3">
        <v>69</v>
      </c>
      <c r="W43" s="3">
        <v>697</v>
      </c>
      <c r="X43" s="3">
        <v>13</v>
      </c>
      <c r="Y43" s="3">
        <v>155</v>
      </c>
      <c r="Z43" s="3">
        <v>6</v>
      </c>
      <c r="AA43" s="3">
        <v>49</v>
      </c>
      <c r="AB43" s="3">
        <v>99</v>
      </c>
      <c r="AC43" s="3">
        <v>1228</v>
      </c>
      <c r="AD43" s="3">
        <v>5</v>
      </c>
      <c r="AE43" s="3">
        <v>23</v>
      </c>
      <c r="AF43" s="3">
        <v>70</v>
      </c>
      <c r="AG43" s="3">
        <v>637</v>
      </c>
      <c r="AH43" s="3">
        <v>0</v>
      </c>
      <c r="AI43" s="3">
        <v>0</v>
      </c>
      <c r="AJ43" s="3">
        <v>3</v>
      </c>
      <c r="AK43" s="3">
        <v>16</v>
      </c>
      <c r="AL43" s="3">
        <v>79</v>
      </c>
      <c r="AM43" s="3">
        <v>1855</v>
      </c>
      <c r="AN43" s="3">
        <v>14</v>
      </c>
      <c r="AO43" s="3">
        <v>333</v>
      </c>
      <c r="AP43" s="4" t="s">
        <v>36</v>
      </c>
      <c r="AQ43" s="3">
        <v>682</v>
      </c>
      <c r="AR43" s="4" t="s">
        <v>36</v>
      </c>
      <c r="AS43" s="3">
        <v>30295</v>
      </c>
      <c r="AT43" s="4" t="s">
        <v>141</v>
      </c>
      <c r="AU43" s="4" t="s">
        <v>141</v>
      </c>
      <c r="AV43" s="4" t="s">
        <v>142</v>
      </c>
      <c r="AW43" s="4" t="s">
        <v>141</v>
      </c>
      <c r="AX43" s="4" t="s">
        <v>141</v>
      </c>
      <c r="AY43" s="4" t="s">
        <v>141</v>
      </c>
      <c r="AZ43" s="6" t="s">
        <v>141</v>
      </c>
      <c r="BA43" s="6" t="s">
        <v>142</v>
      </c>
      <c r="BB43" s="1" t="s">
        <v>39</v>
      </c>
    </row>
    <row r="44" spans="1:54" x14ac:dyDescent="0.2">
      <c r="A44" s="1" t="s">
        <v>77</v>
      </c>
      <c r="B44" s="2" t="s">
        <v>119</v>
      </c>
      <c r="C44" s="3">
        <v>16359</v>
      </c>
      <c r="D44" s="3">
        <v>5237</v>
      </c>
      <c r="E44" s="5">
        <v>25</v>
      </c>
      <c r="F44" s="3">
        <v>52</v>
      </c>
      <c r="G44" s="3">
        <v>12</v>
      </c>
      <c r="H44" s="3">
        <v>76</v>
      </c>
      <c r="I44" s="3">
        <v>28207</v>
      </c>
      <c r="J44" s="4" t="s">
        <v>36</v>
      </c>
      <c r="K44" s="3">
        <v>1256</v>
      </c>
      <c r="L44" s="2" t="s">
        <v>36</v>
      </c>
      <c r="M44" s="3">
        <v>969</v>
      </c>
      <c r="N44" s="3">
        <v>28</v>
      </c>
      <c r="O44" s="3">
        <v>786</v>
      </c>
      <c r="P44" s="3">
        <v>19</v>
      </c>
      <c r="Q44" s="3">
        <v>1295</v>
      </c>
      <c r="R44" s="3">
        <v>148</v>
      </c>
      <c r="S44" s="3">
        <v>826</v>
      </c>
      <c r="T44" s="3">
        <v>195</v>
      </c>
      <c r="U44" s="3">
        <v>2907</v>
      </c>
      <c r="V44" s="3">
        <v>0</v>
      </c>
      <c r="W44" s="3">
        <v>0</v>
      </c>
      <c r="X44" s="3">
        <v>0</v>
      </c>
      <c r="Y44" s="3">
        <v>0</v>
      </c>
      <c r="Z44" s="3">
        <v>40</v>
      </c>
      <c r="AA44" s="3">
        <v>152</v>
      </c>
      <c r="AB44" s="3">
        <v>88</v>
      </c>
      <c r="AC44" s="3">
        <v>552</v>
      </c>
      <c r="AD44" s="3">
        <v>0</v>
      </c>
      <c r="AE44" s="3">
        <v>0</v>
      </c>
      <c r="AF44" s="3">
        <v>19</v>
      </c>
      <c r="AG44" s="3">
        <v>371</v>
      </c>
      <c r="AH44" s="3">
        <v>48</v>
      </c>
      <c r="AI44" s="3">
        <v>1832</v>
      </c>
      <c r="AJ44" s="3">
        <v>91</v>
      </c>
      <c r="AK44" s="3">
        <v>530</v>
      </c>
      <c r="AL44" s="3">
        <v>98</v>
      </c>
      <c r="AM44" s="3">
        <v>2852</v>
      </c>
      <c r="AN44" s="3">
        <v>32</v>
      </c>
      <c r="AO44" s="3">
        <v>2133</v>
      </c>
      <c r="AP44" s="4" t="s">
        <v>36</v>
      </c>
      <c r="AQ44" s="3">
        <v>3381</v>
      </c>
      <c r="AR44" s="4" t="s">
        <v>36</v>
      </c>
      <c r="AS44" s="3">
        <v>33497</v>
      </c>
      <c r="AT44" s="4" t="s">
        <v>141</v>
      </c>
      <c r="AU44" s="4" t="s">
        <v>141</v>
      </c>
      <c r="AV44" s="4" t="s">
        <v>142</v>
      </c>
      <c r="AW44" s="4" t="s">
        <v>141</v>
      </c>
      <c r="AX44" s="4" t="s">
        <v>141</v>
      </c>
      <c r="AY44" s="4" t="s">
        <v>141</v>
      </c>
      <c r="AZ44" s="6" t="s">
        <v>141</v>
      </c>
      <c r="BA44" s="6" t="s">
        <v>141</v>
      </c>
      <c r="BB44" s="1" t="s">
        <v>167</v>
      </c>
    </row>
    <row r="45" spans="1:54" x14ac:dyDescent="0.2">
      <c r="A45" s="1" t="s">
        <v>78</v>
      </c>
      <c r="B45" s="2" t="s">
        <v>114</v>
      </c>
      <c r="C45" s="3">
        <v>73192</v>
      </c>
      <c r="D45" s="3">
        <v>24532</v>
      </c>
      <c r="E45" s="5">
        <v>40</v>
      </c>
      <c r="F45" s="3">
        <v>51</v>
      </c>
      <c r="G45" s="3">
        <v>144</v>
      </c>
      <c r="H45" s="3">
        <v>2</v>
      </c>
      <c r="I45" s="3">
        <v>103118</v>
      </c>
      <c r="J45" s="4" t="s">
        <v>36</v>
      </c>
      <c r="K45" s="3">
        <v>22568</v>
      </c>
      <c r="L45" s="2" t="s">
        <v>36</v>
      </c>
      <c r="M45" s="3">
        <v>691</v>
      </c>
      <c r="N45" s="3">
        <v>129</v>
      </c>
      <c r="O45" s="3">
        <v>4582</v>
      </c>
      <c r="P45" s="3">
        <v>0</v>
      </c>
      <c r="Q45" s="3">
        <v>0</v>
      </c>
      <c r="R45" s="3">
        <v>80</v>
      </c>
      <c r="S45" s="3">
        <v>1531</v>
      </c>
      <c r="T45" s="3">
        <v>209</v>
      </c>
      <c r="U45" s="3">
        <v>6113</v>
      </c>
      <c r="V45" s="3">
        <v>75</v>
      </c>
      <c r="W45" s="3">
        <v>2071</v>
      </c>
      <c r="X45" s="3">
        <v>87</v>
      </c>
      <c r="Y45" s="3">
        <v>3336</v>
      </c>
      <c r="Z45" s="3">
        <v>41</v>
      </c>
      <c r="AA45" s="3">
        <v>642</v>
      </c>
      <c r="AB45" s="3">
        <v>6</v>
      </c>
      <c r="AC45" s="3">
        <v>64</v>
      </c>
      <c r="AD45" s="3">
        <v>0</v>
      </c>
      <c r="AE45" s="3">
        <v>0</v>
      </c>
      <c r="AF45" s="3">
        <v>0</v>
      </c>
      <c r="AG45" s="3">
        <v>0</v>
      </c>
      <c r="AH45" s="3">
        <v>0</v>
      </c>
      <c r="AI45" s="3">
        <v>0</v>
      </c>
      <c r="AJ45" s="3">
        <v>177</v>
      </c>
      <c r="AK45" s="3">
        <v>2992</v>
      </c>
      <c r="AL45" s="3">
        <v>123</v>
      </c>
      <c r="AM45" s="3">
        <v>4440</v>
      </c>
      <c r="AN45" s="3">
        <v>22</v>
      </c>
      <c r="AO45" s="3">
        <v>11781</v>
      </c>
      <c r="AP45" s="4" t="s">
        <v>36</v>
      </c>
      <c r="AQ45" s="3">
        <v>30371</v>
      </c>
      <c r="AR45" s="4" t="s">
        <v>36</v>
      </c>
      <c r="AS45" s="3">
        <v>221486</v>
      </c>
      <c r="AT45" s="4" t="s">
        <v>141</v>
      </c>
      <c r="AU45" s="4" t="s">
        <v>141</v>
      </c>
      <c r="AV45" s="4" t="s">
        <v>142</v>
      </c>
      <c r="AW45" s="4" t="s">
        <v>141</v>
      </c>
      <c r="AX45" s="4" t="s">
        <v>141</v>
      </c>
      <c r="AY45" s="4" t="s">
        <v>141</v>
      </c>
      <c r="AZ45" s="6" t="s">
        <v>141</v>
      </c>
      <c r="BA45" s="6" t="s">
        <v>141</v>
      </c>
      <c r="BB45" s="1" t="s">
        <v>168</v>
      </c>
    </row>
    <row r="46" spans="1:54" x14ac:dyDescent="0.2">
      <c r="A46" s="1" t="s">
        <v>79</v>
      </c>
      <c r="B46" s="2" t="s">
        <v>120</v>
      </c>
      <c r="C46" s="3">
        <v>31012</v>
      </c>
      <c r="D46" s="3">
        <v>6376</v>
      </c>
      <c r="E46" s="5">
        <v>0</v>
      </c>
      <c r="F46" s="3">
        <v>50</v>
      </c>
      <c r="G46" s="3">
        <v>2</v>
      </c>
      <c r="H46" s="3">
        <v>50</v>
      </c>
      <c r="I46" s="3">
        <v>29278</v>
      </c>
      <c r="J46" s="4" t="s">
        <v>36</v>
      </c>
      <c r="K46" s="3">
        <v>1854</v>
      </c>
      <c r="L46" s="2" t="s">
        <v>36</v>
      </c>
      <c r="M46" s="3">
        <v>251</v>
      </c>
      <c r="N46" s="3">
        <v>46</v>
      </c>
      <c r="O46" s="3">
        <v>898</v>
      </c>
      <c r="P46" s="3">
        <v>0</v>
      </c>
      <c r="Q46" s="3">
        <v>0</v>
      </c>
      <c r="R46" s="3">
        <v>493</v>
      </c>
      <c r="S46" s="3">
        <v>4453</v>
      </c>
      <c r="T46" s="3">
        <v>539</v>
      </c>
      <c r="U46" s="3">
        <v>5351</v>
      </c>
      <c r="V46" s="3">
        <v>43</v>
      </c>
      <c r="W46" s="3">
        <v>948</v>
      </c>
      <c r="X46" s="3">
        <v>45</v>
      </c>
      <c r="Y46" s="3">
        <v>428</v>
      </c>
      <c r="Z46" s="3">
        <v>60</v>
      </c>
      <c r="AA46" s="3">
        <v>448</v>
      </c>
      <c r="AB46" s="3">
        <v>320</v>
      </c>
      <c r="AC46" s="3">
        <v>1581</v>
      </c>
      <c r="AD46" s="3">
        <v>50</v>
      </c>
      <c r="AE46" s="3">
        <v>278</v>
      </c>
      <c r="AF46" s="3">
        <v>21</v>
      </c>
      <c r="AG46" s="3">
        <v>1668</v>
      </c>
      <c r="AH46" s="3">
        <v>0</v>
      </c>
      <c r="AI46" s="3">
        <v>0</v>
      </c>
      <c r="AJ46" s="3">
        <v>13</v>
      </c>
      <c r="AK46" s="3">
        <v>822</v>
      </c>
      <c r="AL46" s="3">
        <v>65</v>
      </c>
      <c r="AM46" s="3">
        <v>1067</v>
      </c>
      <c r="AN46" s="3">
        <v>25</v>
      </c>
      <c r="AO46" s="3">
        <v>3243</v>
      </c>
      <c r="AP46" s="4" t="s">
        <v>36</v>
      </c>
      <c r="AQ46" s="3">
        <v>5539</v>
      </c>
      <c r="AR46" s="4" t="s">
        <v>36</v>
      </c>
      <c r="AS46" s="3">
        <v>18214</v>
      </c>
      <c r="AT46" s="4" t="s">
        <v>141</v>
      </c>
      <c r="AU46" s="4" t="s">
        <v>141</v>
      </c>
      <c r="AV46" s="4" t="s">
        <v>142</v>
      </c>
      <c r="AW46" s="4" t="s">
        <v>141</v>
      </c>
      <c r="AX46" s="4" t="s">
        <v>141</v>
      </c>
      <c r="AY46" s="4" t="s">
        <v>141</v>
      </c>
      <c r="AZ46" s="6" t="s">
        <v>141</v>
      </c>
      <c r="BA46" s="6" t="s">
        <v>141</v>
      </c>
      <c r="BB46" s="1" t="s">
        <v>169</v>
      </c>
    </row>
    <row r="47" spans="1:54" x14ac:dyDescent="0.2">
      <c r="A47" s="1" t="s">
        <v>80</v>
      </c>
      <c r="B47" s="2" t="s">
        <v>121</v>
      </c>
      <c r="C47" s="3">
        <v>23359</v>
      </c>
      <c r="D47" s="3">
        <v>15532</v>
      </c>
      <c r="E47" s="5">
        <v>25</v>
      </c>
      <c r="F47" s="3">
        <v>52</v>
      </c>
      <c r="G47" s="3">
        <v>0</v>
      </c>
      <c r="H47" s="3">
        <v>13</v>
      </c>
      <c r="I47" s="3">
        <v>120449</v>
      </c>
      <c r="J47" s="4" t="s">
        <v>36</v>
      </c>
      <c r="K47" s="3">
        <v>9713</v>
      </c>
      <c r="L47" s="2" t="s">
        <v>36</v>
      </c>
      <c r="M47" s="3">
        <v>2661</v>
      </c>
      <c r="N47" s="3">
        <v>61</v>
      </c>
      <c r="O47" s="3">
        <v>3360</v>
      </c>
      <c r="P47" s="3">
        <v>0</v>
      </c>
      <c r="Q47" s="3">
        <v>0</v>
      </c>
      <c r="R47" s="3">
        <v>428</v>
      </c>
      <c r="S47" s="3">
        <v>3913</v>
      </c>
      <c r="T47" s="3">
        <v>489</v>
      </c>
      <c r="U47" s="3">
        <v>7273</v>
      </c>
      <c r="V47" s="3">
        <v>26</v>
      </c>
      <c r="W47" s="3">
        <v>164</v>
      </c>
      <c r="X47" s="3">
        <v>33</v>
      </c>
      <c r="Y47" s="3">
        <v>399</v>
      </c>
      <c r="Z47" s="3">
        <v>66</v>
      </c>
      <c r="AA47" s="3">
        <v>85</v>
      </c>
      <c r="AB47" s="3">
        <v>192</v>
      </c>
      <c r="AC47" s="3">
        <v>2007</v>
      </c>
      <c r="AD47" s="3">
        <v>12</v>
      </c>
      <c r="AE47" s="3">
        <v>42</v>
      </c>
      <c r="AF47" s="3">
        <v>99</v>
      </c>
      <c r="AG47" s="3">
        <v>1216</v>
      </c>
      <c r="AH47" s="3">
        <v>61</v>
      </c>
      <c r="AI47" s="3">
        <v>3360</v>
      </c>
      <c r="AJ47" s="3">
        <v>92</v>
      </c>
      <c r="AK47" s="3">
        <v>2320</v>
      </c>
      <c r="AL47" s="3">
        <v>142</v>
      </c>
      <c r="AM47" s="3">
        <v>1639</v>
      </c>
      <c r="AN47" s="3">
        <v>29</v>
      </c>
      <c r="AO47" s="3">
        <v>5678</v>
      </c>
      <c r="AP47" s="4" t="s">
        <v>36</v>
      </c>
      <c r="AQ47" s="3">
        <v>38011</v>
      </c>
      <c r="AR47" s="4" t="s">
        <v>36</v>
      </c>
      <c r="AS47" s="3">
        <v>87187</v>
      </c>
      <c r="AT47" s="4" t="s">
        <v>142</v>
      </c>
      <c r="AU47" s="4" t="s">
        <v>141</v>
      </c>
      <c r="AV47" s="4" t="s">
        <v>142</v>
      </c>
      <c r="AW47" s="4" t="s">
        <v>141</v>
      </c>
      <c r="AX47" s="4" t="s">
        <v>141</v>
      </c>
      <c r="AY47" s="4" t="s">
        <v>141</v>
      </c>
      <c r="AZ47" s="6" t="s">
        <v>141</v>
      </c>
      <c r="BA47" s="6" t="s">
        <v>141</v>
      </c>
      <c r="BB47" s="1" t="s">
        <v>170</v>
      </c>
    </row>
    <row r="48" spans="1:54" x14ac:dyDescent="0.2">
      <c r="A48" s="1" t="s">
        <v>81</v>
      </c>
      <c r="B48" s="2" t="s">
        <v>93</v>
      </c>
      <c r="C48" s="3">
        <v>1920</v>
      </c>
      <c r="D48" s="3">
        <v>280</v>
      </c>
      <c r="E48" s="5">
        <v>150</v>
      </c>
      <c r="F48" s="3">
        <v>52</v>
      </c>
      <c r="G48" s="3">
        <v>0</v>
      </c>
      <c r="H48" s="3">
        <v>0</v>
      </c>
      <c r="I48" s="3">
        <v>4061</v>
      </c>
      <c r="J48" s="4" t="s">
        <v>36</v>
      </c>
      <c r="K48" s="3">
        <v>802</v>
      </c>
      <c r="L48" s="2" t="s">
        <v>36</v>
      </c>
      <c r="M48" s="3">
        <v>774</v>
      </c>
      <c r="N48" s="3">
        <v>1</v>
      </c>
      <c r="O48" s="3">
        <v>18</v>
      </c>
      <c r="P48" s="3">
        <v>1</v>
      </c>
      <c r="Q48" s="3">
        <v>6</v>
      </c>
      <c r="R48" s="3">
        <v>94</v>
      </c>
      <c r="S48" s="3">
        <v>796</v>
      </c>
      <c r="T48" s="3">
        <v>96</v>
      </c>
      <c r="U48" s="3">
        <v>820</v>
      </c>
      <c r="V48" s="3">
        <v>3</v>
      </c>
      <c r="W48" s="3">
        <v>17</v>
      </c>
      <c r="X48" s="3">
        <v>2</v>
      </c>
      <c r="Y48" s="3">
        <v>4</v>
      </c>
      <c r="Z48" s="3">
        <v>2</v>
      </c>
      <c r="AA48" s="3">
        <v>7</v>
      </c>
      <c r="AB48" s="3">
        <v>89</v>
      </c>
      <c r="AC48" s="3">
        <v>792</v>
      </c>
      <c r="AD48" s="3">
        <v>0</v>
      </c>
      <c r="AE48" s="3">
        <v>0</v>
      </c>
      <c r="AF48" s="3">
        <v>0</v>
      </c>
      <c r="AG48" s="3">
        <v>0</v>
      </c>
      <c r="AH48" s="3">
        <v>0</v>
      </c>
      <c r="AI48" s="3">
        <v>0</v>
      </c>
      <c r="AJ48" s="3">
        <v>0</v>
      </c>
      <c r="AK48" s="3">
        <v>0</v>
      </c>
      <c r="AL48" s="3">
        <v>15</v>
      </c>
      <c r="AM48" s="3">
        <v>86</v>
      </c>
      <c r="AN48" s="3">
        <v>5</v>
      </c>
      <c r="AO48" s="3">
        <v>15</v>
      </c>
      <c r="AP48" s="4" t="s">
        <v>36</v>
      </c>
      <c r="AQ48" s="3">
        <v>1435</v>
      </c>
      <c r="AR48" s="4" t="s">
        <v>36</v>
      </c>
      <c r="AS48" s="3">
        <v>3600</v>
      </c>
      <c r="AT48" s="4" t="s">
        <v>142</v>
      </c>
      <c r="AU48" s="4" t="s">
        <v>141</v>
      </c>
      <c r="AV48" s="4" t="s">
        <v>142</v>
      </c>
      <c r="AW48" s="4" t="s">
        <v>142</v>
      </c>
      <c r="AX48" s="4" t="s">
        <v>141</v>
      </c>
      <c r="AY48" s="4" t="s">
        <v>141</v>
      </c>
      <c r="AZ48" s="6" t="s">
        <v>141</v>
      </c>
      <c r="BA48" s="6" t="s">
        <v>142</v>
      </c>
      <c r="BB48" s="1" t="s">
        <v>39</v>
      </c>
    </row>
    <row r="49" spans="1:54" x14ac:dyDescent="0.2">
      <c r="A49" s="1" t="s">
        <v>82</v>
      </c>
      <c r="B49" s="2" t="s">
        <v>122</v>
      </c>
      <c r="C49" s="3">
        <v>43240</v>
      </c>
      <c r="D49" s="3">
        <v>11965</v>
      </c>
      <c r="E49" s="5">
        <v>25</v>
      </c>
      <c r="F49" s="3">
        <v>49</v>
      </c>
      <c r="G49" s="3">
        <v>3</v>
      </c>
      <c r="H49" s="3">
        <v>16</v>
      </c>
      <c r="I49" s="3">
        <v>25981</v>
      </c>
      <c r="J49" s="4" t="s">
        <v>36</v>
      </c>
      <c r="K49" s="3">
        <v>6230</v>
      </c>
      <c r="L49" s="2" t="s">
        <v>33</v>
      </c>
      <c r="M49" s="3">
        <v>488</v>
      </c>
      <c r="N49" s="3">
        <v>46</v>
      </c>
      <c r="O49" s="3">
        <v>200</v>
      </c>
      <c r="P49" s="3">
        <v>0</v>
      </c>
      <c r="Q49" s="3">
        <v>0</v>
      </c>
      <c r="R49" s="3">
        <v>43</v>
      </c>
      <c r="S49" s="3">
        <v>381</v>
      </c>
      <c r="T49" s="3">
        <v>89</v>
      </c>
      <c r="U49" s="3">
        <v>581</v>
      </c>
      <c r="V49" s="3">
        <v>34</v>
      </c>
      <c r="W49" s="3">
        <v>149</v>
      </c>
      <c r="X49" s="3">
        <v>51</v>
      </c>
      <c r="Y49" s="3">
        <v>385</v>
      </c>
      <c r="Z49" s="3">
        <v>1</v>
      </c>
      <c r="AA49" s="3">
        <v>16</v>
      </c>
      <c r="AB49" s="3">
        <v>3</v>
      </c>
      <c r="AC49" s="3">
        <v>31</v>
      </c>
      <c r="AD49" s="3">
        <v>0</v>
      </c>
      <c r="AE49" s="3">
        <v>0</v>
      </c>
      <c r="AF49" s="3">
        <v>0</v>
      </c>
      <c r="AG49" s="3">
        <v>0</v>
      </c>
      <c r="AH49" s="3">
        <v>0</v>
      </c>
      <c r="AI49" s="3">
        <v>0</v>
      </c>
      <c r="AJ49" s="3">
        <v>234</v>
      </c>
      <c r="AK49" s="3">
        <v>24946</v>
      </c>
      <c r="AL49" s="3">
        <v>19</v>
      </c>
      <c r="AM49" s="3">
        <v>192</v>
      </c>
      <c r="AN49" s="3">
        <v>9</v>
      </c>
      <c r="AO49" s="3">
        <v>5935</v>
      </c>
      <c r="AP49" s="4" t="s">
        <v>36</v>
      </c>
      <c r="AQ49" s="3">
        <v>6163</v>
      </c>
      <c r="AR49" s="4" t="s">
        <v>36</v>
      </c>
      <c r="AS49" s="3">
        <v>33154</v>
      </c>
      <c r="AT49" s="4" t="s">
        <v>141</v>
      </c>
      <c r="AU49" s="4" t="s">
        <v>141</v>
      </c>
      <c r="AV49" s="4" t="s">
        <v>142</v>
      </c>
      <c r="AW49" s="4" t="s">
        <v>141</v>
      </c>
      <c r="AX49" s="4" t="s">
        <v>141</v>
      </c>
      <c r="AY49" s="4" t="s">
        <v>141</v>
      </c>
      <c r="AZ49" s="6" t="s">
        <v>141</v>
      </c>
      <c r="BA49" s="6" t="s">
        <v>141</v>
      </c>
      <c r="BB49" s="1" t="s">
        <v>39</v>
      </c>
    </row>
    <row r="50" spans="1:54" x14ac:dyDescent="0.2">
      <c r="AN50" s="21"/>
      <c r="AO50" s="21"/>
      <c r="AP50" s="21"/>
      <c r="AQ50" s="21"/>
      <c r="AR50" s="21"/>
      <c r="AS50" s="2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7224D-9AD7-4D47-8C21-E30798275C40}">
  <dimension ref="A1:K53"/>
  <sheetViews>
    <sheetView workbookViewId="0">
      <pane xSplit="1" ySplit="1" topLeftCell="B2" activePane="bottomRight" state="frozen"/>
      <selection pane="topRight" activeCell="B1" sqref="B1"/>
      <selection pane="bottomLeft" activeCell="A2" sqref="A2"/>
      <selection pane="bottomRight" activeCell="E3" sqref="E3"/>
    </sheetView>
  </sheetViews>
  <sheetFormatPr defaultRowHeight="12.75" x14ac:dyDescent="0.2"/>
  <cols>
    <col min="1" max="1" width="36.7109375" style="1" bestFit="1" customWidth="1"/>
    <col min="2" max="2" width="19.42578125" style="6" customWidth="1"/>
    <col min="3" max="3" width="19.5703125" style="6" customWidth="1"/>
    <col min="4" max="4" width="18.85546875" style="6" customWidth="1"/>
    <col min="5" max="5" width="19.7109375" customWidth="1"/>
    <col min="6" max="6" width="19.42578125" customWidth="1"/>
    <col min="7" max="7" width="20.85546875" customWidth="1"/>
    <col min="8" max="8" width="17.140625" customWidth="1"/>
    <col min="9" max="9" width="16.7109375" customWidth="1"/>
    <col min="10" max="10" width="14.5703125" customWidth="1"/>
    <col min="11" max="11" width="15.140625" customWidth="1"/>
    <col min="12" max="16384" width="9.140625" style="1"/>
  </cols>
  <sheetData>
    <row r="1" spans="1:4" x14ac:dyDescent="0.2">
      <c r="A1" s="8" t="s">
        <v>0</v>
      </c>
      <c r="B1" s="7" t="s">
        <v>254</v>
      </c>
      <c r="C1" s="7" t="s">
        <v>255</v>
      </c>
      <c r="D1" s="7" t="s">
        <v>256</v>
      </c>
    </row>
    <row r="2" spans="1:4" x14ac:dyDescent="0.2">
      <c r="A2" s="1" t="s">
        <v>35</v>
      </c>
      <c r="B2" s="3">
        <v>80</v>
      </c>
      <c r="C2" s="3">
        <v>0</v>
      </c>
      <c r="D2" s="3">
        <v>149</v>
      </c>
    </row>
    <row r="3" spans="1:4" x14ac:dyDescent="0.2">
      <c r="A3" s="1" t="s">
        <v>75</v>
      </c>
      <c r="B3" s="3">
        <v>0</v>
      </c>
      <c r="C3" s="3">
        <v>0</v>
      </c>
      <c r="D3" s="3">
        <v>315</v>
      </c>
    </row>
    <row r="4" spans="1:4" x14ac:dyDescent="0.2">
      <c r="A4" s="1" t="s">
        <v>56</v>
      </c>
      <c r="B4" s="3">
        <v>60</v>
      </c>
      <c r="C4" s="3">
        <v>0</v>
      </c>
      <c r="D4" s="3">
        <v>22</v>
      </c>
    </row>
    <row r="5" spans="1:4" x14ac:dyDescent="0.2">
      <c r="A5" s="1" t="s">
        <v>69</v>
      </c>
      <c r="B5" s="3">
        <v>9</v>
      </c>
      <c r="C5" s="3">
        <v>0</v>
      </c>
      <c r="D5" s="3">
        <v>13</v>
      </c>
    </row>
    <row r="6" spans="1:4" x14ac:dyDescent="0.2">
      <c r="A6" s="1" t="s">
        <v>32</v>
      </c>
      <c r="B6" s="3">
        <v>0</v>
      </c>
      <c r="C6" s="3">
        <v>1</v>
      </c>
      <c r="D6" s="3">
        <v>27</v>
      </c>
    </row>
    <row r="7" spans="1:4" x14ac:dyDescent="0.2">
      <c r="A7" s="1" t="s">
        <v>42</v>
      </c>
      <c r="B7" s="3">
        <v>76</v>
      </c>
      <c r="C7" s="3">
        <v>0</v>
      </c>
      <c r="D7" s="3">
        <v>168</v>
      </c>
    </row>
    <row r="8" spans="1:4" x14ac:dyDescent="0.2">
      <c r="A8" s="1" t="s">
        <v>40</v>
      </c>
      <c r="B8" s="3">
        <v>112</v>
      </c>
      <c r="C8" s="3">
        <v>7</v>
      </c>
      <c r="D8" s="3">
        <v>169</v>
      </c>
    </row>
    <row r="9" spans="1:4" x14ac:dyDescent="0.2">
      <c r="A9" s="1" t="s">
        <v>41</v>
      </c>
      <c r="B9" s="3">
        <v>47</v>
      </c>
      <c r="C9" s="3">
        <v>4</v>
      </c>
      <c r="D9" s="3">
        <v>413</v>
      </c>
    </row>
    <row r="10" spans="1:4" x14ac:dyDescent="0.2">
      <c r="A10" s="1" t="s">
        <v>43</v>
      </c>
      <c r="B10" s="3">
        <v>171</v>
      </c>
      <c r="C10" s="3">
        <v>0</v>
      </c>
      <c r="D10" s="3">
        <v>312</v>
      </c>
    </row>
    <row r="11" spans="1:4" x14ac:dyDescent="0.2">
      <c r="A11" s="1" t="s">
        <v>45</v>
      </c>
      <c r="B11" s="3">
        <v>0</v>
      </c>
      <c r="C11" s="3">
        <v>1</v>
      </c>
      <c r="D11" s="3">
        <v>148</v>
      </c>
    </row>
    <row r="12" spans="1:4" x14ac:dyDescent="0.2">
      <c r="A12" s="1" t="s">
        <v>46</v>
      </c>
      <c r="B12" s="3">
        <v>189</v>
      </c>
      <c r="C12" s="3">
        <v>5</v>
      </c>
      <c r="D12" s="3">
        <v>655</v>
      </c>
    </row>
    <row r="13" spans="1:4" x14ac:dyDescent="0.2">
      <c r="A13" s="1" t="s">
        <v>48</v>
      </c>
      <c r="B13" s="3">
        <v>26</v>
      </c>
      <c r="C13" s="3">
        <v>0</v>
      </c>
      <c r="D13" s="3">
        <v>63</v>
      </c>
    </row>
    <row r="14" spans="1:4" x14ac:dyDescent="0.2">
      <c r="A14" s="1" t="s">
        <v>58</v>
      </c>
      <c r="B14" s="3">
        <v>9</v>
      </c>
      <c r="C14" s="3">
        <v>1</v>
      </c>
      <c r="D14" s="3">
        <v>128</v>
      </c>
    </row>
    <row r="15" spans="1:4" x14ac:dyDescent="0.2">
      <c r="A15" s="1" t="s">
        <v>50</v>
      </c>
      <c r="B15" s="3">
        <v>3</v>
      </c>
      <c r="C15" s="3">
        <v>4</v>
      </c>
      <c r="D15" s="3">
        <v>32</v>
      </c>
    </row>
    <row r="16" spans="1:4" x14ac:dyDescent="0.2">
      <c r="A16" s="1" t="s">
        <v>52</v>
      </c>
      <c r="B16" s="3">
        <v>23</v>
      </c>
      <c r="C16" s="3">
        <v>17</v>
      </c>
      <c r="D16" s="3">
        <v>57</v>
      </c>
    </row>
    <row r="17" spans="1:4" x14ac:dyDescent="0.2">
      <c r="A17" s="1" t="s">
        <v>34</v>
      </c>
      <c r="B17" s="3">
        <v>0</v>
      </c>
      <c r="C17" s="3">
        <v>2</v>
      </c>
      <c r="D17" s="3">
        <v>52</v>
      </c>
    </row>
    <row r="18" spans="1:4" x14ac:dyDescent="0.2">
      <c r="A18" s="1" t="s">
        <v>57</v>
      </c>
      <c r="B18" s="3">
        <v>68</v>
      </c>
      <c r="C18" s="3">
        <v>9</v>
      </c>
      <c r="D18" s="3">
        <v>89</v>
      </c>
    </row>
    <row r="19" spans="1:4" x14ac:dyDescent="0.2">
      <c r="A19" s="1" t="s">
        <v>55</v>
      </c>
      <c r="B19" s="3">
        <v>44</v>
      </c>
      <c r="C19" s="3">
        <v>0</v>
      </c>
      <c r="D19" s="3">
        <v>77</v>
      </c>
    </row>
    <row r="20" spans="1:4" x14ac:dyDescent="0.2">
      <c r="A20" s="1" t="s">
        <v>61</v>
      </c>
      <c r="B20" s="3">
        <v>28</v>
      </c>
      <c r="C20" s="3">
        <v>0</v>
      </c>
      <c r="D20" s="3">
        <v>99</v>
      </c>
    </row>
    <row r="21" spans="1:4" x14ac:dyDescent="0.2">
      <c r="A21" s="1" t="s">
        <v>59</v>
      </c>
      <c r="B21" s="3">
        <v>9</v>
      </c>
      <c r="C21" s="3">
        <v>0</v>
      </c>
      <c r="D21" s="3">
        <v>190</v>
      </c>
    </row>
    <row r="22" spans="1:4" x14ac:dyDescent="0.2">
      <c r="A22" s="1" t="s">
        <v>37</v>
      </c>
      <c r="B22" s="3">
        <v>12</v>
      </c>
      <c r="C22" s="3">
        <v>1</v>
      </c>
      <c r="D22" s="3">
        <v>1</v>
      </c>
    </row>
    <row r="23" spans="1:4" x14ac:dyDescent="0.2">
      <c r="A23" s="1" t="s">
        <v>64</v>
      </c>
      <c r="B23" s="3">
        <v>2</v>
      </c>
      <c r="C23" s="3">
        <v>0</v>
      </c>
      <c r="D23" s="3">
        <v>0</v>
      </c>
    </row>
    <row r="24" spans="1:4" x14ac:dyDescent="0.2">
      <c r="A24" s="1" t="s">
        <v>173</v>
      </c>
      <c r="B24" s="3">
        <v>35</v>
      </c>
      <c r="C24" s="3">
        <v>0</v>
      </c>
      <c r="D24" s="3">
        <v>39</v>
      </c>
    </row>
    <row r="25" spans="1:4" x14ac:dyDescent="0.2">
      <c r="A25" s="1" t="s">
        <v>54</v>
      </c>
      <c r="B25" s="3">
        <v>27</v>
      </c>
      <c r="C25" s="3">
        <v>7</v>
      </c>
      <c r="D25" s="3">
        <v>506</v>
      </c>
    </row>
    <row r="26" spans="1:4" x14ac:dyDescent="0.2">
      <c r="A26" s="1" t="s">
        <v>65</v>
      </c>
      <c r="B26" s="3">
        <v>42</v>
      </c>
      <c r="C26" s="3">
        <v>0</v>
      </c>
      <c r="D26" s="3">
        <v>80</v>
      </c>
    </row>
    <row r="27" spans="1:4" x14ac:dyDescent="0.2">
      <c r="A27" s="1" t="s">
        <v>44</v>
      </c>
      <c r="B27" s="3">
        <v>4</v>
      </c>
      <c r="C27" s="3">
        <v>0</v>
      </c>
      <c r="D27" s="3">
        <v>46</v>
      </c>
    </row>
    <row r="28" spans="1:4" x14ac:dyDescent="0.2">
      <c r="A28" s="1" t="s">
        <v>66</v>
      </c>
      <c r="B28" s="3">
        <v>129</v>
      </c>
      <c r="C28" s="3">
        <v>0</v>
      </c>
      <c r="D28" s="3">
        <v>93</v>
      </c>
    </row>
    <row r="29" spans="1:4" x14ac:dyDescent="0.2">
      <c r="A29" s="1" t="s">
        <v>81</v>
      </c>
      <c r="B29" s="3">
        <v>1</v>
      </c>
      <c r="C29" s="3">
        <v>1</v>
      </c>
      <c r="D29" s="3">
        <v>94</v>
      </c>
    </row>
    <row r="30" spans="1:4" x14ac:dyDescent="0.2">
      <c r="A30" s="1" t="s">
        <v>63</v>
      </c>
      <c r="B30" s="3">
        <v>73</v>
      </c>
      <c r="C30" s="3">
        <v>7</v>
      </c>
      <c r="D30" s="3">
        <v>77</v>
      </c>
    </row>
    <row r="31" spans="1:4" x14ac:dyDescent="0.2">
      <c r="A31" s="1" t="s">
        <v>68</v>
      </c>
      <c r="B31" s="3">
        <v>300</v>
      </c>
      <c r="C31" s="3">
        <v>0</v>
      </c>
      <c r="D31" s="3">
        <v>2</v>
      </c>
    </row>
    <row r="32" spans="1:4" x14ac:dyDescent="0.2">
      <c r="A32" s="1" t="s">
        <v>70</v>
      </c>
      <c r="B32" s="3">
        <v>8</v>
      </c>
      <c r="C32" s="3">
        <v>0</v>
      </c>
      <c r="D32" s="3">
        <v>14</v>
      </c>
    </row>
    <row r="33" spans="1:4" x14ac:dyDescent="0.2">
      <c r="A33" s="1" t="s">
        <v>72</v>
      </c>
      <c r="B33" s="3">
        <v>29</v>
      </c>
      <c r="C33" s="3">
        <v>0</v>
      </c>
      <c r="D33" s="3">
        <v>23</v>
      </c>
    </row>
    <row r="34" spans="1:4" x14ac:dyDescent="0.2">
      <c r="A34" s="1" t="s">
        <v>73</v>
      </c>
      <c r="B34" s="3">
        <v>1767</v>
      </c>
      <c r="C34" s="3">
        <v>0</v>
      </c>
      <c r="D34" s="3">
        <v>1007</v>
      </c>
    </row>
    <row r="35" spans="1:4" x14ac:dyDescent="0.2">
      <c r="A35" s="1" t="s">
        <v>74</v>
      </c>
      <c r="B35" s="3">
        <v>0</v>
      </c>
      <c r="C35" s="3">
        <v>0</v>
      </c>
      <c r="D35" s="3">
        <v>2522</v>
      </c>
    </row>
    <row r="36" spans="1:4" x14ac:dyDescent="0.2">
      <c r="A36" s="1" t="s">
        <v>38</v>
      </c>
      <c r="B36" s="3">
        <v>0</v>
      </c>
      <c r="C36" s="3">
        <v>0</v>
      </c>
      <c r="D36" s="3">
        <v>0</v>
      </c>
    </row>
    <row r="37" spans="1:4" x14ac:dyDescent="0.2">
      <c r="A37" s="1" t="s">
        <v>53</v>
      </c>
      <c r="B37" s="3">
        <v>9</v>
      </c>
      <c r="C37" s="3">
        <v>1</v>
      </c>
      <c r="D37" s="3">
        <v>394</v>
      </c>
    </row>
    <row r="38" spans="1:4" x14ac:dyDescent="0.2">
      <c r="A38" s="1" t="s">
        <v>67</v>
      </c>
      <c r="B38" s="3">
        <v>10</v>
      </c>
      <c r="C38" s="3">
        <v>0</v>
      </c>
      <c r="D38" s="3">
        <v>96</v>
      </c>
    </row>
    <row r="39" spans="1:4" x14ac:dyDescent="0.2">
      <c r="A39" s="1" t="s">
        <v>47</v>
      </c>
      <c r="B39" s="3">
        <v>55</v>
      </c>
      <c r="C39" s="3">
        <v>0</v>
      </c>
      <c r="D39" s="3">
        <v>117</v>
      </c>
    </row>
    <row r="40" spans="1:4" x14ac:dyDescent="0.2">
      <c r="A40" s="1" t="s">
        <v>51</v>
      </c>
      <c r="B40" s="3">
        <v>0</v>
      </c>
      <c r="C40" s="3">
        <v>0</v>
      </c>
      <c r="D40" s="3">
        <v>246</v>
      </c>
    </row>
    <row r="41" spans="1:4" x14ac:dyDescent="0.2">
      <c r="A41" s="1" t="s">
        <v>76</v>
      </c>
      <c r="B41" s="3">
        <v>46</v>
      </c>
      <c r="C41" s="3">
        <v>9</v>
      </c>
      <c r="D41" s="3">
        <v>207</v>
      </c>
    </row>
    <row r="42" spans="1:4" x14ac:dyDescent="0.2">
      <c r="A42" s="1" t="s">
        <v>77</v>
      </c>
      <c r="B42" s="3">
        <v>28</v>
      </c>
      <c r="C42" s="3">
        <v>19</v>
      </c>
      <c r="D42" s="3">
        <v>148</v>
      </c>
    </row>
    <row r="43" spans="1:4" x14ac:dyDescent="0.2">
      <c r="A43" s="1" t="s">
        <v>49</v>
      </c>
      <c r="B43" s="3">
        <v>1</v>
      </c>
      <c r="C43" s="3">
        <v>4</v>
      </c>
      <c r="D43" s="3">
        <v>25</v>
      </c>
    </row>
    <row r="44" spans="1:4" x14ac:dyDescent="0.2">
      <c r="A44" s="1" t="s">
        <v>71</v>
      </c>
      <c r="B44" s="3">
        <v>2</v>
      </c>
      <c r="C44" s="3">
        <v>0</v>
      </c>
      <c r="D44" s="3">
        <v>5</v>
      </c>
    </row>
    <row r="45" spans="1:4" x14ac:dyDescent="0.2">
      <c r="A45" s="1" t="s">
        <v>78</v>
      </c>
      <c r="B45" s="3">
        <v>129</v>
      </c>
      <c r="C45" s="3">
        <v>0</v>
      </c>
      <c r="D45" s="3">
        <v>80</v>
      </c>
    </row>
    <row r="46" spans="1:4" x14ac:dyDescent="0.2">
      <c r="A46" s="1" t="s">
        <v>60</v>
      </c>
      <c r="B46" s="3">
        <v>31</v>
      </c>
      <c r="C46" s="3">
        <v>0</v>
      </c>
      <c r="D46" s="3">
        <v>90</v>
      </c>
    </row>
    <row r="47" spans="1:4" x14ac:dyDescent="0.2">
      <c r="A47" s="1" t="s">
        <v>79</v>
      </c>
      <c r="B47" s="3">
        <v>46</v>
      </c>
      <c r="C47" s="3">
        <v>0</v>
      </c>
      <c r="D47" s="3">
        <v>493</v>
      </c>
    </row>
    <row r="48" spans="1:4" x14ac:dyDescent="0.2">
      <c r="A48" s="1" t="s">
        <v>80</v>
      </c>
      <c r="B48" s="3">
        <v>61</v>
      </c>
      <c r="C48" s="3">
        <v>0</v>
      </c>
      <c r="D48" s="3">
        <v>428</v>
      </c>
    </row>
    <row r="49" spans="1:4" x14ac:dyDescent="0.2">
      <c r="A49" s="1" t="s">
        <v>82</v>
      </c>
      <c r="B49" s="3">
        <v>46</v>
      </c>
      <c r="C49" s="3">
        <v>0</v>
      </c>
      <c r="D49" s="3">
        <v>43</v>
      </c>
    </row>
    <row r="50" spans="1:4" x14ac:dyDescent="0.2">
      <c r="A50"/>
    </row>
    <row r="51" spans="1:4" customFormat="1" x14ac:dyDescent="0.2"/>
    <row r="52" spans="1:4" customFormat="1" x14ac:dyDescent="0.2"/>
    <row r="53" spans="1:4" customForma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DAE89D-33D6-46AE-A788-89B3E4740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EB44A2-8866-4AE0-884C-55ED885610BF}">
  <ds:schemaRefs>
    <ds:schemaRef ds:uri="http://schemas.microsoft.com/sharepoint/v3/contenttype/forms"/>
  </ds:schemaRefs>
</ds:datastoreItem>
</file>

<file path=customXml/itemProps3.xml><?xml version="1.0" encoding="utf-8"?>
<ds:datastoreItem xmlns:ds="http://schemas.openxmlformats.org/officeDocument/2006/customXml" ds:itemID="{20AEFF8F-BDF8-4573-83F2-9997A689B83E}">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ee27866-b6d5-4252-8d64-3ae05954dadf"/>
    <ds:schemaRef ds:uri="794e957f-80ce-4eda-9e02-31455ab5eee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Access</vt:lpstr>
      <vt:lpstr>Technology</vt:lpstr>
      <vt:lpstr>Other Programming Activities</vt:lpstr>
      <vt:lpstr>Synchronous Programs</vt:lpstr>
      <vt:lpstr>Program Formats - Chart</vt:lpstr>
      <vt:lpstr>Synch Program Attendance</vt:lpstr>
      <vt:lpstr>All Data</vt:lpstr>
      <vt:lpstr>ProgramFormat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dcterms:created xsi:type="dcterms:W3CDTF">2022-02-24T20:37:15Z</dcterms:created>
  <dcterms:modified xsi:type="dcterms:W3CDTF">2022-03-25T17:22:02Z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