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1-CompStats/Published/"/>
    </mc:Choice>
  </mc:AlternateContent>
  <xr:revisionPtr revIDLastSave="74" documentId="8_{F777BAE5-7BE7-42A1-B8A3-8AB0B2485511}" xr6:coauthVersionLast="47" xr6:coauthVersionMax="47" xr10:uidLastSave="{667227EB-98D2-413A-8723-20060A0BB023}"/>
  <bookViews>
    <workbookView xWindow="-120" yWindow="-120" windowWidth="20730" windowHeight="11160" tabRatio="682" xr2:uid="{223ED8D8-0DE4-4BE0-AD95-583F06728A74}"/>
  </bookViews>
  <sheets>
    <sheet name="Intro" sheetId="14" r:id="rId1"/>
    <sheet name="Operating Rev" sheetId="3" r:id="rId2"/>
    <sheet name="Operating Rev - chart data" sheetId="8" state="hidden" r:id="rId3"/>
    <sheet name="Operating Rev - chart" sheetId="9" r:id="rId4"/>
    <sheet name="Operating Expend" sheetId="4" r:id="rId5"/>
    <sheet name="Operating Expend - chart data" sheetId="10" state="hidden" r:id="rId6"/>
    <sheet name="Operating Expend - chart" sheetId="11" r:id="rId7"/>
    <sheet name="Staff Expend" sheetId="7" r:id="rId8"/>
    <sheet name="Staff Expend by pop" sheetId="12" r:id="rId9"/>
    <sheet name="Collection Expend" sheetId="5" r:id="rId10"/>
    <sheet name="Other Operating Expend" sheetId="6" r:id="rId11"/>
    <sheet name="Capital Rev &amp; Expend" sheetId="13" r:id="rId12"/>
    <sheet name="All Data" sheetId="1" r:id="rId13"/>
  </sheets>
  <definedNames>
    <definedName name="_xlnm._FilterDatabase" localSheetId="11" hidden="1">'Capital Rev &amp; Expend'!$A$2:$V$50</definedName>
    <definedName name="_xlnm._FilterDatabase" localSheetId="9" hidden="1">'Collection Expend'!$A$2:$Z$2</definedName>
    <definedName name="_xlnm._FilterDatabase" localSheetId="4" hidden="1">'Operating Expend'!$A$2:$P$50</definedName>
    <definedName name="_xlnm._FilterDatabase" localSheetId="5" hidden="1">'Operating Expend - chart data'!$A$1:$D$49</definedName>
    <definedName name="_xlnm._FilterDatabase" localSheetId="1" hidden="1">'Operating Rev'!$A$2:$Y$50</definedName>
    <definedName name="_xlnm._FilterDatabase" localSheetId="2" hidden="1">'Operating Rev - chart data'!$A$1:$D$49</definedName>
    <definedName name="_xlnm._FilterDatabase" localSheetId="10" hidden="1">'Other Operating Expend'!$A$2:$V$50</definedName>
    <definedName name="_xlnm._FilterDatabase" localSheetId="7" hidden="1">'Staff Expend'!$A$2:$N$50</definedName>
    <definedName name="_xlnm._FilterDatabase" localSheetId="8" hidden="1">'Staff Expend by pop'!$A$2:$M$60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2" i="13" l="1"/>
  <c r="L52" i="13"/>
  <c r="V52" i="13" l="1"/>
  <c r="U52" i="13"/>
  <c r="S52" i="13"/>
  <c r="R52" i="13"/>
  <c r="P52" i="13"/>
  <c r="I52" i="13"/>
  <c r="G52" i="13"/>
  <c r="O54" i="13"/>
  <c r="P54" i="13"/>
  <c r="Q54" i="13"/>
  <c r="R54" i="13"/>
  <c r="S54" i="13"/>
  <c r="T54" i="13"/>
  <c r="U54" i="13"/>
  <c r="V54" i="13"/>
  <c r="O53" i="13"/>
  <c r="P53" i="13"/>
  <c r="Q53" i="13"/>
  <c r="R53" i="13"/>
  <c r="S53" i="13"/>
  <c r="T53" i="13"/>
  <c r="U53" i="13"/>
  <c r="V53" i="13"/>
  <c r="O52" i="13"/>
  <c r="Q52" i="13"/>
  <c r="T52" i="13"/>
  <c r="E54" i="13"/>
  <c r="F54" i="13"/>
  <c r="G54" i="13"/>
  <c r="H54" i="13"/>
  <c r="I54" i="13"/>
  <c r="J54" i="13"/>
  <c r="K54" i="13"/>
  <c r="L54" i="13"/>
  <c r="M54" i="13"/>
  <c r="E53" i="13"/>
  <c r="F53" i="13"/>
  <c r="G53" i="13"/>
  <c r="H53" i="13"/>
  <c r="I53" i="13"/>
  <c r="J53" i="13"/>
  <c r="K53" i="13"/>
  <c r="L53" i="13"/>
  <c r="M53" i="13"/>
  <c r="E52" i="13"/>
  <c r="F52" i="13"/>
  <c r="H52" i="13"/>
  <c r="J52" i="13"/>
  <c r="K52" i="13"/>
  <c r="D54" i="13"/>
  <c r="D53" i="13"/>
  <c r="D52" i="13"/>
  <c r="V4" i="13"/>
  <c r="V5" i="13"/>
  <c r="V6" i="13"/>
  <c r="V7" i="13"/>
  <c r="V8" i="13"/>
  <c r="V9" i="13"/>
  <c r="V10" i="13"/>
  <c r="V11" i="13"/>
  <c r="V12" i="13"/>
  <c r="V13" i="13"/>
  <c r="V14" i="13"/>
  <c r="V15" i="13"/>
  <c r="V16" i="13"/>
  <c r="V17" i="13"/>
  <c r="V18" i="13"/>
  <c r="V19" i="13"/>
  <c r="V20" i="13"/>
  <c r="V21" i="13"/>
  <c r="V22" i="13"/>
  <c r="V23" i="13"/>
  <c r="V24" i="13"/>
  <c r="V25" i="13"/>
  <c r="V26" i="13"/>
  <c r="V27" i="13"/>
  <c r="V28" i="13"/>
  <c r="V29" i="13"/>
  <c r="V30" i="13"/>
  <c r="V31" i="13"/>
  <c r="V32" i="13"/>
  <c r="V33" i="13"/>
  <c r="V34" i="13"/>
  <c r="V35" i="13"/>
  <c r="V36" i="13"/>
  <c r="V37" i="13"/>
  <c r="V38" i="13"/>
  <c r="V39" i="13"/>
  <c r="V40" i="13"/>
  <c r="V41" i="13"/>
  <c r="V42" i="13"/>
  <c r="V43" i="13"/>
  <c r="V44" i="13"/>
  <c r="V45" i="13"/>
  <c r="V46" i="13"/>
  <c r="V47" i="13"/>
  <c r="V48" i="13"/>
  <c r="V49" i="13"/>
  <c r="V50" i="13"/>
  <c r="V3" i="13"/>
  <c r="U4" i="13"/>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3" i="13"/>
  <c r="R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3" i="13"/>
  <c r="P5" i="13"/>
  <c r="P6" i="13"/>
  <c r="P8" i="13"/>
  <c r="P10" i="13"/>
  <c r="P11" i="13"/>
  <c r="P12" i="13"/>
  <c r="P13" i="13"/>
  <c r="P16" i="13"/>
  <c r="P17" i="13"/>
  <c r="P18" i="13"/>
  <c r="P20" i="13"/>
  <c r="P24" i="13"/>
  <c r="P26" i="13"/>
  <c r="P27" i="13"/>
  <c r="P28" i="13"/>
  <c r="P29" i="13"/>
  <c r="P33" i="13"/>
  <c r="P35" i="13"/>
  <c r="P36" i="13"/>
  <c r="P39" i="13"/>
  <c r="P40" i="13"/>
  <c r="P42" i="13"/>
  <c r="P44" i="13"/>
  <c r="P46" i="13"/>
  <c r="P49" i="13"/>
  <c r="P4" i="13"/>
  <c r="I36" i="13"/>
  <c r="I12" i="13"/>
  <c r="I5" i="13"/>
  <c r="G35" i="13"/>
  <c r="G33" i="13"/>
  <c r="G26" i="13"/>
  <c r="G24" i="13"/>
  <c r="G11" i="13"/>
  <c r="G10" i="13"/>
  <c r="G5" i="13"/>
  <c r="C54" i="13"/>
  <c r="C53" i="13"/>
  <c r="C52" i="13"/>
  <c r="Y52" i="6"/>
  <c r="Y54" i="6"/>
  <c r="Y53" i="6"/>
  <c r="X54" i="6"/>
  <c r="X53" i="6"/>
  <c r="X52" i="6"/>
  <c r="W54" i="6"/>
  <c r="W53" i="6"/>
  <c r="W52" i="6"/>
  <c r="S52" i="6"/>
  <c r="R52" i="6"/>
  <c r="R54" i="6"/>
  <c r="S54" i="6"/>
  <c r="T54" i="6"/>
  <c r="U54" i="6"/>
  <c r="R53" i="6"/>
  <c r="S53" i="6"/>
  <c r="T53" i="6"/>
  <c r="U53" i="6"/>
  <c r="T52" i="6"/>
  <c r="U52" i="6"/>
  <c r="P52" i="6"/>
  <c r="O52" i="6"/>
  <c r="O54" i="6"/>
  <c r="P54" i="6"/>
  <c r="Q54" i="6"/>
  <c r="O53" i="6"/>
  <c r="P53" i="6"/>
  <c r="Q53" i="6"/>
  <c r="Q52" i="6"/>
  <c r="M52" i="6"/>
  <c r="L52" i="6"/>
  <c r="H54" i="6"/>
  <c r="I54" i="6"/>
  <c r="J54" i="6"/>
  <c r="K54" i="6"/>
  <c r="L54" i="6"/>
  <c r="M54" i="6"/>
  <c r="N54" i="6"/>
  <c r="H53" i="6"/>
  <c r="I53" i="6"/>
  <c r="J53" i="6"/>
  <c r="K53" i="6"/>
  <c r="L53" i="6"/>
  <c r="M53" i="6"/>
  <c r="N53" i="6"/>
  <c r="H52" i="6"/>
  <c r="I52" i="6"/>
  <c r="J52" i="6"/>
  <c r="K52" i="6"/>
  <c r="N52" i="6"/>
  <c r="E54" i="6"/>
  <c r="F54" i="6"/>
  <c r="E53" i="6"/>
  <c r="F53" i="6"/>
  <c r="F52" i="6"/>
  <c r="E52" i="6"/>
  <c r="G54" i="6"/>
  <c r="G53" i="6"/>
  <c r="G52" i="6"/>
  <c r="D54" i="6"/>
  <c r="D53" i="6"/>
  <c r="D52" i="6"/>
  <c r="Y4" i="6"/>
  <c r="Y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3"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3" i="6"/>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3" i="6"/>
  <c r="O4" i="6"/>
  <c r="O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3" i="6"/>
  <c r="C54" i="6"/>
  <c r="C53" i="6"/>
  <c r="C5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3" i="6"/>
  <c r="L54" i="4"/>
  <c r="K53" i="4"/>
  <c r="J52" i="4"/>
  <c r="I52" i="4"/>
  <c r="F52" i="4"/>
  <c r="F45" i="4"/>
  <c r="C54" i="4"/>
  <c r="C53" i="4"/>
  <c r="J52" i="5"/>
  <c r="D54" i="5"/>
  <c r="E54" i="5"/>
  <c r="G54" i="5"/>
  <c r="H54" i="5"/>
  <c r="I54" i="5"/>
  <c r="K54" i="5"/>
  <c r="L54" i="5"/>
  <c r="M54" i="5"/>
  <c r="N54" i="5"/>
  <c r="O54" i="5"/>
  <c r="P54" i="5"/>
  <c r="R54" i="5"/>
  <c r="S54" i="5"/>
  <c r="T54" i="5"/>
  <c r="U54" i="5"/>
  <c r="W54" i="5"/>
  <c r="Y54" i="5"/>
  <c r="D53" i="5"/>
  <c r="E53" i="5"/>
  <c r="G53" i="5"/>
  <c r="H53" i="5"/>
  <c r="I53" i="5"/>
  <c r="K53" i="5"/>
  <c r="L53" i="5"/>
  <c r="M53" i="5"/>
  <c r="N53" i="5"/>
  <c r="O53" i="5"/>
  <c r="P53" i="5"/>
  <c r="R53" i="5"/>
  <c r="S53" i="5"/>
  <c r="T53" i="5"/>
  <c r="U53" i="5"/>
  <c r="W53" i="5"/>
  <c r="Y53" i="5"/>
  <c r="D52" i="5"/>
  <c r="F52" i="5" s="1"/>
  <c r="G52" i="5"/>
  <c r="H52" i="5"/>
  <c r="I52" i="5" s="1"/>
  <c r="K52" i="5"/>
  <c r="L52" i="5"/>
  <c r="M52" i="5"/>
  <c r="N52" i="5"/>
  <c r="Q52" i="5" s="1"/>
  <c r="R52" i="5"/>
  <c r="S52" i="5"/>
  <c r="T52" i="5"/>
  <c r="V52" i="5" s="1"/>
  <c r="W52" i="5"/>
  <c r="Z52" i="5" s="1"/>
  <c r="C54" i="5"/>
  <c r="C53" i="5"/>
  <c r="C52" i="5"/>
  <c r="F5" i="5"/>
  <c r="F54" i="5" s="1"/>
  <c r="D54" i="7"/>
  <c r="D53" i="7"/>
  <c r="C54" i="7"/>
  <c r="C53" i="7"/>
  <c r="Z4" i="5"/>
  <c r="Z5" i="5"/>
  <c r="Z54" i="5" s="1"/>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3" i="5"/>
  <c r="V4" i="5"/>
  <c r="V5" i="5"/>
  <c r="V54" i="5" s="1"/>
  <c r="V6" i="5"/>
  <c r="V7" i="5"/>
  <c r="V8" i="5"/>
  <c r="V9" i="5"/>
  <c r="V10" i="5"/>
  <c r="V11" i="5"/>
  <c r="V12" i="5"/>
  <c r="V13" i="5"/>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3" i="5"/>
  <c r="Q4" i="5"/>
  <c r="Q5" i="5"/>
  <c r="Q54" i="5" s="1"/>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3" i="5"/>
  <c r="J4" i="5"/>
  <c r="J5" i="5"/>
  <c r="J54" i="5" s="1"/>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3" i="5"/>
  <c r="F4" i="5"/>
  <c r="F6" i="5"/>
  <c r="F53" i="5" s="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3" i="5"/>
  <c r="O54" i="7"/>
  <c r="D52"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3" i="7"/>
  <c r="O53" i="7" s="1"/>
  <c r="J53" i="5" l="1"/>
  <c r="Z53" i="5"/>
  <c r="Q53" i="5"/>
  <c r="E52" i="5"/>
  <c r="O52" i="5"/>
  <c r="V53" i="5"/>
  <c r="U52" i="5"/>
  <c r="P52" i="5"/>
  <c r="Y52" i="5"/>
  <c r="K64" i="12"/>
  <c r="H64" i="12"/>
  <c r="G64" i="12"/>
  <c r="D64" i="12"/>
  <c r="K63" i="12"/>
  <c r="H63" i="12"/>
  <c r="G63" i="12"/>
  <c r="D63" i="12"/>
  <c r="K62" i="12"/>
  <c r="M62" i="12" s="1"/>
  <c r="H62" i="12"/>
  <c r="J62" i="12" s="1"/>
  <c r="G62" i="12"/>
  <c r="D62" i="12"/>
  <c r="M13" i="12"/>
  <c r="L13" i="12"/>
  <c r="J13" i="12"/>
  <c r="I13" i="12"/>
  <c r="F13" i="12"/>
  <c r="E13" i="12"/>
  <c r="M21" i="12"/>
  <c r="L21" i="12"/>
  <c r="J21" i="12"/>
  <c r="I21" i="12"/>
  <c r="F21" i="12"/>
  <c r="E21" i="12"/>
  <c r="M18" i="12"/>
  <c r="L18" i="12"/>
  <c r="J18" i="12"/>
  <c r="I18" i="12"/>
  <c r="F18" i="12"/>
  <c r="E18" i="12"/>
  <c r="M44" i="12"/>
  <c r="L44" i="12"/>
  <c r="J44" i="12"/>
  <c r="I44" i="12"/>
  <c r="F44" i="12"/>
  <c r="E44" i="12"/>
  <c r="M8" i="12"/>
  <c r="L8" i="12"/>
  <c r="J8" i="12"/>
  <c r="I8" i="12"/>
  <c r="F8" i="12"/>
  <c r="E8" i="12"/>
  <c r="M40" i="12"/>
  <c r="L40" i="12"/>
  <c r="J40" i="12"/>
  <c r="I40" i="12"/>
  <c r="F40" i="12"/>
  <c r="E40" i="12"/>
  <c r="M37" i="12"/>
  <c r="L37" i="12"/>
  <c r="J37" i="12"/>
  <c r="I37" i="12"/>
  <c r="F37" i="12"/>
  <c r="E37" i="12"/>
  <c r="M31" i="12"/>
  <c r="L31" i="12"/>
  <c r="J31" i="12"/>
  <c r="I31" i="12"/>
  <c r="F31" i="12"/>
  <c r="E31" i="12"/>
  <c r="M17" i="12"/>
  <c r="L17" i="12"/>
  <c r="J17" i="12"/>
  <c r="I17" i="12"/>
  <c r="F17" i="12"/>
  <c r="E17" i="12"/>
  <c r="M34" i="12"/>
  <c r="L34" i="12"/>
  <c r="J34" i="12"/>
  <c r="I34" i="12"/>
  <c r="F34" i="12"/>
  <c r="E34" i="12"/>
  <c r="M41" i="12"/>
  <c r="L41" i="12"/>
  <c r="J41" i="12"/>
  <c r="I41" i="12"/>
  <c r="F41" i="12"/>
  <c r="E41" i="12"/>
  <c r="M46" i="12"/>
  <c r="L46" i="12"/>
  <c r="J46" i="12"/>
  <c r="I46" i="12"/>
  <c r="F46" i="12"/>
  <c r="E46" i="12"/>
  <c r="M55" i="12"/>
  <c r="L55" i="12"/>
  <c r="J55" i="12"/>
  <c r="I55" i="12"/>
  <c r="F55" i="12"/>
  <c r="E55" i="12"/>
  <c r="M42" i="12"/>
  <c r="L42" i="12"/>
  <c r="J42" i="12"/>
  <c r="I42" i="12"/>
  <c r="F42" i="12"/>
  <c r="E42" i="12"/>
  <c r="M9" i="12"/>
  <c r="L9" i="12"/>
  <c r="J9" i="12"/>
  <c r="I9" i="12"/>
  <c r="F9" i="12"/>
  <c r="E9" i="12"/>
  <c r="M5" i="12"/>
  <c r="L5" i="12"/>
  <c r="J5" i="12"/>
  <c r="I5" i="12"/>
  <c r="F5" i="12"/>
  <c r="E5" i="12"/>
  <c r="M28" i="12"/>
  <c r="L28" i="12"/>
  <c r="J28" i="12"/>
  <c r="I28" i="12"/>
  <c r="F28" i="12"/>
  <c r="E28" i="12"/>
  <c r="M7" i="12"/>
  <c r="L7" i="12"/>
  <c r="J7" i="12"/>
  <c r="I7" i="12"/>
  <c r="F7" i="12"/>
  <c r="E7" i="12"/>
  <c r="M35" i="12"/>
  <c r="L35" i="12"/>
  <c r="J35" i="12"/>
  <c r="I35" i="12"/>
  <c r="F35" i="12"/>
  <c r="E35" i="12"/>
  <c r="M16" i="12"/>
  <c r="L16" i="12"/>
  <c r="J16" i="12"/>
  <c r="I16" i="12"/>
  <c r="F16" i="12"/>
  <c r="E16" i="12"/>
  <c r="M59" i="12"/>
  <c r="L59" i="12"/>
  <c r="J59" i="12"/>
  <c r="I59" i="12"/>
  <c r="F59" i="12"/>
  <c r="E59" i="12"/>
  <c r="M27" i="12"/>
  <c r="L27" i="12"/>
  <c r="J27" i="12"/>
  <c r="I27" i="12"/>
  <c r="F27" i="12"/>
  <c r="E27" i="12"/>
  <c r="M47" i="12"/>
  <c r="L47" i="12"/>
  <c r="J47" i="12"/>
  <c r="I47" i="12"/>
  <c r="F47" i="12"/>
  <c r="E47" i="12"/>
  <c r="M20" i="12"/>
  <c r="L20" i="12"/>
  <c r="J20" i="12"/>
  <c r="I20" i="12"/>
  <c r="F20" i="12"/>
  <c r="E20" i="12"/>
  <c r="M60" i="12"/>
  <c r="L60" i="12"/>
  <c r="J60" i="12"/>
  <c r="I60" i="12"/>
  <c r="F60" i="12"/>
  <c r="E60" i="12"/>
  <c r="M32" i="12"/>
  <c r="L32" i="12"/>
  <c r="J32" i="12"/>
  <c r="I32" i="12"/>
  <c r="F32" i="12"/>
  <c r="E32" i="12"/>
  <c r="M30" i="12"/>
  <c r="L30" i="12"/>
  <c r="J30" i="12"/>
  <c r="I30" i="12"/>
  <c r="F30" i="12"/>
  <c r="E30" i="12"/>
  <c r="M58" i="12"/>
  <c r="L58" i="12"/>
  <c r="J58" i="12"/>
  <c r="I58" i="12"/>
  <c r="F58" i="12"/>
  <c r="E58" i="12"/>
  <c r="M23" i="12"/>
  <c r="L23" i="12"/>
  <c r="J23" i="12"/>
  <c r="I23" i="12"/>
  <c r="F23" i="12"/>
  <c r="E23" i="12"/>
  <c r="M19" i="12"/>
  <c r="L19" i="12"/>
  <c r="J19" i="12"/>
  <c r="I19" i="12"/>
  <c r="F19" i="12"/>
  <c r="E19" i="12"/>
  <c r="M48" i="12"/>
  <c r="L48" i="12"/>
  <c r="J48" i="12"/>
  <c r="I48" i="12"/>
  <c r="F48" i="12"/>
  <c r="E48" i="12"/>
  <c r="M52" i="12"/>
  <c r="L52" i="12"/>
  <c r="J52" i="12"/>
  <c r="I52" i="12"/>
  <c r="F52" i="12"/>
  <c r="E52" i="12"/>
  <c r="M57" i="12"/>
  <c r="L57" i="12"/>
  <c r="J57" i="12"/>
  <c r="I57" i="12"/>
  <c r="F57" i="12"/>
  <c r="E57" i="12"/>
  <c r="M49" i="12"/>
  <c r="L49" i="12"/>
  <c r="J49" i="12"/>
  <c r="I49" i="12"/>
  <c r="F49" i="12"/>
  <c r="E49" i="12"/>
  <c r="M53" i="12"/>
  <c r="L53" i="12"/>
  <c r="J53" i="12"/>
  <c r="I53" i="12"/>
  <c r="F53" i="12"/>
  <c r="E53" i="12"/>
  <c r="M54" i="12"/>
  <c r="L54" i="12"/>
  <c r="J54" i="12"/>
  <c r="I54" i="12"/>
  <c r="F54" i="12"/>
  <c r="E54" i="12"/>
  <c r="M45" i="12"/>
  <c r="L45" i="12"/>
  <c r="J45" i="12"/>
  <c r="I45" i="12"/>
  <c r="F45" i="12"/>
  <c r="E45" i="12"/>
  <c r="M12" i="12"/>
  <c r="L12" i="12"/>
  <c r="J12" i="12"/>
  <c r="I12" i="12"/>
  <c r="F12" i="12"/>
  <c r="E12" i="12"/>
  <c r="M33" i="12"/>
  <c r="L33" i="12"/>
  <c r="J33" i="12"/>
  <c r="I33" i="12"/>
  <c r="F33" i="12"/>
  <c r="E33" i="12"/>
  <c r="M14" i="12"/>
  <c r="L14" i="12"/>
  <c r="J14" i="12"/>
  <c r="I14" i="12"/>
  <c r="F14" i="12"/>
  <c r="E14" i="12"/>
  <c r="M6" i="12"/>
  <c r="L6" i="12"/>
  <c r="J6" i="12"/>
  <c r="I6" i="12"/>
  <c r="F6" i="12"/>
  <c r="E6" i="12"/>
  <c r="M15" i="12"/>
  <c r="L15" i="12"/>
  <c r="J15" i="12"/>
  <c r="I15" i="12"/>
  <c r="F15" i="12"/>
  <c r="E15" i="12"/>
  <c r="M43" i="12"/>
  <c r="L43" i="12"/>
  <c r="J43" i="12"/>
  <c r="I43" i="12"/>
  <c r="F43" i="12"/>
  <c r="E43" i="12"/>
  <c r="M22" i="12"/>
  <c r="L22" i="12"/>
  <c r="J22" i="12"/>
  <c r="I22" i="12"/>
  <c r="F22" i="12"/>
  <c r="E22" i="12"/>
  <c r="M56" i="12"/>
  <c r="L56" i="12"/>
  <c r="J56" i="12"/>
  <c r="I56" i="12"/>
  <c r="F56" i="12"/>
  <c r="E56" i="12"/>
  <c r="M36" i="12"/>
  <c r="L36" i="12"/>
  <c r="J36" i="12"/>
  <c r="I36" i="12"/>
  <c r="F36" i="12"/>
  <c r="E36" i="12"/>
  <c r="M24" i="12"/>
  <c r="L24" i="12"/>
  <c r="J24" i="12"/>
  <c r="I24" i="12"/>
  <c r="F24" i="12"/>
  <c r="E24" i="12"/>
  <c r="M29" i="12"/>
  <c r="L29" i="12"/>
  <c r="J29" i="12"/>
  <c r="I29" i="12"/>
  <c r="F29" i="12"/>
  <c r="E29" i="12"/>
  <c r="H54" i="7"/>
  <c r="I54" i="7"/>
  <c r="L54" i="7"/>
  <c r="H53" i="7"/>
  <c r="I53" i="7"/>
  <c r="L53" i="7"/>
  <c r="H52" i="7"/>
  <c r="I52" i="7"/>
  <c r="K52" i="7" s="1"/>
  <c r="L52" i="7"/>
  <c r="E54" i="7"/>
  <c r="E53" i="7"/>
  <c r="E52"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3"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3" i="7"/>
  <c r="J4" i="7"/>
  <c r="J5"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3" i="7"/>
  <c r="T52" i="3"/>
  <c r="V52" i="3"/>
  <c r="Z52" i="3"/>
  <c r="P52" i="4"/>
  <c r="M52" i="4"/>
  <c r="L52" i="4"/>
  <c r="O52" i="4"/>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53" i="4" s="1"/>
  <c r="O40" i="4"/>
  <c r="O41" i="4"/>
  <c r="O42" i="4"/>
  <c r="O43" i="4"/>
  <c r="O44" i="4"/>
  <c r="O45" i="4"/>
  <c r="O46" i="4"/>
  <c r="O47" i="4"/>
  <c r="O48" i="4"/>
  <c r="O49" i="4"/>
  <c r="O50" i="4"/>
  <c r="O3" i="4"/>
  <c r="M4" i="4"/>
  <c r="M5" i="4"/>
  <c r="M54" i="4" s="1"/>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3" i="4"/>
  <c r="J54" i="4" s="1"/>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3" i="4"/>
  <c r="E52" i="4"/>
  <c r="F4" i="4"/>
  <c r="F5" i="4"/>
  <c r="F6" i="4"/>
  <c r="F54" i="4" s="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6" i="4"/>
  <c r="F47" i="4"/>
  <c r="F48" i="4"/>
  <c r="F49" i="4"/>
  <c r="F50" i="4"/>
  <c r="F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3" i="4"/>
  <c r="E54" i="4"/>
  <c r="G54" i="4"/>
  <c r="H54" i="4"/>
  <c r="I54" i="4"/>
  <c r="K54" i="4"/>
  <c r="N54" i="4"/>
  <c r="O54" i="4"/>
  <c r="E53" i="4"/>
  <c r="G53" i="4"/>
  <c r="H53" i="4"/>
  <c r="I53" i="4"/>
  <c r="L53" i="4"/>
  <c r="M53" i="4"/>
  <c r="N53" i="4"/>
  <c r="G52" i="4"/>
  <c r="H52" i="4"/>
  <c r="K52" i="4"/>
  <c r="N52" i="4"/>
  <c r="D54" i="4"/>
  <c r="D53" i="4"/>
  <c r="D52" i="4"/>
  <c r="D54" i="3"/>
  <c r="D53" i="3"/>
  <c r="D52" i="3"/>
  <c r="F53" i="4" l="1"/>
  <c r="J53" i="4"/>
  <c r="P54" i="4"/>
  <c r="N52" i="7"/>
  <c r="O52" i="7"/>
  <c r="F54" i="7"/>
  <c r="J54" i="7"/>
  <c r="M53" i="7"/>
  <c r="G54" i="7"/>
  <c r="K54" i="7"/>
  <c r="N54" i="7"/>
  <c r="M52" i="7"/>
  <c r="G52" i="7"/>
  <c r="M54" i="7"/>
  <c r="F52" i="7"/>
  <c r="K53" i="7"/>
  <c r="G53" i="7"/>
  <c r="N53" i="7"/>
  <c r="J53" i="7"/>
  <c r="F53" i="7"/>
  <c r="J52" i="7"/>
  <c r="J63" i="12"/>
  <c r="F64" i="12"/>
  <c r="E64" i="12"/>
  <c r="L64" i="12"/>
  <c r="E62" i="12"/>
  <c r="F63" i="12"/>
  <c r="M64" i="12"/>
  <c r="F62" i="12"/>
  <c r="I64" i="12"/>
  <c r="J64" i="12"/>
  <c r="L63" i="12"/>
  <c r="I62" i="12"/>
  <c r="E63" i="12"/>
  <c r="I63" i="12"/>
  <c r="M63" i="12"/>
  <c r="L62" i="12"/>
  <c r="P53" i="4"/>
  <c r="F54" i="3"/>
  <c r="H54" i="3"/>
  <c r="I54" i="3"/>
  <c r="J54" i="3"/>
  <c r="L54" i="3"/>
  <c r="M54" i="3"/>
  <c r="N54" i="3"/>
  <c r="O54" i="3"/>
  <c r="P54" i="3"/>
  <c r="Q54" i="3"/>
  <c r="R54" i="3"/>
  <c r="S54" i="3"/>
  <c r="U54" i="3"/>
  <c r="W54" i="3"/>
  <c r="Y54" i="3"/>
  <c r="F53" i="3"/>
  <c r="H53" i="3"/>
  <c r="I53" i="3"/>
  <c r="J53" i="3"/>
  <c r="L53" i="3"/>
  <c r="M53" i="3"/>
  <c r="N53" i="3"/>
  <c r="O53" i="3"/>
  <c r="P53" i="3"/>
  <c r="Q53" i="3"/>
  <c r="R53" i="3"/>
  <c r="S53" i="3"/>
  <c r="U53" i="3"/>
  <c r="W53" i="3"/>
  <c r="Y53" i="3"/>
  <c r="F52" i="3"/>
  <c r="H52" i="3"/>
  <c r="I52" i="3"/>
  <c r="J52" i="3"/>
  <c r="L52" i="3"/>
  <c r="M52" i="3"/>
  <c r="N52" i="3"/>
  <c r="O52" i="3"/>
  <c r="P52" i="3"/>
  <c r="Q52" i="3"/>
  <c r="R52" i="3"/>
  <c r="S52" i="3"/>
  <c r="U52" i="3"/>
  <c r="W52" i="3"/>
  <c r="Y52" i="3"/>
  <c r="E54" i="3"/>
  <c r="E53" i="3"/>
  <c r="E52"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3" i="3"/>
  <c r="Z54" i="3" s="1"/>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3" i="3"/>
  <c r="V54" i="3" s="1"/>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3" i="3"/>
  <c r="K54" i="3" s="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3" i="3"/>
  <c r="G54" i="3" s="1"/>
  <c r="T54" i="3" l="1"/>
  <c r="V53" i="3"/>
  <c r="G52" i="3"/>
  <c r="K52" i="3"/>
  <c r="K53" i="3"/>
  <c r="G53" i="3"/>
  <c r="Z53" i="3"/>
  <c r="T53" i="3"/>
</calcChain>
</file>

<file path=xl/sharedStrings.xml><?xml version="1.0" encoding="utf-8"?>
<sst xmlns="http://schemas.openxmlformats.org/spreadsheetml/2006/main" count="1509" uniqueCount="447">
  <si>
    <t>2021 Rhode Island Public Library Statistical Report:
Income and Expenditures by Library System</t>
  </si>
  <si>
    <t>Release date: March 2022</t>
  </si>
  <si>
    <t xml:space="preserve">These data tables are part of a statistical report based on data collected in the 2021 Rhode Island Public Library Annual Survey. The full report is located on the Office of Library and Information Services website at https://www.olis.ri.gov/stats/pls/index.php. </t>
  </si>
  <si>
    <t>Data collected through the Annual Survey covers FY2021 (July 1, 2020 - June 30, 2021). The deadline for the report submission was September 15, 2021.</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</si>
  <si>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</si>
  <si>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 xml:space="preserve">Throughout this spreadsheet, calculated measures are indicated by a differently colored column heading. </t>
  </si>
  <si>
    <t>To see the revenue and expenditures by municipality, please see the report Income and Expenditures by Municipality FY2021 on the OLIS website.</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</si>
  <si>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</si>
  <si>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</si>
  <si>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</si>
  <si>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</si>
  <si>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Operating Rev</t>
  </si>
  <si>
    <t>Operating revenue broken down by source</t>
  </si>
  <si>
    <t>Operating Rev - chart</t>
  </si>
  <si>
    <t>Bar chart of operating revenue by source</t>
  </si>
  <si>
    <t>Operating Expend</t>
  </si>
  <si>
    <t>Operating expenditures broken down by category</t>
  </si>
  <si>
    <t>Operating Expend - chart</t>
  </si>
  <si>
    <t>Bar chart of operating expenditures by category</t>
  </si>
  <si>
    <t>Staff Expend</t>
  </si>
  <si>
    <t>Breakdown of staffing expenditures</t>
  </si>
  <si>
    <t>Staff Expend by pop</t>
  </si>
  <si>
    <t>Breakdown of staffing expenditures by population peer group</t>
  </si>
  <si>
    <t>Collection Expend</t>
  </si>
  <si>
    <t>Collection expenditures broken down by format</t>
  </si>
  <si>
    <t>Other Operating Expend</t>
  </si>
  <si>
    <t>Other operating expenditures broken down by category</t>
  </si>
  <si>
    <t>Capital Rev &amp; Expend</t>
  </si>
  <si>
    <t>Capital revenue and expenditures, with breakdowns</t>
  </si>
  <si>
    <t>All Data</t>
  </si>
  <si>
    <t>All financial data, as reported</t>
  </si>
  <si>
    <t>Location</t>
  </si>
  <si>
    <t>City</t>
  </si>
  <si>
    <t>Population</t>
  </si>
  <si>
    <t>Total Revenue</t>
  </si>
  <si>
    <t>Total Operating Revenue</t>
  </si>
  <si>
    <t>Local</t>
  </si>
  <si>
    <t>State</t>
  </si>
  <si>
    <t>Federal</t>
  </si>
  <si>
    <t>Other Revenue</t>
  </si>
  <si>
    <t>Local Government Revenue</t>
  </si>
  <si>
    <t>Local % of Total Operating Revenue</t>
  </si>
  <si>
    <t>State Aid to Libraries</t>
  </si>
  <si>
    <t>Other State Funding</t>
  </si>
  <si>
    <t>Total State Government Revenue</t>
  </si>
  <si>
    <t>State % of Total Operating Revenue</t>
  </si>
  <si>
    <t>LSTA Funding: LORI Grants</t>
  </si>
  <si>
    <t>LSTA Funding: Other</t>
  </si>
  <si>
    <t>Stimulus Funding administered by OLIS: CARES</t>
  </si>
  <si>
    <t>Stimulus Funding: PPP</t>
  </si>
  <si>
    <t>Stimulus Funding: non-library</t>
  </si>
  <si>
    <t>Total Federal Stimulus Revenue (M+N+O)</t>
  </si>
  <si>
    <t>Other Federal Funding</t>
  </si>
  <si>
    <t>Total Federal Government Revenue</t>
  </si>
  <si>
    <t>Federal % of Total Operating Revenue</t>
  </si>
  <si>
    <t>Non-Government Grant Revenue - Operating</t>
  </si>
  <si>
    <t>Non-Gov Grant % of Total Operating Revenue</t>
  </si>
  <si>
    <t>Other Operating Revenue</t>
  </si>
  <si>
    <t>Describe Other Operating Revenue</t>
  </si>
  <si>
    <t>Total Other Operating Revenue</t>
  </si>
  <si>
    <t>Total Other % of Total Operating Revenue</t>
  </si>
  <si>
    <t>Barrington Public Library</t>
  </si>
  <si>
    <t>Barrington</t>
  </si>
  <si>
    <t>Friends of the Barrington Public Library</t>
  </si>
  <si>
    <t>Rogers Free Library</t>
  </si>
  <si>
    <t>Bristol</t>
  </si>
  <si>
    <t>Funding from Friends of RFL towards salaries.</t>
  </si>
  <si>
    <t>Jesse M. Smith Memorial Library</t>
  </si>
  <si>
    <t>Burrillville</t>
  </si>
  <si>
    <t>Fines, fees and donations</t>
  </si>
  <si>
    <t>Pascoag Free Public Library</t>
  </si>
  <si>
    <t>Donations &amp; fines.</t>
  </si>
  <si>
    <t>Adams Public Library</t>
  </si>
  <si>
    <t>Central Falls</t>
  </si>
  <si>
    <t>Private contributions, fundraising, rent from RILA</t>
  </si>
  <si>
    <t>Cross' Mills Public Library</t>
  </si>
  <si>
    <t>Charlestown</t>
  </si>
  <si>
    <t>Annual campaign, fines and fees, book sales, donations and contributions, transfer from endowment, designated fund balance</t>
  </si>
  <si>
    <t>Coventry Public Library</t>
  </si>
  <si>
    <t>Coventry</t>
  </si>
  <si>
    <t/>
  </si>
  <si>
    <t>Cranston Public Library</t>
  </si>
  <si>
    <t>Cranston</t>
  </si>
  <si>
    <t>fines, fees, lost materials, printing</t>
  </si>
  <si>
    <t>Cumberland Public Library</t>
  </si>
  <si>
    <t>Cumberland</t>
  </si>
  <si>
    <t>Cumberland Library Foundation, Friends of the Cumberland Public Library, self-generated</t>
  </si>
  <si>
    <t>East Greenwich Free Library</t>
  </si>
  <si>
    <t>East Greenwich</t>
  </si>
  <si>
    <t>Revenue generated by East Greenwich Library Association including fines, fees, annual appeal, payout from endowment fund</t>
  </si>
  <si>
    <t>East Providence Public Library</t>
  </si>
  <si>
    <t>East Providence</t>
  </si>
  <si>
    <t>Exeter Public Library</t>
  </si>
  <si>
    <t>Exeter</t>
  </si>
  <si>
    <t>Fees, fines, donations, and miscellaneous revenue</t>
  </si>
  <si>
    <t>Libraries of Foster</t>
  </si>
  <si>
    <t>Foster</t>
  </si>
  <si>
    <t>Annual solicitation, business/individual contributions, and miscellaneous fundraising</t>
  </si>
  <si>
    <t>Glocester Manton Free Public Library</t>
  </si>
  <si>
    <t>Glocester</t>
  </si>
  <si>
    <t>Fines, Copies, Donations, Fundraisers, harmony Library reimbursement</t>
  </si>
  <si>
    <t>Harmony Library</t>
  </si>
  <si>
    <t>Fines, Fundraisers, Donations, General Fund, Endowment interest</t>
  </si>
  <si>
    <t>Ashaway Free Library</t>
  </si>
  <si>
    <t>Hopkinton</t>
  </si>
  <si>
    <t>copies, fines, fundraising/donations, interest</t>
  </si>
  <si>
    <t>Langworthy Public Library</t>
  </si>
  <si>
    <t>endowment and fundraising and individual donations</t>
  </si>
  <si>
    <t>Jamestown Philomenian Library</t>
  </si>
  <si>
    <t>Jamestown</t>
  </si>
  <si>
    <t>Book sales, individual donations to library: 355 account</t>
  </si>
  <si>
    <t>Marian J. Mohr Memorial Library</t>
  </si>
  <si>
    <t>Johnston</t>
  </si>
  <si>
    <t xml:space="preserve">fines and fees, copier income, Friends </t>
  </si>
  <si>
    <t>Lincoln Public Library</t>
  </si>
  <si>
    <t>Lincoln</t>
  </si>
  <si>
    <t>Lost and paid</t>
  </si>
  <si>
    <t>Brownell Library, Home of Little Compton</t>
  </si>
  <si>
    <t>Little Compton</t>
  </si>
  <si>
    <t>Friends of the Brownell Library and miscellaneous fundraising.</t>
  </si>
  <si>
    <t>Middletown Public Library</t>
  </si>
  <si>
    <t>Middletown</t>
  </si>
  <si>
    <t>Grossman Endowment distribution; public access printing fees; fines</t>
  </si>
  <si>
    <t>Maury Loontjens Memorial Library</t>
  </si>
  <si>
    <t>Narragansett</t>
  </si>
  <si>
    <t>interest, fines and donations</t>
  </si>
  <si>
    <t>Island Free Library</t>
  </si>
  <si>
    <t>New Shoreham</t>
  </si>
  <si>
    <t>contributions to programming from IFL friends</t>
  </si>
  <si>
    <t>Newport Public Library</t>
  </si>
  <si>
    <t>Newport</t>
  </si>
  <si>
    <t>Gifts and donations from memorials and Annual Appeal, interest, copying, printing, faxing, notarizing, Census grant.</t>
  </si>
  <si>
    <t>Davisville Free Library</t>
  </si>
  <si>
    <t>North Kingstown</t>
  </si>
  <si>
    <t>donations, fundraising, interest income, printing fees</t>
  </si>
  <si>
    <t>North Kingstown Free Library</t>
  </si>
  <si>
    <t>Fine revenue and copy machine revenue</t>
  </si>
  <si>
    <t>Willett Free Library</t>
  </si>
  <si>
    <t>membership, donations, fundraising, endowment income</t>
  </si>
  <si>
    <t>Mayor Salvatore Mancini Union Free Library</t>
  </si>
  <si>
    <t>North Providence</t>
  </si>
  <si>
    <t>We did not collect fines this year which usually attributes to our other operating revenue.</t>
  </si>
  <si>
    <t>North Smithfield Public Library</t>
  </si>
  <si>
    <t>North Smithfield</t>
  </si>
  <si>
    <t>contributions, fines, charges for printing &amp; fax</t>
  </si>
  <si>
    <t>Pawtucket Public Library</t>
  </si>
  <si>
    <t>Pawtucket</t>
  </si>
  <si>
    <t xml:space="preserve">Fines, Endowment, Passport fees </t>
  </si>
  <si>
    <t>Portsmouth Free Public Library</t>
  </si>
  <si>
    <t>Portsmouth</t>
  </si>
  <si>
    <t>Photocopier, fines, other</t>
  </si>
  <si>
    <t>Providence Community Library</t>
  </si>
  <si>
    <t>Providence</t>
  </si>
  <si>
    <t>Individual 144215, City Prov program 750, Community/Corporate 15437, Programs 96912, Interest 854, Fines 19260, Book funds 4277, Events 14030</t>
  </si>
  <si>
    <t>Providence Public Library</t>
  </si>
  <si>
    <t>Annual Appeal, MM Interest, Fines and Fees, Divedends, Indiv. Donors, Gala, Event Business, Endowment</t>
  </si>
  <si>
    <t>Clark Memorial Library</t>
  </si>
  <si>
    <t>Richmond</t>
  </si>
  <si>
    <t>fines, annual appeal, donations, printing, investment income</t>
  </si>
  <si>
    <t>Hope Library</t>
  </si>
  <si>
    <t>Scituate</t>
  </si>
  <si>
    <t xml:space="preserve">fundraising, printing, association membership, donations, interest </t>
  </si>
  <si>
    <t>North Scituate Public Library</t>
  </si>
  <si>
    <t>fundraising, donations, copies, prints</t>
  </si>
  <si>
    <t>East Smithfield Public Library</t>
  </si>
  <si>
    <t>Smithfield</t>
  </si>
  <si>
    <t>Interest, fines, copier, donations, OSL cards</t>
  </si>
  <si>
    <t>Greenville Public Library</t>
  </si>
  <si>
    <t>Contributions, printing, lost and damaged monies, endowment interest, etc.</t>
  </si>
  <si>
    <t>South Kingstown Public Library</t>
  </si>
  <si>
    <t>South Kingstown</t>
  </si>
  <si>
    <t>9.4 grant from RI Foundation/Potter Fund 9.5 Revenue from investment funds, library fines and friends contributions</t>
  </si>
  <si>
    <t>Tiverton Public Library</t>
  </si>
  <si>
    <t>Tiverton</t>
  </si>
  <si>
    <t>Fines, room reservation fees, printing fees, donations</t>
  </si>
  <si>
    <t>George Hail Free Library</t>
  </si>
  <si>
    <t>Warren</t>
  </si>
  <si>
    <t>donations, print costs, investment income, fundraising, friends</t>
  </si>
  <si>
    <t>Pontiac Free Library</t>
  </si>
  <si>
    <t>Warwick</t>
  </si>
  <si>
    <t>Endowment income, donations, fundraisers, fines, fees, and interest</t>
  </si>
  <si>
    <t>Warwick Public Library</t>
  </si>
  <si>
    <t>Healthy Aging Grant, BOT endowment</t>
  </si>
  <si>
    <t>Louttit Library</t>
  </si>
  <si>
    <t>West Greenwich</t>
  </si>
  <si>
    <t>Interest income, fines and fees, donations, Amazon Smile</t>
  </si>
  <si>
    <t>West Warwick Public Library</t>
  </si>
  <si>
    <t>West Warwick</t>
  </si>
  <si>
    <t>Trust, fines and fees, donations</t>
  </si>
  <si>
    <t>Westerly Public Library</t>
  </si>
  <si>
    <t>Westerly</t>
  </si>
  <si>
    <t>Friends, contributions, memorials, library collections, annual appeal, endowment</t>
  </si>
  <si>
    <t>Woonsocket Harris Public Library</t>
  </si>
  <si>
    <t>Woonsocket</t>
  </si>
  <si>
    <t>Fines and fees, donations</t>
  </si>
  <si>
    <t>Total</t>
  </si>
  <si>
    <t>Average</t>
  </si>
  <si>
    <t>Median</t>
  </si>
  <si>
    <t>Other</t>
  </si>
  <si>
    <t>Maury Loontjens Memorial Library (Narragansett)</t>
  </si>
  <si>
    <t>Totals</t>
  </si>
  <si>
    <t>Staffing</t>
  </si>
  <si>
    <t>Collection</t>
  </si>
  <si>
    <t>Other Operating</t>
  </si>
  <si>
    <t>Total Operating Expenditures</t>
  </si>
  <si>
    <t>Operating % of Total Expenditures</t>
  </si>
  <si>
    <t>Total Operating Expenditures per capita</t>
  </si>
  <si>
    <t>Total Expenditures</t>
  </si>
  <si>
    <t>Total Staff Expenditures</t>
  </si>
  <si>
    <t>Staff % of Operating Expenditures</t>
  </si>
  <si>
    <t>Staff Expenditures per capita</t>
  </si>
  <si>
    <t>Total Collection Expenditures</t>
  </si>
  <si>
    <t>Collection % of Operating Expenditures</t>
  </si>
  <si>
    <t>Collection Expenditures per capita</t>
  </si>
  <si>
    <t>Total Other Operating Expenditures</t>
  </si>
  <si>
    <t>Other % of Operating Expenditures</t>
  </si>
  <si>
    <t>Other Operating Expenditures per capita</t>
  </si>
  <si>
    <t>Number of Staff</t>
  </si>
  <si>
    <t>Salaries</t>
  </si>
  <si>
    <t>Benefits</t>
  </si>
  <si>
    <t>Salaries and Wage Expenditures</t>
  </si>
  <si>
    <t>Salaries % of Staff Expenditures</t>
  </si>
  <si>
    <t>Salaries and Wage Expenditures per capita</t>
  </si>
  <si>
    <t>Employee Benefits Expenditures</t>
  </si>
  <si>
    <t>Benefits % of Staff Expenditures</t>
  </si>
  <si>
    <t>Benefits Expenditures per capita</t>
  </si>
  <si>
    <t>Benefits Expenditures per employee</t>
  </si>
  <si>
    <t>50,000+</t>
  </si>
  <si>
    <t>20,000-49,999</t>
  </si>
  <si>
    <t>10,000-19,999</t>
  </si>
  <si>
    <t>5,000-9,999</t>
  </si>
  <si>
    <t>Below 5,000</t>
  </si>
  <si>
    <t xml:space="preserve">Print </t>
  </si>
  <si>
    <t>eBooks</t>
  </si>
  <si>
    <t>Other Electronic Collection</t>
  </si>
  <si>
    <t>Other Materials</t>
  </si>
  <si>
    <t>Collection % of Total Operating Expenditures</t>
  </si>
  <si>
    <t>Print Materials Expenditures</t>
  </si>
  <si>
    <t>Print % of Collection Expenditures</t>
  </si>
  <si>
    <t>Print Expenditures per capita</t>
  </si>
  <si>
    <t>OSL eZone Fee</t>
  </si>
  <si>
    <t>Additional OverDrive Expenditures</t>
  </si>
  <si>
    <t>Other eBooks Expenditures</t>
  </si>
  <si>
    <t>Total eBooks Expenditures</t>
  </si>
  <si>
    <t>eBooks % of Collection Expenditures</t>
  </si>
  <si>
    <t>eBooks % of Total Electronic Collection Expenditures (N/T)</t>
  </si>
  <si>
    <t>eBooks Expenditures per capita</t>
  </si>
  <si>
    <t>OSL Database Fee</t>
  </si>
  <si>
    <t>Other Electronic Resources Expenditures</t>
  </si>
  <si>
    <t>Total Electronic Collection Expenditures (N+R+S)</t>
  </si>
  <si>
    <t>Total Electronic % of Collection Expenditures</t>
  </si>
  <si>
    <t>Total Electronic Collection Expenditures per capita</t>
  </si>
  <si>
    <t>Other Materials Expenditures</t>
  </si>
  <si>
    <t>Describe Other Materials Expenditures</t>
  </si>
  <si>
    <t>Other % of Collection Expenditures</t>
  </si>
  <si>
    <t>Other Materials Expenditures per capita</t>
  </si>
  <si>
    <t>Realia, DVDs, Audiobooks</t>
  </si>
  <si>
    <t>Circulating technology, subscriptions, etc.</t>
  </si>
  <si>
    <t>DVDs, audiobooks</t>
  </si>
  <si>
    <t>Physical audiovisual materials</t>
  </si>
  <si>
    <t>non-print, music, dvds, regalia, audiobooks</t>
  </si>
  <si>
    <t>AV</t>
  </si>
  <si>
    <t>audiobooks, DVDs, videogames, museum passes, kits, music cds</t>
  </si>
  <si>
    <t>DVDs, audiobooks on CD</t>
  </si>
  <si>
    <t>DVDs, Books on CD; CDs; Library of Things</t>
  </si>
  <si>
    <t>DVDs and books on CD</t>
  </si>
  <si>
    <t>Audiobooks and DVDs</t>
  </si>
  <si>
    <t>A/V</t>
  </si>
  <si>
    <t>DVDs</t>
  </si>
  <si>
    <t>dvds, audiobooks</t>
  </si>
  <si>
    <t>Amazon, Blackstone Audio, Midwest Tape (DVDs, BluRays, audiobooks, Playaways, Launchpads)</t>
  </si>
  <si>
    <t xml:space="preserve">DVDs, audiobooks </t>
  </si>
  <si>
    <t xml:space="preserve">audio books, dvds, </t>
  </si>
  <si>
    <t>dvd/audio book/</t>
  </si>
  <si>
    <t>BluRay/DVD; Audio Books</t>
  </si>
  <si>
    <t>Audio materials, "library of things" additions, museum passes, PressReader &amp; supporting devices</t>
  </si>
  <si>
    <t>Music on compact disc, DVDs and BluRays, Audio Books</t>
  </si>
  <si>
    <t>DVD &amp; Audio</t>
  </si>
  <si>
    <t>Audio &amp; Video, educational passes,</t>
  </si>
  <si>
    <t>Audiobooks, music CDs, DVDs</t>
  </si>
  <si>
    <t>DVDs, CDs</t>
  </si>
  <si>
    <t>AV, Bookbinding, collections, supplies</t>
  </si>
  <si>
    <t>DVDs, Museum passes, audios, periodicals</t>
  </si>
  <si>
    <t>audiobooks, dvds, cds</t>
  </si>
  <si>
    <t>DVDs, audiobooks, music CDs</t>
  </si>
  <si>
    <t>DVD's</t>
  </si>
  <si>
    <t>DVD's, CD's, Kits, Games</t>
  </si>
  <si>
    <t xml:space="preserve">Audiobook and DVDs </t>
  </si>
  <si>
    <t>museum passes</t>
  </si>
  <si>
    <t>Audiobooks, CDs, and DVDs</t>
  </si>
  <si>
    <t>DVD, audio CD book</t>
  </si>
  <si>
    <t>AV, Museum Passes</t>
  </si>
  <si>
    <t>A/V, microfilm</t>
  </si>
  <si>
    <t>Nonprint</t>
  </si>
  <si>
    <t>books on CD, DVDs, microfilm</t>
  </si>
  <si>
    <t>Programming</t>
  </si>
  <si>
    <t>Building</t>
  </si>
  <si>
    <t xml:space="preserve">Technology </t>
  </si>
  <si>
    <t>Varied Operating Expenditures</t>
  </si>
  <si>
    <t>Other % of Total Other Operating Expenditures</t>
  </si>
  <si>
    <t>Total Other Operating Expenditures per capita</t>
  </si>
  <si>
    <t>Youth Programming Expenditures</t>
  </si>
  <si>
    <t>Adult Programming Expenditures</t>
  </si>
  <si>
    <t>Other Programming Expenditures</t>
  </si>
  <si>
    <t>Total Programming Expenditures</t>
  </si>
  <si>
    <t>Programming % of Total Other Operating Expenditures</t>
  </si>
  <si>
    <t>Total Programming Expenditures per capita</t>
  </si>
  <si>
    <t>Building Operations Expenditures</t>
  </si>
  <si>
    <t>Building % of Total Other Operating Expenditures</t>
  </si>
  <si>
    <t>Building Expenditures per capita</t>
  </si>
  <si>
    <t>Technology Expenditures</t>
  </si>
  <si>
    <t>Technology % of Total Other Operating Expenditures</t>
  </si>
  <si>
    <t>Technology Expenditures per capita</t>
  </si>
  <si>
    <t>OSL Basic Fee</t>
  </si>
  <si>
    <t>Other Operating Expenditures</t>
  </si>
  <si>
    <t>Describe Other Operating Expenditures</t>
  </si>
  <si>
    <t>Total Varied Operating Expenditures (T+U)</t>
  </si>
  <si>
    <t>Varied % of Total Other Operating Expenditures</t>
  </si>
  <si>
    <t>Varied Operating Expenditures per capita</t>
  </si>
  <si>
    <t>library supplies, travel &amp; conferences, contracts, office equipment, postage, telephone,prof. development, repairs office equipment, repairs building, janitorial</t>
  </si>
  <si>
    <t>Office supplies, cleaning supplies, equipment maintenance, etc.</t>
  </si>
  <si>
    <t>supplies, postage, insurance, auditor</t>
  </si>
  <si>
    <t>Legal fees: $1,250. Flood cleanup: $14,900.</t>
  </si>
  <si>
    <t>Office expenses, postage, fundraising expenses, payroll/audit/legal fees, professional development, webmaster</t>
  </si>
  <si>
    <t>program supplies, travel, dues, furnishings, advertising, museum passes,</t>
  </si>
  <si>
    <t>accounting fees, postage, travel, staff training, annual meeting, museum passes and other memberships</t>
  </si>
  <si>
    <t>Advertising, office supplies, printing, training, dues, postage, bond payments</t>
  </si>
  <si>
    <t>Miscellaneous materials and supplies</t>
  </si>
  <si>
    <t>supplies</t>
  </si>
  <si>
    <t>Insurance, Service contracts, Accountant, payroll services</t>
  </si>
  <si>
    <t>Insurance, service contracts, Office supplies, Glocester Reimbursement</t>
  </si>
  <si>
    <t>fees, postage, fundraising, supplies, etc.</t>
  </si>
  <si>
    <t>increased osl fees, cleaning supplies, library/tech services supplies, postage, bookkeeping fees, accounting fees</t>
  </si>
  <si>
    <t>Landscaping line item</t>
  </si>
  <si>
    <t>postage, office supplies, book maintenance</t>
  </si>
  <si>
    <t>supplies prof membership, mileage</t>
  </si>
  <si>
    <t>Telephone, insurance, office supplies, postage</t>
  </si>
  <si>
    <t>legal services, postage, office supplies, professional membership</t>
  </si>
  <si>
    <t>fundraising/profession services</t>
  </si>
  <si>
    <t>Travel (ferry); Dues/Subscriptions; Postage/ Freight (includes ILL delivery costs); Advertising; Supplies</t>
  </si>
  <si>
    <t>NPT works with the city to maintain the area around the Library to keep it clear of snow, debris, leaves, and various other maintenance projects normally performed by City personnel and equipment. HR Consultant and legal fees.</t>
  </si>
  <si>
    <t>bank fees, business licenses, dues and memberships, fundraising, insurance, professional services</t>
  </si>
  <si>
    <t>Flow through grant-in-aid payments to Willett Free and Davisville Free; Office supplies and miscellaneous office-related expenditures</t>
  </si>
  <si>
    <t>supplies, insurance, postage, fundraising expenses, legal fees</t>
  </si>
  <si>
    <t>Supplies and equipment</t>
  </si>
  <si>
    <t>payroll service, maintenance, supplies, furnishings</t>
  </si>
  <si>
    <t xml:space="preserve">Training, Website, Advertising, Dues, Travel, Supplies </t>
  </si>
  <si>
    <t>Library operations &amp; special projects</t>
  </si>
  <si>
    <t>COVID supplies, Insurance, supplies, Contractual services, Development, Telephone, Audit, Staff development, Legal, Public Relations, Printing, Postage</t>
  </si>
  <si>
    <t>Supplies, Printing, Travel, Postage, Legal, Debt Service</t>
  </si>
  <si>
    <t>water testing, telephone, gas, electric</t>
  </si>
  <si>
    <t>supplies, printing, postage, movie license</t>
  </si>
  <si>
    <t>fundraising, insurance, professional development, supplies</t>
  </si>
  <si>
    <t>Supplies, Postage,Equipment maintenance, Furniture, Equipment, dues, travel, insurance, security, legal fees, payroll service, advertising, accountant, bookeeping, gifts, consulting</t>
  </si>
  <si>
    <t xml:space="preserve">Programs, copiers, supplies, memberships, educational expenses, postage, marketing, fees, legal, etc. </t>
  </si>
  <si>
    <t>Friends of the Library program support</t>
  </si>
  <si>
    <t>Postage, legal fees, staff development/travel, library/office supplies</t>
  </si>
  <si>
    <t>Physical plant, office supplies, other fees and contracts.</t>
  </si>
  <si>
    <t>Service Contracts, Travel, Conferences, Supplies</t>
  </si>
  <si>
    <t xml:space="preserve">Workman's comp, tax prep, payroll service, prizes, gifts, refreshments, office supplies, printing/copying expenses, alarm, </t>
  </si>
  <si>
    <t>Legal, Professional Development, Furniture, Office and Misc. Supplies, Book Processing Supplies</t>
  </si>
  <si>
    <t>Insurance, professional services, service contracts, supplies</t>
  </si>
  <si>
    <t>office supplies, book processing supplies, copier and printer leases</t>
  </si>
  <si>
    <t>Legal Service Area Population</t>
  </si>
  <si>
    <t>Grand Totals</t>
  </si>
  <si>
    <t>Other Capital Revenue</t>
  </si>
  <si>
    <t>Total Capital Revenue</t>
  </si>
  <si>
    <t>Expenditures</t>
  </si>
  <si>
    <t>Local Government Capital Revenue</t>
  </si>
  <si>
    <t>Local % of Capital Revenue</t>
  </si>
  <si>
    <t>State Government Capital Revenue</t>
  </si>
  <si>
    <t>State % of Capital Revenue</t>
  </si>
  <si>
    <t>Federal Government Capital Revenue</t>
  </si>
  <si>
    <t>Federal % of Capital Revenue</t>
  </si>
  <si>
    <t>Non-Government Grant Revenue - Capital</t>
  </si>
  <si>
    <t>Describe Other Capital Revenue</t>
  </si>
  <si>
    <t>Total Other Capital Revenue</t>
  </si>
  <si>
    <t>Other % of Capital Revenue</t>
  </si>
  <si>
    <t>Capital % of Total Revenue</t>
  </si>
  <si>
    <t>Capital Revenue per capita</t>
  </si>
  <si>
    <t>Total Capital Expenditures</t>
  </si>
  <si>
    <t>Capital % of Total Expenditures</t>
  </si>
  <si>
    <t>Capital Expenditures per capita</t>
  </si>
  <si>
    <t>Champlin grant for carpet replacement</t>
  </si>
  <si>
    <t>Cumberland Library Foundation, Friends of the Cumberland Library</t>
  </si>
  <si>
    <t>Champlin grant</t>
  </si>
  <si>
    <t>Champlin Foundation grant for extensive re-carpeting in the Adult Services department.</t>
  </si>
  <si>
    <t>From NKFL Corp for new dehumidifer system in special collections archives</t>
  </si>
  <si>
    <t>Individual Donations</t>
  </si>
  <si>
    <t>interest</t>
  </si>
  <si>
    <t>Champlin grant for replacement windows and shades - first half of project</t>
  </si>
  <si>
    <t>9.10 Champlin Fund 9.11a Bequest fund</t>
  </si>
  <si>
    <t>Champlin</t>
  </si>
  <si>
    <t>1.9 City</t>
  </si>
  <si>
    <t>1.24 Population of Legal Service Area</t>
  </si>
  <si>
    <t>9.1 Local Government Revenue</t>
  </si>
  <si>
    <t>9.2a State Aid to Libraries</t>
  </si>
  <si>
    <t>9.2b Other State Funding</t>
  </si>
  <si>
    <t>State Government Revenue</t>
  </si>
  <si>
    <t>9.3a LSTA Funding: LORI Grants</t>
  </si>
  <si>
    <t>9.3b LSTA Funding: Other</t>
  </si>
  <si>
    <t>9.3c Stimulus Funding administered by OLIS: CARES</t>
  </si>
  <si>
    <t>9.3d Stimulus Funding: Paycheck Protection Program</t>
  </si>
  <si>
    <t>9.3e Stimulus Funding: non-library</t>
  </si>
  <si>
    <t>9.3f Other Federal Funding</t>
  </si>
  <si>
    <t>9.3g Federal Government Revenue</t>
  </si>
  <si>
    <t>9.4 Non-Government Grant Revenue - Operating</t>
  </si>
  <si>
    <t>9.5a Other Operating Revenue</t>
  </si>
  <si>
    <t>9.5b Describe Other Operating Revenue</t>
  </si>
  <si>
    <t>Other Operating Revenue - PLS</t>
  </si>
  <si>
    <t>Total Federal Stimulus Revenue</t>
  </si>
  <si>
    <t>9.6 Total Operating Revenue</t>
  </si>
  <si>
    <t>9.7 Local Government Capital Revenue</t>
  </si>
  <si>
    <t>9.8 State Government Capital Revenue</t>
  </si>
  <si>
    <t>9.9 Federal Government Capital Revenue</t>
  </si>
  <si>
    <t>9.10 Non-Government Grant Revenue - Capital</t>
  </si>
  <si>
    <t>9.11a Other Capital Revenue</t>
  </si>
  <si>
    <t>9.11b Describe Other Capital Revenue</t>
  </si>
  <si>
    <t>Other Capital Revenue - PLS</t>
  </si>
  <si>
    <t>9.12 Total Capital Revenue</t>
  </si>
  <si>
    <t>9.13 Total Revenue</t>
  </si>
  <si>
    <t>9.14 Salaries and Wage Expenditures</t>
  </si>
  <si>
    <t>9.15 Employee Benefits Expenditures</t>
  </si>
  <si>
    <t>9.16 Total Staff Expenditures</t>
  </si>
  <si>
    <t>9.17 Print Materials Expenditures</t>
  </si>
  <si>
    <t>9.18a OSL eZone Fee</t>
  </si>
  <si>
    <t>9.18b Additional OverDrive Expenditures</t>
  </si>
  <si>
    <t>9.18c Other eBooks Expenditures</t>
  </si>
  <si>
    <t>9.19a OSL Database Fee</t>
  </si>
  <si>
    <t>9.19b Other Electronic Resources Expenditures</t>
  </si>
  <si>
    <t>Electronic Materials Expenditures - PLS</t>
  </si>
  <si>
    <t>9.20a Other Materials Expenditures</t>
  </si>
  <si>
    <t>9.20b Describe Other Materials Expenditures</t>
  </si>
  <si>
    <t>9.21 Total Collection Expenditures</t>
  </si>
  <si>
    <t>9.22a Youth Programming Expenditures</t>
  </si>
  <si>
    <t>9.22b Adult Programming Expenditures</t>
  </si>
  <si>
    <t>9.22c Other Programming Expenditures</t>
  </si>
  <si>
    <t>9.23 Building Operations Expenditures</t>
  </si>
  <si>
    <t>9.24 Technology Expenditures</t>
  </si>
  <si>
    <t>9.25 OSL Basic Fee</t>
  </si>
  <si>
    <t>9.26a Other Operating Expenditures</t>
  </si>
  <si>
    <t>9.26b Describe Other Operating Expenditures</t>
  </si>
  <si>
    <t>9.27 Total Other Operating Expenditures</t>
  </si>
  <si>
    <t>9.28 Total Operating Expenditures</t>
  </si>
  <si>
    <t>9.29 Total Capital Expenditures</t>
  </si>
  <si>
    <t>9.30 Total Expenditures</t>
  </si>
  <si>
    <t xml:space="preserve">library supplies, travel &amp; conferences, contracts, office equipment, postage, telephone,prof. development, repairs office equipment, repairs building, janitorial,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</si>
</sst>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0" x14ac:knownFonts="1">
    <font>
      <sz val="10"/>
      <name val="Arial"/>
    </font>
    <font>
      <sz val="10"/>
      <name val="Arial"/>
      <family val="2"/>
    </font>
    <font>
      <sz val="10"/>
      <name val="Arial"/>
      <family val="2"/>
    </font>
    <font>
      <b/>
      <sz val="10"/>
      <color theme="0"/>
      <name val="Calibri"/>
      <family val="2"/>
      <scheme val="minor"/>
    </font>
    <font>
      <sz val="10"/>
      <color theme="0"/>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s>
  <fills count="14">
    <fill>
      <patternFill patternType="none"/>
    </fill>
    <fill>
      <patternFill patternType="gray125"/>
    </fill>
    <fill>
      <patternFill patternType="solid">
        <fgColor theme="8" tint="-0.249977111117893"/>
        <bgColor indexed="64"/>
      </patternFill>
    </fill>
    <fill>
      <patternFill patternType="solid">
        <fgColor theme="0" tint="-0.499984740745262"/>
        <bgColor indexed="64"/>
      </patternFill>
    </fill>
    <fill>
      <patternFill patternType="solid">
        <fgColor rgb="FFE84E4F"/>
        <bgColor indexed="64"/>
      </patternFill>
    </fill>
    <fill>
      <patternFill patternType="solid">
        <fgColor rgb="FF13768E"/>
        <bgColor indexed="64"/>
      </patternFill>
    </fill>
    <fill>
      <patternFill patternType="solid">
        <fgColor rgb="FFFFC93C"/>
        <bgColor indexed="64"/>
      </patternFill>
    </fill>
    <fill>
      <patternFill patternType="solid">
        <fgColor theme="8" tint="0.39997558519241921"/>
        <bgColor indexed="64"/>
      </patternFill>
    </fill>
    <fill>
      <patternFill patternType="solid">
        <fgColor rgb="FFFF7C80"/>
        <bgColor indexed="64"/>
      </patternFill>
    </fill>
    <fill>
      <patternFill patternType="solid">
        <fgColor rgb="FF38C3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indexed="64"/>
      </left>
      <right/>
      <top/>
      <bottom style="thin">
        <color theme="8" tint="-0.24994659260841701"/>
      </bottom>
      <diagonal/>
    </border>
    <border>
      <left/>
      <right/>
      <top/>
      <bottom style="thin">
        <color theme="8" tint="-0.24994659260841701"/>
      </bottom>
      <diagonal/>
    </border>
    <border>
      <left/>
      <right style="thin">
        <color indexed="64"/>
      </right>
      <top/>
      <bottom style="thin">
        <color theme="8" tint="-0.24994659260841701"/>
      </bottom>
      <diagonal/>
    </border>
  </borders>
  <cellStyleXfs count="9">
    <xf numFmtId="0" fontId="0" fillId="0" borderId="0"/>
    <xf numFmtId="0" fontId="1" fillId="0" borderId="0" applyNumberFormat="0" applyFont="0" applyFill="0" applyBorder="0" applyProtection="0">
      <alignment horizontal="left" vertical="center"/>
    </xf>
    <xf numFmtId="14" fontId="1" fillId="0" borderId="0" applyFont="0" applyFill="0" applyBorder="0" applyAlignment="0" applyProtection="0"/>
    <xf numFmtId="3" fontId="1"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1" fillId="0" borderId="0"/>
    <xf numFmtId="0" fontId="7" fillId="0" borderId="0" applyNumberFormat="0" applyFill="0" applyBorder="0" applyAlignment="0" applyProtection="0"/>
  </cellStyleXfs>
  <cellXfs count="204">
    <xf numFmtId="0" fontId="0" fillId="0" borderId="0" xfId="0"/>
    <xf numFmtId="0" fontId="5" fillId="0" borderId="0" xfId="0" applyFont="1" applyAlignment="1">
      <alignment horizontal="left"/>
    </xf>
    <xf numFmtId="0" fontId="5" fillId="0" borderId="0" xfId="1" applyFont="1">
      <alignment horizontal="left" vertical="center"/>
    </xf>
    <xf numFmtId="0" fontId="5" fillId="0" borderId="0" xfId="0" applyFont="1"/>
    <xf numFmtId="0" fontId="3" fillId="2" borderId="1" xfId="0" applyFont="1" applyFill="1" applyBorder="1" applyAlignment="1">
      <alignment horizontal="center" vertical="center" wrapText="1"/>
    </xf>
    <xf numFmtId="0" fontId="4" fillId="0" borderId="0" xfId="0" applyFont="1" applyFill="1"/>
    <xf numFmtId="0" fontId="5" fillId="0" borderId="0" xfId="0" applyFont="1" applyAlignment="1">
      <alignment horizontal="center"/>
    </xf>
    <xf numFmtId="3" fontId="5" fillId="0" borderId="0" xfId="3" applyFont="1" applyAlignment="1">
      <alignment horizontal="center"/>
    </xf>
    <xf numFmtId="164" fontId="3" fillId="3" borderId="1" xfId="4" applyNumberFormat="1" applyFont="1" applyFill="1" applyBorder="1" applyAlignment="1">
      <alignment horizontal="center" vertical="center" wrapText="1"/>
    </xf>
    <xf numFmtId="164" fontId="5" fillId="0" borderId="4" xfId="4" applyNumberFormat="1" applyFont="1" applyBorder="1" applyAlignment="1">
      <alignment horizontal="center"/>
    </xf>
    <xf numFmtId="164" fontId="5" fillId="0" borderId="0" xfId="4" applyNumberFormat="1" applyFont="1" applyAlignment="1">
      <alignment horizontal="center"/>
    </xf>
    <xf numFmtId="164" fontId="5" fillId="0" borderId="4" xfId="4" applyNumberFormat="1" applyFont="1" applyBorder="1" applyAlignment="1">
      <alignment horizontal="center" vertical="center"/>
    </xf>
    <xf numFmtId="164" fontId="5" fillId="0" borderId="0" xfId="4" applyNumberFormat="1" applyFont="1" applyBorder="1" applyAlignment="1">
      <alignment horizontal="center"/>
    </xf>
    <xf numFmtId="164" fontId="6" fillId="6" borderId="0" xfId="4" applyNumberFormat="1" applyFont="1" applyFill="1" applyBorder="1" applyAlignment="1">
      <alignment horizontal="center" vertical="center" wrapText="1"/>
    </xf>
    <xf numFmtId="164" fontId="6" fillId="10" borderId="0" xfId="4" applyNumberFormat="1" applyFont="1" applyFill="1" applyBorder="1" applyAlignment="1">
      <alignment horizontal="center" vertical="center" wrapText="1"/>
    </xf>
    <xf numFmtId="9" fontId="5" fillId="0" borderId="0" xfId="5" applyFont="1" applyBorder="1" applyAlignment="1">
      <alignment horizontal="center"/>
    </xf>
    <xf numFmtId="165" fontId="5" fillId="0" borderId="0" xfId="5" applyNumberFormat="1" applyFont="1" applyBorder="1" applyAlignment="1">
      <alignment horizontal="center"/>
    </xf>
    <xf numFmtId="10" fontId="5" fillId="0" borderId="0" xfId="5" applyNumberFormat="1" applyFont="1" applyBorder="1" applyAlignment="1">
      <alignment horizontal="center"/>
    </xf>
    <xf numFmtId="0" fontId="3" fillId="7" borderId="0" xfId="0" applyFont="1" applyFill="1" applyBorder="1" applyAlignment="1">
      <alignment horizontal="center" vertical="center" wrapText="1"/>
    </xf>
    <xf numFmtId="164" fontId="3" fillId="4" borderId="0" xfId="4"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164" fontId="3" fillId="5" borderId="0" xfId="4" applyNumberFormat="1" applyFont="1" applyFill="1" applyBorder="1" applyAlignment="1">
      <alignment horizontal="center" vertical="center" wrapText="1"/>
    </xf>
    <xf numFmtId="164" fontId="6" fillId="9" borderId="0" xfId="4"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164" fontId="3" fillId="4" borderId="4" xfId="4" applyNumberFormat="1" applyFont="1" applyFill="1" applyBorder="1" applyAlignment="1">
      <alignment horizontal="center" vertical="center" wrapText="1"/>
    </xf>
    <xf numFmtId="164" fontId="3" fillId="5" borderId="4" xfId="4" applyNumberFormat="1" applyFont="1" applyFill="1" applyBorder="1" applyAlignment="1">
      <alignment horizontal="center" vertical="center" wrapText="1"/>
    </xf>
    <xf numFmtId="164" fontId="6" fillId="6" borderId="4" xfId="4" applyNumberFormat="1" applyFont="1" applyFill="1" applyBorder="1" applyAlignment="1">
      <alignment horizontal="center" vertical="center" wrapText="1"/>
    </xf>
    <xf numFmtId="164" fontId="6" fillId="10" borderId="9" xfId="4" applyNumberFormat="1" applyFont="1" applyFill="1" applyBorder="1" applyAlignment="1">
      <alignment horizontal="center" vertical="center" wrapText="1"/>
    </xf>
    <xf numFmtId="0" fontId="5" fillId="0" borderId="4" xfId="0" applyFont="1" applyBorder="1" applyAlignment="1">
      <alignment horizontal="left"/>
    </xf>
    <xf numFmtId="0" fontId="5" fillId="0" borderId="0" xfId="1" applyFont="1" applyBorder="1">
      <alignment horizontal="left" vertical="center"/>
    </xf>
    <xf numFmtId="3" fontId="5" fillId="0" borderId="0" xfId="3" applyFont="1" applyBorder="1" applyAlignment="1">
      <alignment horizontal="center"/>
    </xf>
    <xf numFmtId="9" fontId="5" fillId="0" borderId="9" xfId="5" applyFont="1" applyBorder="1" applyAlignment="1">
      <alignment horizontal="center"/>
    </xf>
    <xf numFmtId="165" fontId="5" fillId="0" borderId="9" xfId="5" applyNumberFormat="1" applyFont="1" applyBorder="1" applyAlignment="1">
      <alignment horizontal="center"/>
    </xf>
    <xf numFmtId="164" fontId="5" fillId="0" borderId="0" xfId="4" applyNumberFormat="1" applyFont="1" applyBorder="1" applyAlignment="1">
      <alignment horizontal="center" vertical="center"/>
    </xf>
    <xf numFmtId="9" fontId="5" fillId="0" borderId="0" xfId="5" applyNumberFormat="1" applyFont="1" applyBorder="1" applyAlignment="1">
      <alignment horizontal="center"/>
    </xf>
    <xf numFmtId="0" fontId="6" fillId="0" borderId="1" xfId="0" applyFont="1" applyBorder="1"/>
    <xf numFmtId="0" fontId="6" fillId="0" borderId="1" xfId="0" applyFont="1" applyBorder="1" applyAlignment="1">
      <alignment horizontal="center"/>
    </xf>
    <xf numFmtId="164" fontId="6" fillId="0" borderId="1" xfId="4" applyNumberFormat="1" applyFont="1" applyBorder="1" applyAlignment="1">
      <alignment horizontal="center"/>
    </xf>
    <xf numFmtId="0" fontId="5" fillId="11" borderId="4" xfId="0" applyFont="1" applyFill="1" applyBorder="1"/>
    <xf numFmtId="0" fontId="5" fillId="11" borderId="0" xfId="0" applyFont="1" applyFill="1" applyBorder="1"/>
    <xf numFmtId="0" fontId="5" fillId="11" borderId="0" xfId="0" applyFont="1" applyFill="1" applyBorder="1" applyAlignment="1">
      <alignment horizontal="center"/>
    </xf>
    <xf numFmtId="164" fontId="5" fillId="11" borderId="0" xfId="4" applyNumberFormat="1" applyFont="1" applyFill="1" applyBorder="1" applyAlignment="1">
      <alignment horizontal="center"/>
    </xf>
    <xf numFmtId="9" fontId="5" fillId="11" borderId="0" xfId="5" applyFont="1" applyFill="1" applyBorder="1" applyAlignment="1">
      <alignment horizontal="center"/>
    </xf>
    <xf numFmtId="164" fontId="5" fillId="11" borderId="9" xfId="4" applyNumberFormat="1" applyFont="1" applyFill="1" applyBorder="1" applyAlignment="1">
      <alignment horizontal="center"/>
    </xf>
    <xf numFmtId="164" fontId="3" fillId="2" borderId="4" xfId="4" applyNumberFormat="1" applyFont="1" applyFill="1" applyBorder="1" applyAlignment="1">
      <alignment horizontal="center" vertical="center" wrapText="1"/>
    </xf>
    <xf numFmtId="164" fontId="6" fillId="11" borderId="1" xfId="4" applyNumberFormat="1" applyFont="1" applyFill="1" applyBorder="1" applyAlignment="1">
      <alignment horizontal="center"/>
    </xf>
    <xf numFmtId="9" fontId="6" fillId="0" borderId="1" xfId="5" applyFont="1" applyBorder="1" applyAlignment="1">
      <alignment horizontal="center"/>
    </xf>
    <xf numFmtId="164" fontId="3" fillId="2" borderId="1" xfId="4" applyNumberFormat="1" applyFont="1" applyFill="1" applyBorder="1" applyAlignment="1">
      <alignment horizontal="center" vertical="center" wrapText="1"/>
    </xf>
    <xf numFmtId="164" fontId="5" fillId="0" borderId="0" xfId="4" applyNumberFormat="1" applyFont="1"/>
    <xf numFmtId="164" fontId="5" fillId="0" borderId="0" xfId="4" applyNumberFormat="1" applyFont="1" applyAlignment="1">
      <alignment horizontal="left" vertical="center"/>
    </xf>
    <xf numFmtId="0" fontId="5" fillId="0" borderId="0" xfId="1" applyFont="1" applyBorder="1" applyAlignment="1">
      <alignment horizontal="left" vertical="center" wrapText="1"/>
    </xf>
    <xf numFmtId="164" fontId="5" fillId="0" borderId="4" xfId="4" applyNumberFormat="1" applyFont="1" applyBorder="1"/>
    <xf numFmtId="164" fontId="3" fillId="3" borderId="3" xfId="4" applyNumberFormat="1" applyFont="1" applyFill="1" applyBorder="1" applyAlignment="1">
      <alignment horizontal="center" vertical="center" wrapText="1"/>
    </xf>
    <xf numFmtId="164" fontId="3" fillId="4" borderId="1" xfId="4" applyNumberFormat="1" applyFont="1" applyFill="1" applyBorder="1" applyAlignment="1">
      <alignment horizontal="center" vertical="center" wrapText="1"/>
    </xf>
    <xf numFmtId="164" fontId="3" fillId="5" borderId="1" xfId="4" applyNumberFormat="1" applyFont="1" applyFill="1" applyBorder="1" applyAlignment="1">
      <alignment horizontal="center" vertical="center" wrapText="1"/>
    </xf>
    <xf numFmtId="164" fontId="3" fillId="9" borderId="3" xfId="4" applyNumberFormat="1" applyFont="1" applyFill="1" applyBorder="1" applyAlignment="1">
      <alignment horizontal="center" vertical="center" wrapText="1"/>
    </xf>
    <xf numFmtId="164" fontId="6" fillId="10" borderId="1" xfId="4" applyNumberFormat="1" applyFont="1" applyFill="1" applyBorder="1" applyAlignment="1">
      <alignment horizontal="center" vertical="center" wrapText="1"/>
    </xf>
    <xf numFmtId="164" fontId="6" fillId="8" borderId="3" xfId="4" applyNumberFormat="1" applyFont="1" applyFill="1" applyBorder="1" applyAlignment="1">
      <alignment horizontal="center" vertical="center" wrapText="1"/>
    </xf>
    <xf numFmtId="164" fontId="6" fillId="0" borderId="1" xfId="4" applyNumberFormat="1" applyFont="1" applyBorder="1"/>
    <xf numFmtId="164" fontId="6" fillId="11" borderId="0" xfId="4" applyNumberFormat="1" applyFont="1" applyFill="1" applyBorder="1" applyAlignment="1">
      <alignment horizontal="center" vertical="center" wrapText="1"/>
    </xf>
    <xf numFmtId="164" fontId="6" fillId="6" borderId="1" xfId="4" applyNumberFormat="1" applyFont="1" applyFill="1" applyBorder="1" applyAlignment="1">
      <alignment horizontal="center" vertical="center" wrapText="1"/>
    </xf>
    <xf numFmtId="164" fontId="6" fillId="8" borderId="0" xfId="4" applyNumberFormat="1" applyFont="1" applyFill="1" applyBorder="1" applyAlignment="1">
      <alignment horizontal="center" vertical="center" wrapText="1"/>
    </xf>
    <xf numFmtId="164" fontId="3" fillId="3" borderId="4" xfId="4" applyNumberFormat="1" applyFont="1" applyFill="1" applyBorder="1" applyAlignment="1">
      <alignment horizontal="center" vertical="center" wrapText="1"/>
    </xf>
    <xf numFmtId="44" fontId="5" fillId="0" borderId="0" xfId="4" applyNumberFormat="1" applyFont="1" applyBorder="1" applyAlignment="1">
      <alignment horizontal="center"/>
    </xf>
    <xf numFmtId="3" fontId="6" fillId="0" borderId="1" xfId="0" applyNumberFormat="1" applyFont="1" applyBorder="1" applyAlignment="1">
      <alignment horizontal="center"/>
    </xf>
    <xf numFmtId="44" fontId="6" fillId="0" borderId="1" xfId="4" applyNumberFormat="1" applyFont="1" applyBorder="1" applyAlignment="1">
      <alignment horizontal="center"/>
    </xf>
    <xf numFmtId="0" fontId="6" fillId="10" borderId="9" xfId="0" applyFont="1" applyFill="1" applyBorder="1" applyAlignment="1">
      <alignment horizontal="center" vertical="center" wrapText="1"/>
    </xf>
    <xf numFmtId="44" fontId="5" fillId="0" borderId="0" xfId="4" applyNumberFormat="1" applyFont="1" applyBorder="1"/>
    <xf numFmtId="44" fontId="5" fillId="0" borderId="9" xfId="0" applyNumberFormat="1" applyFont="1" applyBorder="1"/>
    <xf numFmtId="164" fontId="5" fillId="11" borderId="0" xfId="4" applyNumberFormat="1" applyFont="1" applyFill="1" applyBorder="1"/>
    <xf numFmtId="0" fontId="5" fillId="11" borderId="9" xfId="0" applyFont="1" applyFill="1" applyBorder="1"/>
    <xf numFmtId="0" fontId="3" fillId="2" borderId="2" xfId="0" applyFont="1" applyFill="1" applyBorder="1" applyAlignment="1">
      <alignment vertical="center"/>
    </xf>
    <xf numFmtId="164" fontId="6" fillId="11" borderId="1" xfId="4" applyNumberFormat="1" applyFont="1" applyFill="1" applyBorder="1" applyAlignment="1">
      <alignment horizontal="center" vertical="center" wrapText="1"/>
    </xf>
    <xf numFmtId="164" fontId="3" fillId="9" borderId="1" xfId="4" applyNumberFormat="1" applyFont="1" applyFill="1" applyBorder="1" applyAlignment="1">
      <alignment horizontal="center" vertical="center" wrapText="1"/>
    </xf>
    <xf numFmtId="164" fontId="6" fillId="7" borderId="0" xfId="4" applyNumberFormat="1" applyFont="1" applyFill="1" applyBorder="1" applyAlignment="1">
      <alignment horizontal="center" vertical="center" wrapText="1"/>
    </xf>
    <xf numFmtId="164" fontId="6" fillId="11" borderId="9" xfId="4" applyNumberFormat="1" applyFont="1" applyFill="1" applyBorder="1" applyAlignment="1">
      <alignment horizontal="center" vertical="center" wrapText="1"/>
    </xf>
    <xf numFmtId="164" fontId="3" fillId="2" borderId="9" xfId="4" applyNumberFormat="1" applyFont="1" applyFill="1" applyBorder="1" applyAlignment="1">
      <alignment horizontal="center" vertical="center" wrapText="1"/>
    </xf>
    <xf numFmtId="44" fontId="6" fillId="0" borderId="1" xfId="4" applyNumberFormat="1" applyFont="1" applyBorder="1"/>
    <xf numFmtId="164" fontId="6" fillId="9" borderId="9" xfId="4" applyNumberFormat="1" applyFont="1" applyFill="1" applyBorder="1" applyAlignment="1">
      <alignment horizontal="center" vertical="center" wrapText="1"/>
    </xf>
    <xf numFmtId="164" fontId="5" fillId="0" borderId="0" xfId="4" applyNumberFormat="1" applyFont="1" applyBorder="1"/>
    <xf numFmtId="44" fontId="5" fillId="0" borderId="9" xfId="4" applyNumberFormat="1" applyFont="1" applyBorder="1"/>
    <xf numFmtId="9" fontId="5" fillId="11" borderId="0" xfId="5" applyFont="1" applyFill="1" applyBorder="1"/>
    <xf numFmtId="164" fontId="5" fillId="11" borderId="9" xfId="4" applyNumberFormat="1" applyFont="1" applyFill="1" applyBorder="1"/>
    <xf numFmtId="0" fontId="6" fillId="0" borderId="5" xfId="0" applyFont="1" applyBorder="1"/>
    <xf numFmtId="0" fontId="0" fillId="0" borderId="5" xfId="0" applyBorder="1"/>
    <xf numFmtId="0" fontId="6" fillId="0" borderId="6" xfId="0" applyFont="1" applyBorder="1" applyAlignment="1">
      <alignment horizontal="left"/>
    </xf>
    <xf numFmtId="0" fontId="5" fillId="0" borderId="5" xfId="1" applyFont="1" applyBorder="1">
      <alignment horizontal="left" vertical="center"/>
    </xf>
    <xf numFmtId="3" fontId="5" fillId="0" borderId="5" xfId="3" applyFont="1" applyBorder="1" applyAlignment="1">
      <alignment horizontal="center"/>
    </xf>
    <xf numFmtId="9" fontId="5" fillId="0" borderId="5" xfId="5" applyFont="1" applyBorder="1" applyAlignment="1">
      <alignment horizontal="center"/>
    </xf>
    <xf numFmtId="44" fontId="5" fillId="0" borderId="5" xfId="4" applyNumberFormat="1" applyFont="1" applyBorder="1"/>
    <xf numFmtId="164" fontId="5" fillId="0" borderId="5" xfId="4" applyNumberFormat="1" applyFont="1" applyBorder="1" applyAlignment="1">
      <alignment horizontal="center"/>
    </xf>
    <xf numFmtId="164" fontId="5" fillId="0" borderId="6" xfId="4" applyNumberFormat="1" applyFont="1" applyBorder="1"/>
    <xf numFmtId="44" fontId="5" fillId="0" borderId="10" xfId="4" applyNumberFormat="1" applyFont="1" applyBorder="1"/>
    <xf numFmtId="0" fontId="6" fillId="9" borderId="9" xfId="0" applyFont="1" applyFill="1" applyBorder="1" applyAlignment="1">
      <alignment horizontal="center" vertical="center" wrapText="1"/>
    </xf>
    <xf numFmtId="164" fontId="5" fillId="0" borderId="9" xfId="0" applyNumberFormat="1" applyFont="1" applyBorder="1"/>
    <xf numFmtId="164" fontId="6" fillId="0" borderId="1" xfId="0" applyNumberFormat="1" applyFont="1" applyBorder="1"/>
    <xf numFmtId="164" fontId="6" fillId="8" borderId="1" xfId="4" applyNumberFormat="1" applyFont="1" applyFill="1" applyBorder="1" applyAlignment="1">
      <alignment horizontal="center" vertical="center" wrapText="1"/>
    </xf>
    <xf numFmtId="164" fontId="6" fillId="10" borderId="3" xfId="4"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1" borderId="1" xfId="0" applyFont="1" applyFill="1" applyBorder="1"/>
    <xf numFmtId="164" fontId="5" fillId="0" borderId="2" xfId="4" applyNumberFormat="1" applyFont="1" applyBorder="1"/>
    <xf numFmtId="0" fontId="0" fillId="0" borderId="0" xfId="0" applyBorder="1"/>
    <xf numFmtId="44" fontId="6" fillId="0" borderId="1" xfId="4" applyFont="1" applyBorder="1" applyAlignment="1">
      <alignment horizontal="center"/>
    </xf>
    <xf numFmtId="3" fontId="6" fillId="11" borderId="1" xfId="0" applyNumberFormat="1" applyFont="1" applyFill="1" applyBorder="1" applyAlignment="1">
      <alignment horizontal="center"/>
    </xf>
    <xf numFmtId="9" fontId="5" fillId="0" borderId="0" xfId="5" applyFont="1" applyBorder="1" applyAlignment="1">
      <alignment horizontal="center" vertical="center"/>
    </xf>
    <xf numFmtId="44" fontId="5" fillId="0" borderId="9" xfId="1" applyNumberFormat="1" applyFont="1" applyBorder="1">
      <alignment horizontal="left" vertical="center"/>
    </xf>
    <xf numFmtId="0" fontId="5" fillId="0" borderId="0" xfId="1" applyFont="1" applyBorder="1" applyAlignment="1">
      <alignment horizontal="left"/>
    </xf>
    <xf numFmtId="164" fontId="3" fillId="2" borderId="0" xfId="4" applyNumberFormat="1" applyFont="1" applyFill="1" applyBorder="1" applyAlignment="1">
      <alignment horizontal="center" vertical="center" wrapText="1"/>
    </xf>
    <xf numFmtId="164" fontId="5" fillId="0" borderId="9" xfId="4" applyNumberFormat="1" applyFont="1" applyBorder="1" applyAlignment="1">
      <alignment horizontal="center"/>
    </xf>
    <xf numFmtId="164" fontId="6" fillId="12" borderId="0" xfId="4"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5" fillId="0" borderId="0" xfId="0" applyFont="1" applyAlignment="1">
      <alignment wrapText="1"/>
    </xf>
    <xf numFmtId="0" fontId="6" fillId="11" borderId="1" xfId="0" applyFont="1" applyFill="1" applyBorder="1" applyAlignment="1">
      <alignment wrapText="1"/>
    </xf>
    <xf numFmtId="44" fontId="6" fillId="0" borderId="1" xfId="0" applyNumberFormat="1" applyFont="1" applyBorder="1"/>
    <xf numFmtId="0" fontId="6" fillId="11" borderId="9" xfId="0" applyFont="1" applyFill="1" applyBorder="1" applyAlignment="1">
      <alignment horizontal="center" vertical="center" wrapText="1"/>
    </xf>
    <xf numFmtId="164" fontId="5" fillId="0" borderId="0" xfId="0" applyNumberFormat="1" applyFont="1" applyBorder="1"/>
    <xf numFmtId="44" fontId="5" fillId="0" borderId="0" xfId="4" applyFont="1" applyBorder="1" applyAlignment="1">
      <alignment horizontal="center"/>
    </xf>
    <xf numFmtId="44" fontId="5" fillId="0" borderId="0" xfId="4" applyFont="1" applyBorder="1"/>
    <xf numFmtId="0" fontId="5" fillId="0" borderId="4" xfId="0" applyFont="1" applyBorder="1"/>
    <xf numFmtId="0" fontId="5" fillId="0" borderId="0" xfId="0" applyFont="1" applyBorder="1"/>
    <xf numFmtId="0" fontId="5" fillId="0" borderId="0" xfId="0" applyFont="1" applyBorder="1" applyAlignment="1">
      <alignment horizontal="center"/>
    </xf>
    <xf numFmtId="0" fontId="5" fillId="11" borderId="0" xfId="0" applyFont="1" applyFill="1" applyBorder="1" applyAlignment="1">
      <alignment wrapText="1"/>
    </xf>
    <xf numFmtId="44" fontId="5" fillId="11" borderId="9" xfId="0" applyNumberFormat="1" applyFont="1" applyFill="1" applyBorder="1"/>
    <xf numFmtId="164" fontId="6" fillId="11" borderId="1" xfId="4" applyNumberFormat="1" applyFont="1" applyFill="1" applyBorder="1"/>
    <xf numFmtId="0" fontId="5" fillId="0" borderId="9" xfId="0" applyFont="1" applyBorder="1"/>
    <xf numFmtId="0" fontId="5" fillId="0" borderId="13" xfId="1" applyFont="1" applyBorder="1">
      <alignment horizontal="left" vertical="center"/>
    </xf>
    <xf numFmtId="0" fontId="5" fillId="0" borderId="13" xfId="1" applyFont="1" applyBorder="1" applyAlignment="1">
      <alignment horizontal="left" vertical="center" wrapText="1"/>
    </xf>
    <xf numFmtId="0" fontId="1" fillId="13" borderId="14" xfId="7" applyFill="1" applyBorder="1"/>
    <xf numFmtId="0" fontId="8" fillId="0" borderId="0" xfId="7" applyFont="1" applyAlignment="1">
      <alignment vertical="center"/>
    </xf>
    <xf numFmtId="0" fontId="1" fillId="0" borderId="0" xfId="7"/>
    <xf numFmtId="0" fontId="1" fillId="13" borderId="17" xfId="7" applyFill="1" applyBorder="1"/>
    <xf numFmtId="0" fontId="1" fillId="13" borderId="0" xfId="7" applyFill="1"/>
    <xf numFmtId="0" fontId="1" fillId="13" borderId="18" xfId="7" applyFill="1" applyBorder="1"/>
    <xf numFmtId="0" fontId="1" fillId="13" borderId="17" xfId="7" applyFill="1" applyBorder="1" applyAlignment="1">
      <alignment vertical="center"/>
    </xf>
    <xf numFmtId="0" fontId="1" fillId="0" borderId="0" xfId="7" applyAlignment="1">
      <alignment vertical="center"/>
    </xf>
    <xf numFmtId="0" fontId="1" fillId="13" borderId="0" xfId="7" applyFill="1" applyAlignment="1">
      <alignment wrapText="1"/>
    </xf>
    <xf numFmtId="0" fontId="1" fillId="13" borderId="18" xfId="7" applyFill="1" applyBorder="1" applyAlignment="1">
      <alignment wrapText="1"/>
    </xf>
    <xf numFmtId="0" fontId="9" fillId="13" borderId="0" xfId="7" applyFont="1" applyFill="1"/>
    <xf numFmtId="0" fontId="7" fillId="0" borderId="0" xfId="6" applyFill="1"/>
    <xf numFmtId="0" fontId="1" fillId="13" borderId="19" xfId="7" applyFill="1" applyBorder="1"/>
    <xf numFmtId="0" fontId="1" fillId="0" borderId="20" xfId="7" applyBorder="1"/>
    <xf numFmtId="0" fontId="1" fillId="13" borderId="20" xfId="7" applyFill="1" applyBorder="1"/>
    <xf numFmtId="0" fontId="1" fillId="13" borderId="21" xfId="7" applyFill="1" applyBorder="1"/>
    <xf numFmtId="0" fontId="7" fillId="0" borderId="0" xfId="8"/>
    <xf numFmtId="0" fontId="7" fillId="13" borderId="0" xfId="6" applyFill="1"/>
    <xf numFmtId="0" fontId="1" fillId="13" borderId="0" xfId="7" applyFill="1" applyAlignment="1">
      <alignment horizontal="left" vertical="center" wrapText="1"/>
    </xf>
    <xf numFmtId="0" fontId="1" fillId="13" borderId="18" xfId="7" applyFill="1" applyBorder="1" applyAlignment="1">
      <alignment horizontal="left" vertical="center" wrapText="1"/>
    </xf>
    <xf numFmtId="0" fontId="1" fillId="13" borderId="0" xfId="7" applyFill="1" applyAlignment="1">
      <alignment vertical="center" wrapText="1"/>
    </xf>
    <xf numFmtId="0" fontId="1" fillId="13" borderId="18" xfId="7" applyFill="1" applyBorder="1" applyAlignment="1">
      <alignment vertical="center" wrapText="1"/>
    </xf>
    <xf numFmtId="164" fontId="3" fillId="3" borderId="0" xfId="4"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13" borderId="0" xfId="7" applyFill="1" applyAlignment="1">
      <alignment horizontal="left" vertical="center" wrapText="1"/>
    </xf>
    <xf numFmtId="0" fontId="1" fillId="13" borderId="18" xfId="7" applyFill="1" applyBorder="1" applyAlignment="1">
      <alignment horizontal="left" vertical="center" wrapText="1"/>
    </xf>
    <xf numFmtId="0" fontId="8" fillId="13" borderId="15" xfId="7" applyFont="1" applyFill="1" applyBorder="1" applyAlignment="1">
      <alignment horizontal="center" vertical="center" wrapText="1"/>
    </xf>
    <xf numFmtId="0" fontId="8" fillId="13" borderId="16" xfId="7" applyFont="1" applyFill="1" applyBorder="1" applyAlignment="1">
      <alignment horizontal="center" vertical="center" wrapText="1"/>
    </xf>
    <xf numFmtId="0" fontId="1" fillId="13" borderId="0" xfId="7" applyFill="1" applyAlignment="1">
      <alignment vertical="center" wrapText="1"/>
    </xf>
    <xf numFmtId="0" fontId="1" fillId="13" borderId="18" xfId="7" applyFill="1" applyBorder="1" applyAlignment="1">
      <alignment vertical="center" wrapText="1"/>
    </xf>
    <xf numFmtId="164" fontId="3" fillId="5" borderId="2" xfId="4" applyNumberFormat="1" applyFont="1" applyFill="1" applyBorder="1" applyAlignment="1">
      <alignment horizontal="center"/>
    </xf>
    <xf numFmtId="164" fontId="3" fillId="5" borderId="7" xfId="4" applyNumberFormat="1" applyFont="1" applyFill="1" applyBorder="1" applyAlignment="1">
      <alignment horizontal="center"/>
    </xf>
    <xf numFmtId="164" fontId="6" fillId="6" borderId="2" xfId="4" applyNumberFormat="1" applyFont="1" applyFill="1" applyBorder="1" applyAlignment="1">
      <alignment horizontal="center"/>
    </xf>
    <xf numFmtId="164" fontId="6" fillId="6" borderId="7" xfId="4" applyNumberFormat="1" applyFont="1" applyFill="1" applyBorder="1" applyAlignment="1">
      <alignment horizontal="center"/>
    </xf>
    <xf numFmtId="164" fontId="6" fillId="6" borderId="8" xfId="4" applyNumberFormat="1" applyFont="1" applyFill="1" applyBorder="1" applyAlignment="1">
      <alignment horizont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164" fontId="3" fillId="3" borderId="0" xfId="4" applyNumberFormat="1" applyFont="1" applyFill="1" applyBorder="1" applyAlignment="1">
      <alignment horizontal="center" vertical="center" wrapText="1"/>
    </xf>
    <xf numFmtId="164" fontId="3" fillId="2" borderId="2" xfId="4" applyNumberFormat="1" applyFont="1" applyFill="1" applyBorder="1" applyAlignment="1">
      <alignment horizontal="center"/>
    </xf>
    <xf numFmtId="164" fontId="3" fillId="2" borderId="8" xfId="4" applyNumberFormat="1" applyFont="1" applyFill="1" applyBorder="1" applyAlignment="1">
      <alignment horizontal="center"/>
    </xf>
    <xf numFmtId="164" fontId="3" fillId="4" borderId="7" xfId="4" applyNumberFormat="1" applyFont="1" applyFill="1" applyBorder="1" applyAlignment="1">
      <alignment horizontal="center"/>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3" fillId="3" borderId="2" xfId="4" applyNumberFormat="1" applyFont="1" applyFill="1" applyBorder="1" applyAlignment="1">
      <alignment horizontal="center"/>
    </xf>
    <xf numFmtId="164" fontId="3" fillId="3" borderId="7" xfId="4" applyNumberFormat="1" applyFont="1" applyFill="1" applyBorder="1" applyAlignment="1">
      <alignment horizontal="center"/>
    </xf>
    <xf numFmtId="164" fontId="3" fillId="3" borderId="8" xfId="4" applyNumberFormat="1" applyFont="1" applyFill="1" applyBorder="1" applyAlignment="1">
      <alignment horizontal="center"/>
    </xf>
    <xf numFmtId="164" fontId="3" fillId="4" borderId="2" xfId="4" applyNumberFormat="1" applyFont="1" applyFill="1" applyBorder="1" applyAlignment="1">
      <alignment horizontal="center"/>
    </xf>
    <xf numFmtId="164" fontId="3" fillId="5" borderId="8" xfId="4" applyNumberFormat="1" applyFont="1" applyFill="1" applyBorder="1" applyAlignment="1">
      <alignment horizontal="center"/>
    </xf>
    <xf numFmtId="164" fontId="3" fillId="2" borderId="7" xfId="4" applyNumberFormat="1" applyFont="1"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3" fillId="5" borderId="0" xfId="4" applyNumberFormat="1" applyFont="1" applyFill="1" applyAlignment="1">
      <alignment horizont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164" fontId="3" fillId="2" borderId="0" xfId="4" applyNumberFormat="1" applyFont="1" applyFill="1" applyAlignment="1">
      <alignment horizontal="center"/>
    </xf>
    <xf numFmtId="164" fontId="3" fillId="3" borderId="0" xfId="4" applyNumberFormat="1" applyFont="1" applyFill="1" applyAlignment="1">
      <alignment horizontal="center"/>
    </xf>
    <xf numFmtId="164" fontId="6" fillId="6" borderId="3" xfId="4" applyNumberFormat="1" applyFont="1" applyFill="1" applyBorder="1" applyAlignment="1">
      <alignment horizontal="center"/>
    </xf>
    <xf numFmtId="164" fontId="6" fillId="6" borderId="11" xfId="4" applyNumberFormat="1" applyFont="1" applyFill="1" applyBorder="1" applyAlignment="1">
      <alignment horizontal="center"/>
    </xf>
    <xf numFmtId="164" fontId="3" fillId="2" borderId="3" xfId="4" applyNumberFormat="1" applyFont="1" applyFill="1" applyBorder="1" applyAlignment="1">
      <alignment horizontal="center"/>
    </xf>
    <xf numFmtId="164" fontId="3" fillId="2" borderId="11" xfId="4" applyNumberFormat="1" applyFont="1" applyFill="1" applyBorder="1" applyAlignment="1">
      <alignment horizontal="center"/>
    </xf>
    <xf numFmtId="164" fontId="3" fillId="2" borderId="12" xfId="4" applyNumberFormat="1" applyFont="1" applyFill="1" applyBorder="1" applyAlignment="1">
      <alignment horizontal="center"/>
    </xf>
    <xf numFmtId="164" fontId="3" fillId="3" borderId="3" xfId="4" applyNumberFormat="1" applyFont="1" applyFill="1" applyBorder="1" applyAlignment="1">
      <alignment horizontal="center"/>
    </xf>
    <xf numFmtId="164" fontId="3" fillId="3" borderId="11" xfId="4" applyNumberFormat="1" applyFont="1" applyFill="1" applyBorder="1" applyAlignment="1">
      <alignment horizontal="center"/>
    </xf>
    <xf numFmtId="164" fontId="3" fillId="3" borderId="12" xfId="4" applyNumberFormat="1" applyFont="1" applyFill="1" applyBorder="1" applyAlignment="1">
      <alignment horizontal="center"/>
    </xf>
    <xf numFmtId="164" fontId="3" fillId="4" borderId="3" xfId="4" applyNumberFormat="1" applyFont="1" applyFill="1" applyBorder="1" applyAlignment="1">
      <alignment horizontal="center"/>
    </xf>
    <xf numFmtId="164" fontId="3" fillId="4" borderId="11" xfId="4" applyNumberFormat="1" applyFont="1" applyFill="1" applyBorder="1" applyAlignment="1">
      <alignment horizontal="center"/>
    </xf>
    <xf numFmtId="164" fontId="3" fillId="5" borderId="3" xfId="4" applyNumberFormat="1" applyFont="1" applyFill="1" applyBorder="1" applyAlignment="1">
      <alignment horizontal="center"/>
    </xf>
    <xf numFmtId="164" fontId="3" fillId="5" borderId="11" xfId="4" applyNumberFormat="1" applyFont="1" applyFill="1" applyBorder="1" applyAlignment="1">
      <alignment horizont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164" fontId="3" fillId="4" borderId="8" xfId="4" applyNumberFormat="1" applyFont="1" applyFill="1" applyBorder="1" applyAlignment="1">
      <alignment horizontal="center"/>
    </xf>
  </cellXfs>
  <cellStyles count="9">
    <cellStyle name="Currency" xfId="4" builtinId="4"/>
    <cellStyle name="Hyperlink" xfId="6" builtinId="8"/>
    <cellStyle name="Hyperlink 2 2" xfId="8" xr:uid="{E6ACE4B6-D956-4F7E-999A-965DB4B07C85}"/>
    <cellStyle name="Normal" xfId="0" builtinId="0"/>
    <cellStyle name="Normal 2" xfId="7" xr:uid="{25ABC7E6-12F0-4B5A-B696-53B4952BB8A0}"/>
    <cellStyle name="Percent" xfId="5" builtinId="5"/>
    <cellStyle name="sInteger" xfId="3" xr:uid="{6390C63F-A6EE-4099-ADD9-2D0021FC9D6C}"/>
    <cellStyle name="sShortDate" xfId="2" xr:uid="{FB1D5DFB-0E99-409D-9138-3DA2A22C4226}"/>
    <cellStyle name="sText" xfId="1" xr:uid="{8542AAB8-A7FD-4392-87B2-ACDF0A8466C7}"/>
  </cellStyles>
  <dxfs count="1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13768E"/>
      <color rgb="FF38C3E4"/>
      <color rgb="FFFF7C80"/>
      <color rgb="FFE84E4F"/>
      <color rgb="FFFFC9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Nova" panose="020B0504020202020204" pitchFamily="34" charset="0"/>
              </a:rPr>
              <a:t>Total operating</a:t>
            </a:r>
            <a:r>
              <a:rPr lang="en-US" sz="1600" b="1" baseline="0">
                <a:latin typeface="Arial Nova" panose="020B0504020202020204" pitchFamily="34" charset="0"/>
              </a:rPr>
              <a:t> r</a:t>
            </a:r>
            <a:r>
              <a:rPr lang="en-US" sz="1600" b="1">
                <a:latin typeface="Arial Nova" panose="020B0504020202020204" pitchFamily="34" charset="0"/>
              </a:rPr>
              <a:t>evenue by source for each library.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'Operating Rev - chart data'!$B$1</c:f>
              <c:strCache>
                <c:ptCount val="1"/>
                <c:pt idx="0">
                  <c:v>Local</c:v>
                </c:pt>
              </c:strCache>
            </c:strRef>
          </c:tx>
          <c:spPr>
            <a:solidFill>
              <a:srgbClr val="13768E"/>
            </a:solidFill>
            <a:ln>
              <a:noFill/>
            </a:ln>
            <a:effectLst/>
          </c:spPr>
          <c:invertIfNegative val="0"/>
          <c:cat>
            <c:strRef>
              <c:f>'Operating Rev - chart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 - chart data'!$B$2:$B$49</c:f>
              <c:numCache>
                <c:formatCode>0%</c:formatCode>
                <c:ptCount val="48"/>
                <c:pt idx="0">
                  <c:v>0.80550421488479707</c:v>
                </c:pt>
                <c:pt idx="1">
                  <c:v>0.81291408335371629</c:v>
                </c:pt>
                <c:pt idx="2">
                  <c:v>0.83461288808901501</c:v>
                </c:pt>
                <c:pt idx="3">
                  <c:v>0.62780935398788962</c:v>
                </c:pt>
                <c:pt idx="4">
                  <c:v>0.55105457446019146</c:v>
                </c:pt>
                <c:pt idx="5">
                  <c:v>0.65738972756297853</c:v>
                </c:pt>
                <c:pt idx="6">
                  <c:v>0.81131699378975353</c:v>
                </c:pt>
                <c:pt idx="7">
                  <c:v>0.8171097928173402</c:v>
                </c:pt>
                <c:pt idx="8">
                  <c:v>0.80018873080922814</c:v>
                </c:pt>
                <c:pt idx="9">
                  <c:v>0.74771286304508178</c:v>
                </c:pt>
                <c:pt idx="10">
                  <c:v>0.82859032764231844</c:v>
                </c:pt>
                <c:pt idx="11">
                  <c:v>0.78004123907776901</c:v>
                </c:pt>
                <c:pt idx="12">
                  <c:v>0.79010915658866032</c:v>
                </c:pt>
                <c:pt idx="13">
                  <c:v>0.76609513941304941</c:v>
                </c:pt>
                <c:pt idx="14">
                  <c:v>0.76945104900333472</c:v>
                </c:pt>
                <c:pt idx="15">
                  <c:v>0.63707992542417347</c:v>
                </c:pt>
                <c:pt idx="16">
                  <c:v>0.51552644347404175</c:v>
                </c:pt>
                <c:pt idx="17">
                  <c:v>0.80980544821578426</c:v>
                </c:pt>
                <c:pt idx="18">
                  <c:v>0.83444930607956203</c:v>
                </c:pt>
                <c:pt idx="19">
                  <c:v>0.81113530977900183</c:v>
                </c:pt>
                <c:pt idx="20">
                  <c:v>0.71074954578525296</c:v>
                </c:pt>
                <c:pt idx="21">
                  <c:v>0.81539264683696167</c:v>
                </c:pt>
                <c:pt idx="22">
                  <c:v>0.81932772699953338</c:v>
                </c:pt>
                <c:pt idx="23">
                  <c:v>0.81126873993309379</c:v>
                </c:pt>
                <c:pt idx="24">
                  <c:v>0.73467677508639473</c:v>
                </c:pt>
                <c:pt idx="25">
                  <c:v>0.14653975050014653</c:v>
                </c:pt>
                <c:pt idx="26">
                  <c:v>0.83825502713970168</c:v>
                </c:pt>
                <c:pt idx="27">
                  <c:v>7.6721829662193777E-2</c:v>
                </c:pt>
                <c:pt idx="28">
                  <c:v>0.80452500701318475</c:v>
                </c:pt>
                <c:pt idx="29">
                  <c:v>0.81345388294626897</c:v>
                </c:pt>
                <c:pt idx="30">
                  <c:v>0.78760094470158937</c:v>
                </c:pt>
                <c:pt idx="31">
                  <c:v>0.8135737959176137</c:v>
                </c:pt>
                <c:pt idx="32">
                  <c:v>0.67409561088670322</c:v>
                </c:pt>
                <c:pt idx="33">
                  <c:v>4.84564165971995E-2</c:v>
                </c:pt>
                <c:pt idx="34">
                  <c:v>0.56953770624384192</c:v>
                </c:pt>
                <c:pt idx="35">
                  <c:v>0.78537271023517319</c:v>
                </c:pt>
                <c:pt idx="36">
                  <c:v>0.70365806428898359</c:v>
                </c:pt>
                <c:pt idx="37">
                  <c:v>0.80933253315830678</c:v>
                </c:pt>
                <c:pt idx="38">
                  <c:v>0.69143056908290235</c:v>
                </c:pt>
                <c:pt idx="39">
                  <c:v>0.75620742066877333</c:v>
                </c:pt>
                <c:pt idx="40">
                  <c:v>0.80943901129615181</c:v>
                </c:pt>
                <c:pt idx="41">
                  <c:v>0.66806705476989181</c:v>
                </c:pt>
                <c:pt idx="42">
                  <c:v>0</c:v>
                </c:pt>
                <c:pt idx="43">
                  <c:v>0.8020498065727979</c:v>
                </c:pt>
                <c:pt idx="44">
                  <c:v>0.81823490064340643</c:v>
                </c:pt>
                <c:pt idx="45">
                  <c:v>0.76809547327383743</c:v>
                </c:pt>
                <c:pt idx="46">
                  <c:v>0.21019206743813335</c:v>
                </c:pt>
                <c:pt idx="47">
                  <c:v>0.81163831948672283</c:v>
                </c:pt>
              </c:numCache>
            </c:numRef>
          </c:val>
          <c:extLst>
            <c:ext xmlns:c16="http://schemas.microsoft.com/office/drawing/2014/chart" uri="{C3380CC4-5D6E-409C-BE32-E72D297353CC}">
              <c16:uniqueId val="{00000000-781A-4838-A7D6-A412A682394E}"/>
            </c:ext>
          </c:extLst>
        </c:ser>
        <c:ser>
          <c:idx val="1"/>
          <c:order val="1"/>
          <c:tx>
            <c:strRef>
              <c:f>'Operating Rev - chart data'!$C$1</c:f>
              <c:strCache>
                <c:ptCount val="1"/>
                <c:pt idx="0">
                  <c:v>State</c:v>
                </c:pt>
              </c:strCache>
            </c:strRef>
          </c:tx>
          <c:spPr>
            <a:solidFill>
              <a:srgbClr val="38C3E4"/>
            </a:solidFill>
            <a:ln>
              <a:noFill/>
            </a:ln>
            <a:effectLst/>
          </c:spPr>
          <c:invertIfNegative val="0"/>
          <c:cat>
            <c:strRef>
              <c:f>'Operating Rev - chart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 - chart data'!$C$2:$C$49</c:f>
              <c:numCache>
                <c:formatCode>0%</c:formatCode>
                <c:ptCount val="48"/>
                <c:pt idx="0">
                  <c:v>0.18556678567157067</c:v>
                </c:pt>
                <c:pt idx="1">
                  <c:v>0.17246339051184159</c:v>
                </c:pt>
                <c:pt idx="2">
                  <c:v>0.15769825412545441</c:v>
                </c:pt>
                <c:pt idx="3">
                  <c:v>0.35705635424792898</c:v>
                </c:pt>
                <c:pt idx="4">
                  <c:v>0.14725087185575425</c:v>
                </c:pt>
                <c:pt idx="5">
                  <c:v>0.13976977811723079</c:v>
                </c:pt>
                <c:pt idx="6">
                  <c:v>0.18745762213403089</c:v>
                </c:pt>
                <c:pt idx="7">
                  <c:v>0.17138845600479372</c:v>
                </c:pt>
                <c:pt idx="8">
                  <c:v>0.17912981701603195</c:v>
                </c:pt>
                <c:pt idx="9">
                  <c:v>0.18619755899286494</c:v>
                </c:pt>
                <c:pt idx="10">
                  <c:v>0.16693316393739022</c:v>
                </c:pt>
                <c:pt idx="11">
                  <c:v>0.18102662166208455</c:v>
                </c:pt>
                <c:pt idx="12">
                  <c:v>0.16864791110413066</c:v>
                </c:pt>
                <c:pt idx="13">
                  <c:v>0.15638021821949682</c:v>
                </c:pt>
                <c:pt idx="14">
                  <c:v>0.16332824906913104</c:v>
                </c:pt>
                <c:pt idx="15">
                  <c:v>0.16345784498346402</c:v>
                </c:pt>
                <c:pt idx="16">
                  <c:v>0.14710698689956331</c:v>
                </c:pt>
                <c:pt idx="17">
                  <c:v>0.17492748582423648</c:v>
                </c:pt>
                <c:pt idx="18">
                  <c:v>0.16211650240406283</c:v>
                </c:pt>
                <c:pt idx="19">
                  <c:v>0.18666344786888764</c:v>
                </c:pt>
                <c:pt idx="20">
                  <c:v>0.14699080189733729</c:v>
                </c:pt>
                <c:pt idx="21">
                  <c:v>0.17071809841734337</c:v>
                </c:pt>
                <c:pt idx="22">
                  <c:v>0.17244200873387969</c:v>
                </c:pt>
                <c:pt idx="23">
                  <c:v>0.1744923956139264</c:v>
                </c:pt>
                <c:pt idx="24">
                  <c:v>0.15273289360669171</c:v>
                </c:pt>
                <c:pt idx="25">
                  <c:v>0.35823234833135825</c:v>
                </c:pt>
                <c:pt idx="26">
                  <c:v>0.15663703557324851</c:v>
                </c:pt>
                <c:pt idx="27">
                  <c:v>0.22075172048703018</c:v>
                </c:pt>
                <c:pt idx="28">
                  <c:v>0.16631433762139489</c:v>
                </c:pt>
                <c:pt idx="29">
                  <c:v>0.16347799002436308</c:v>
                </c:pt>
                <c:pt idx="30">
                  <c:v>0.15649910917640145</c:v>
                </c:pt>
                <c:pt idx="31">
                  <c:v>0.17862671061094237</c:v>
                </c:pt>
                <c:pt idx="32">
                  <c:v>0.14840632492353359</c:v>
                </c:pt>
                <c:pt idx="33">
                  <c:v>0.27771706289572323</c:v>
                </c:pt>
                <c:pt idx="34">
                  <c:v>0.14088084701647671</c:v>
                </c:pt>
                <c:pt idx="35">
                  <c:v>0.16238740100356688</c:v>
                </c:pt>
                <c:pt idx="36">
                  <c:v>0.1441126208228275</c:v>
                </c:pt>
                <c:pt idx="37">
                  <c:v>0.18567527417004095</c:v>
                </c:pt>
                <c:pt idx="38">
                  <c:v>0.13814297108564078</c:v>
                </c:pt>
                <c:pt idx="39">
                  <c:v>0.17380102010164972</c:v>
                </c:pt>
                <c:pt idx="40">
                  <c:v>0.17193562134369414</c:v>
                </c:pt>
                <c:pt idx="41">
                  <c:v>0.14076403839764043</c:v>
                </c:pt>
                <c:pt idx="42">
                  <c:v>0.16033416924243307</c:v>
                </c:pt>
                <c:pt idx="43">
                  <c:v>0.18828405101409521</c:v>
                </c:pt>
                <c:pt idx="44">
                  <c:v>0.16554135207748966</c:v>
                </c:pt>
                <c:pt idx="45">
                  <c:v>0.164499983669462</c:v>
                </c:pt>
                <c:pt idx="46">
                  <c:v>0.12132104728493369</c:v>
                </c:pt>
                <c:pt idx="47">
                  <c:v>0.18003311003173045</c:v>
                </c:pt>
              </c:numCache>
            </c:numRef>
          </c:val>
          <c:extLst>
            <c:ext xmlns:c16="http://schemas.microsoft.com/office/drawing/2014/chart" uri="{C3380CC4-5D6E-409C-BE32-E72D297353CC}">
              <c16:uniqueId val="{00000001-781A-4838-A7D6-A412A682394E}"/>
            </c:ext>
          </c:extLst>
        </c:ser>
        <c:ser>
          <c:idx val="2"/>
          <c:order val="2"/>
          <c:tx>
            <c:strRef>
              <c:f>'Operating Rev - chart data'!$D$1</c:f>
              <c:strCache>
                <c:ptCount val="1"/>
                <c:pt idx="0">
                  <c:v> Federal </c:v>
                </c:pt>
              </c:strCache>
            </c:strRef>
          </c:tx>
          <c:spPr>
            <a:solidFill>
              <a:schemeClr val="accent5">
                <a:lumMod val="40000"/>
                <a:lumOff val="60000"/>
              </a:schemeClr>
            </a:solidFill>
            <a:ln>
              <a:noFill/>
            </a:ln>
            <a:effectLst/>
          </c:spPr>
          <c:invertIfNegative val="0"/>
          <c:cat>
            <c:strRef>
              <c:f>'Operating Rev - chart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 - chart data'!$D$2:$D$49</c:f>
              <c:numCache>
                <c:formatCode>0.0%</c:formatCode>
                <c:ptCount val="48"/>
                <c:pt idx="0" formatCode="0%">
                  <c:v>0</c:v>
                </c:pt>
                <c:pt idx="1">
                  <c:v>8.8621370511770691E-4</c:v>
                </c:pt>
                <c:pt idx="2">
                  <c:v>4.2116355511385714E-3</c:v>
                </c:pt>
                <c:pt idx="3">
                  <c:v>1.5973847468330918E-3</c:v>
                </c:pt>
                <c:pt idx="4" formatCode="0%">
                  <c:v>0.13238758625806929</c:v>
                </c:pt>
                <c:pt idx="5">
                  <c:v>2.5978546915956802E-3</c:v>
                </c:pt>
                <c:pt idx="6">
                  <c:v>1.2253840762156219E-3</c:v>
                </c:pt>
                <c:pt idx="7">
                  <c:v>9.3460239877721967E-4</c:v>
                </c:pt>
                <c:pt idx="8">
                  <c:v>5.1428547508316775E-4</c:v>
                </c:pt>
                <c:pt idx="9">
                  <c:v>1.3943831458120399E-3</c:v>
                </c:pt>
                <c:pt idx="10">
                  <c:v>4.4765084202913526E-3</c:v>
                </c:pt>
                <c:pt idx="11">
                  <c:v>3.4025641723602908E-3</c:v>
                </c:pt>
                <c:pt idx="12" formatCode="0%">
                  <c:v>0</c:v>
                </c:pt>
                <c:pt idx="13">
                  <c:v>4.4349562087153812E-3</c:v>
                </c:pt>
                <c:pt idx="14">
                  <c:v>2.6505465584017464E-3</c:v>
                </c:pt>
                <c:pt idx="15" formatCode="0%">
                  <c:v>1.1711028040885542E-2</c:v>
                </c:pt>
                <c:pt idx="16">
                  <c:v>5.3827025715672003E-3</c:v>
                </c:pt>
                <c:pt idx="17" formatCode="0%">
                  <c:v>0</c:v>
                </c:pt>
                <c:pt idx="18">
                  <c:v>1.215551852815213E-3</c:v>
                </c:pt>
                <c:pt idx="19">
                  <c:v>5.1916093210153751E-4</c:v>
                </c:pt>
                <c:pt idx="20" formatCode="0%">
                  <c:v>0</c:v>
                </c:pt>
                <c:pt idx="21" formatCode="0%">
                  <c:v>0</c:v>
                </c:pt>
                <c:pt idx="22">
                  <c:v>9.7411105060799137E-4</c:v>
                </c:pt>
                <c:pt idx="23">
                  <c:v>1.9359435014248544E-3</c:v>
                </c:pt>
                <c:pt idx="24" formatCode="0%">
                  <c:v>8.6399713112745705E-2</c:v>
                </c:pt>
                <c:pt idx="25">
                  <c:v>1.1735922627011735E-2</c:v>
                </c:pt>
                <c:pt idx="26" formatCode="0%">
                  <c:v>0</c:v>
                </c:pt>
                <c:pt idx="27" formatCode="0%">
                  <c:v>7.0584083289218285E-3</c:v>
                </c:pt>
                <c:pt idx="28" formatCode="0%">
                  <c:v>1.5566765519176051E-2</c:v>
                </c:pt>
                <c:pt idx="29" formatCode="0%">
                  <c:v>5.6000955749644791E-3</c:v>
                </c:pt>
                <c:pt idx="30">
                  <c:v>5.6326990424411625E-4</c:v>
                </c:pt>
                <c:pt idx="31">
                  <c:v>1.5386651156922301E-3</c:v>
                </c:pt>
                <c:pt idx="32" formatCode="0%">
                  <c:v>0.11738881514239785</c:v>
                </c:pt>
                <c:pt idx="33" formatCode="0%">
                  <c:v>5.4161355048562003E-2</c:v>
                </c:pt>
                <c:pt idx="34" formatCode="0%">
                  <c:v>5.3593498157545518E-3</c:v>
                </c:pt>
                <c:pt idx="35">
                  <c:v>3.0227918505531708E-3</c:v>
                </c:pt>
                <c:pt idx="36" formatCode="0%">
                  <c:v>0.12520345900622631</c:v>
                </c:pt>
                <c:pt idx="37">
                  <c:v>1.4054596485507604E-3</c:v>
                </c:pt>
                <c:pt idx="38" formatCode="0%">
                  <c:v>0.11983440165472367</c:v>
                </c:pt>
                <c:pt idx="39">
                  <c:v>1.7422230766457999E-3</c:v>
                </c:pt>
                <c:pt idx="40">
                  <c:v>2.0754810965181729E-3</c:v>
                </c:pt>
                <c:pt idx="41" formatCode="0%">
                  <c:v>0.12061847693000942</c:v>
                </c:pt>
                <c:pt idx="42" formatCode="0%">
                  <c:v>7.2753251297603076E-3</c:v>
                </c:pt>
                <c:pt idx="43">
                  <c:v>5.9357429120173322E-4</c:v>
                </c:pt>
                <c:pt idx="44">
                  <c:v>3.6956144143744617E-3</c:v>
                </c:pt>
                <c:pt idx="45">
                  <c:v>2.9345481933971181E-3</c:v>
                </c:pt>
                <c:pt idx="46">
                  <c:v>1.5758489708870185E-3</c:v>
                </c:pt>
                <c:pt idx="47">
                  <c:v>2.6875025755233014E-3</c:v>
                </c:pt>
              </c:numCache>
            </c:numRef>
          </c:val>
          <c:extLst>
            <c:ext xmlns:c16="http://schemas.microsoft.com/office/drawing/2014/chart" uri="{C3380CC4-5D6E-409C-BE32-E72D297353CC}">
              <c16:uniqueId val="{00000002-781A-4838-A7D6-A412A682394E}"/>
            </c:ext>
          </c:extLst>
        </c:ser>
        <c:ser>
          <c:idx val="3"/>
          <c:order val="3"/>
          <c:tx>
            <c:strRef>
              <c:f>'Operating Rev - chart data'!$E$1</c:f>
              <c:strCache>
                <c:ptCount val="1"/>
                <c:pt idx="0">
                  <c:v> Other </c:v>
                </c:pt>
              </c:strCache>
            </c:strRef>
          </c:tx>
          <c:spPr>
            <a:solidFill>
              <a:schemeClr val="accent4">
                <a:lumMod val="60000"/>
                <a:lumOff val="40000"/>
              </a:schemeClr>
            </a:solidFill>
            <a:ln>
              <a:noFill/>
            </a:ln>
            <a:effectLst/>
          </c:spPr>
          <c:invertIfNegative val="0"/>
          <c:cat>
            <c:strRef>
              <c:f>'Operating Rev - chart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 (Narragansett)</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Rev - chart data'!$E$2:$E$49</c:f>
              <c:numCache>
                <c:formatCode>0%</c:formatCode>
                <c:ptCount val="48"/>
                <c:pt idx="0">
                  <c:v>8.928999443632301E-3</c:v>
                </c:pt>
                <c:pt idx="1">
                  <c:v>1.3736312429324457E-2</c:v>
                </c:pt>
                <c:pt idx="2" formatCode="0.0%">
                  <c:v>3.4772222343919875E-3</c:v>
                </c:pt>
                <c:pt idx="3">
                  <c:v>1.3536907017348341E-2</c:v>
                </c:pt>
                <c:pt idx="4">
                  <c:v>0.169306967425985</c:v>
                </c:pt>
                <c:pt idx="5">
                  <c:v>0.20024263962819502</c:v>
                </c:pt>
                <c:pt idx="6">
                  <c:v>0</c:v>
                </c:pt>
                <c:pt idx="7">
                  <c:v>1.0567148779088832E-2</c:v>
                </c:pt>
                <c:pt idx="8">
                  <c:v>2.0167166699656684E-2</c:v>
                </c:pt>
                <c:pt idx="9">
                  <c:v>6.4695194816241211E-2</c:v>
                </c:pt>
                <c:pt idx="10">
                  <c:v>0</c:v>
                </c:pt>
                <c:pt idx="11">
                  <c:v>3.5529575087786154E-2</c:v>
                </c:pt>
                <c:pt idx="12">
                  <c:v>4.1242932307209046E-2</c:v>
                </c:pt>
                <c:pt idx="13">
                  <c:v>7.3089686158738384E-2</c:v>
                </c:pt>
                <c:pt idx="14">
                  <c:v>6.4570155369132534E-2</c:v>
                </c:pt>
                <c:pt idx="15">
                  <c:v>0.18775120155147698</c:v>
                </c:pt>
                <c:pt idx="16">
                  <c:v>0.33198386705482774</c:v>
                </c:pt>
                <c:pt idx="17">
                  <c:v>1.5267065959979195E-2</c:v>
                </c:pt>
                <c:pt idx="18" formatCode="0.0%">
                  <c:v>2.2186396635599701E-3</c:v>
                </c:pt>
                <c:pt idx="19" formatCode="0.0%">
                  <c:v>1.6820814200089816E-3</c:v>
                </c:pt>
                <c:pt idx="20">
                  <c:v>0.14225965231740972</c:v>
                </c:pt>
                <c:pt idx="21">
                  <c:v>1.388925474569493E-2</c:v>
                </c:pt>
                <c:pt idx="22">
                  <c:v>7.2561532159789279E-3</c:v>
                </c:pt>
                <c:pt idx="23">
                  <c:v>1.230292095155495E-2</c:v>
                </c:pt>
                <c:pt idx="24">
                  <c:v>2.6190618194167816E-2</c:v>
                </c:pt>
                <c:pt idx="25">
                  <c:v>0.48349197854148351</c:v>
                </c:pt>
                <c:pt idx="26">
                  <c:v>5.1079372870497563E-3</c:v>
                </c:pt>
                <c:pt idx="27">
                  <c:v>0.69546804152185426</c:v>
                </c:pt>
                <c:pt idx="28">
                  <c:v>1.3593889846244272E-2</c:v>
                </c:pt>
                <c:pt idx="29">
                  <c:v>1.7468031454403489E-2</c:v>
                </c:pt>
                <c:pt idx="30">
                  <c:v>5.5336676217765043E-2</c:v>
                </c:pt>
                <c:pt idx="31">
                  <c:v>6.2608283557516837E-3</c:v>
                </c:pt>
                <c:pt idx="32">
                  <c:v>6.0109249047365386E-2</c:v>
                </c:pt>
                <c:pt idx="33">
                  <c:v>0.61966516545851524</c:v>
                </c:pt>
                <c:pt idx="34">
                  <c:v>0.28422209692392686</c:v>
                </c:pt>
                <c:pt idx="35">
                  <c:v>4.9217096910706727E-2</c:v>
                </c:pt>
                <c:pt idx="36">
                  <c:v>2.7025855881962633E-2</c:v>
                </c:pt>
                <c:pt idx="37" formatCode="0.0%">
                  <c:v>3.5867330231015401E-3</c:v>
                </c:pt>
                <c:pt idx="38">
                  <c:v>5.0592058176733241E-2</c:v>
                </c:pt>
                <c:pt idx="39">
                  <c:v>6.8249336152931134E-2</c:v>
                </c:pt>
                <c:pt idx="40">
                  <c:v>1.6549886263635911E-2</c:v>
                </c:pt>
                <c:pt idx="41">
                  <c:v>7.0550429902458342E-2</c:v>
                </c:pt>
                <c:pt idx="42">
                  <c:v>0.83239050562780659</c:v>
                </c:pt>
                <c:pt idx="43">
                  <c:v>9.0725681219051019E-3</c:v>
                </c:pt>
                <c:pt idx="44">
                  <c:v>1.2528132864729426E-2</c:v>
                </c:pt>
                <c:pt idx="45">
                  <c:v>6.4469994863303501E-2</c:v>
                </c:pt>
                <c:pt idx="46">
                  <c:v>0.66691103630604598</c:v>
                </c:pt>
                <c:pt idx="47">
                  <c:v>5.6410679060234096E-3</c:v>
                </c:pt>
              </c:numCache>
            </c:numRef>
          </c:val>
          <c:extLst>
            <c:ext xmlns:c16="http://schemas.microsoft.com/office/drawing/2014/chart" uri="{C3380CC4-5D6E-409C-BE32-E72D297353CC}">
              <c16:uniqueId val="{00000003-781A-4838-A7D6-A412A682394E}"/>
            </c:ext>
          </c:extLst>
        </c:ser>
        <c:dLbls>
          <c:showLegendKey val="0"/>
          <c:showVal val="0"/>
          <c:showCatName val="0"/>
          <c:showSerName val="0"/>
          <c:showPercent val="0"/>
          <c:showBubbleSize val="0"/>
        </c:dLbls>
        <c:gapWidth val="150"/>
        <c:overlap val="100"/>
        <c:axId val="616132896"/>
        <c:axId val="616134864"/>
      </c:barChart>
      <c:catAx>
        <c:axId val="616132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16134864"/>
        <c:crosses val="autoZero"/>
        <c:auto val="1"/>
        <c:lblAlgn val="ctr"/>
        <c:lblOffset val="100"/>
        <c:noMultiLvlLbl val="0"/>
      </c:catAx>
      <c:valAx>
        <c:axId val="61613486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1328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Nova" panose="020B0504020202020204" pitchFamily="34" charset="0"/>
              </a:rPr>
              <a:t>Operating expenditures</a:t>
            </a:r>
            <a:r>
              <a:rPr lang="en-US" sz="1600" b="1" baseline="0">
                <a:latin typeface="Arial Nova" panose="020B0504020202020204" pitchFamily="34" charset="0"/>
              </a:rPr>
              <a:t> by category for each library.</a:t>
            </a:r>
            <a:endParaRPr lang="en-US" sz="1600"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percentStacked"/>
        <c:varyColors val="0"/>
        <c:ser>
          <c:idx val="0"/>
          <c:order val="0"/>
          <c:tx>
            <c:strRef>
              <c:f>'Operating Expend - chart data'!$B$1</c:f>
              <c:strCache>
                <c:ptCount val="1"/>
                <c:pt idx="0">
                  <c:v> Staffing </c:v>
                </c:pt>
              </c:strCache>
            </c:strRef>
          </c:tx>
          <c:spPr>
            <a:solidFill>
              <a:srgbClr val="13768E"/>
            </a:solidFill>
            <a:ln>
              <a:noFill/>
            </a:ln>
            <a:effectLst/>
          </c:spPr>
          <c:invertIfNegative val="0"/>
          <c:cat>
            <c:strRef>
              <c:f>'Operating Expend - chart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 - chart data'!$B$2:$B$49</c:f>
              <c:numCache>
                <c:formatCode>0%</c:formatCode>
                <c:ptCount val="48"/>
                <c:pt idx="0">
                  <c:v>0.80408258386562459</c:v>
                </c:pt>
                <c:pt idx="1">
                  <c:v>0.70358173438856708</c:v>
                </c:pt>
                <c:pt idx="2">
                  <c:v>0.79828638635559901</c:v>
                </c:pt>
                <c:pt idx="3">
                  <c:v>0.57893907273286105</c:v>
                </c:pt>
                <c:pt idx="4">
                  <c:v>0.62224010873284785</c:v>
                </c:pt>
                <c:pt idx="5">
                  <c:v>0.69056145426754378</c:v>
                </c:pt>
                <c:pt idx="6">
                  <c:v>0.63718087720948224</c:v>
                </c:pt>
                <c:pt idx="7">
                  <c:v>0.77204096343159656</c:v>
                </c:pt>
                <c:pt idx="8">
                  <c:v>0.71502741259544178</c:v>
                </c:pt>
                <c:pt idx="9">
                  <c:v>0.62365532162792336</c:v>
                </c:pt>
                <c:pt idx="10">
                  <c:v>0.82591040163954865</c:v>
                </c:pt>
                <c:pt idx="11">
                  <c:v>0.70052121909460141</c:v>
                </c:pt>
                <c:pt idx="12">
                  <c:v>0.72101768378969455</c:v>
                </c:pt>
                <c:pt idx="13">
                  <c:v>0.7142857142857143</c:v>
                </c:pt>
                <c:pt idx="14">
                  <c:v>0.6636501355445702</c:v>
                </c:pt>
                <c:pt idx="15">
                  <c:v>0.59929591871526477</c:v>
                </c:pt>
                <c:pt idx="16">
                  <c:v>0.68643887023503847</c:v>
                </c:pt>
                <c:pt idx="17">
                  <c:v>0.69885917018971344</c:v>
                </c:pt>
                <c:pt idx="18">
                  <c:v>0.84379966611018364</c:v>
                </c:pt>
                <c:pt idx="19">
                  <c:v>0.724363616855771</c:v>
                </c:pt>
                <c:pt idx="20">
                  <c:v>0.77552084586812997</c:v>
                </c:pt>
                <c:pt idx="21">
                  <c:v>0.70078019068172626</c:v>
                </c:pt>
                <c:pt idx="22">
                  <c:v>0.68647068436438907</c:v>
                </c:pt>
                <c:pt idx="23">
                  <c:v>0.60978385655736889</c:v>
                </c:pt>
                <c:pt idx="24">
                  <c:v>0.62041831281998849</c:v>
                </c:pt>
                <c:pt idx="25">
                  <c:v>0.52284526791586783</c:v>
                </c:pt>
                <c:pt idx="26">
                  <c:v>0.74129766494146376</c:v>
                </c:pt>
                <c:pt idx="27">
                  <c:v>0.55823677273005945</c:v>
                </c:pt>
                <c:pt idx="28">
                  <c:v>0.72536788934106022</c:v>
                </c:pt>
                <c:pt idx="29">
                  <c:v>0.618395848276444</c:v>
                </c:pt>
                <c:pt idx="30">
                  <c:v>0.79068109584247892</c:v>
                </c:pt>
                <c:pt idx="31">
                  <c:v>0.67550629775631854</c:v>
                </c:pt>
                <c:pt idx="32">
                  <c:v>0.71740845436209699</c:v>
                </c:pt>
                <c:pt idx="33">
                  <c:v>0.67359813675769664</c:v>
                </c:pt>
                <c:pt idx="34">
                  <c:v>0.67521598849011044</c:v>
                </c:pt>
                <c:pt idx="35">
                  <c:v>0.70779345365242197</c:v>
                </c:pt>
                <c:pt idx="36">
                  <c:v>0.66158157608878243</c:v>
                </c:pt>
                <c:pt idx="37">
                  <c:v>0.72288294005256004</c:v>
                </c:pt>
                <c:pt idx="38">
                  <c:v>0.67853871985346492</c:v>
                </c:pt>
                <c:pt idx="39">
                  <c:v>0.8031834194759444</c:v>
                </c:pt>
                <c:pt idx="40">
                  <c:v>0.69756258794947501</c:v>
                </c:pt>
                <c:pt idx="41">
                  <c:v>0.82773811038167344</c:v>
                </c:pt>
                <c:pt idx="42">
                  <c:v>0.4944604086845466</c:v>
                </c:pt>
                <c:pt idx="43">
                  <c:v>0.74101139992046572</c:v>
                </c:pt>
                <c:pt idx="44">
                  <c:v>0.67329286402834587</c:v>
                </c:pt>
                <c:pt idx="45">
                  <c:v>0.71940303779950188</c:v>
                </c:pt>
                <c:pt idx="46">
                  <c:v>0.6873820337610842</c:v>
                </c:pt>
                <c:pt idx="47">
                  <c:v>0.7575603446110567</c:v>
                </c:pt>
              </c:numCache>
            </c:numRef>
          </c:val>
          <c:extLst>
            <c:ext xmlns:c16="http://schemas.microsoft.com/office/drawing/2014/chart" uri="{C3380CC4-5D6E-409C-BE32-E72D297353CC}">
              <c16:uniqueId val="{00000000-E137-46E2-B751-A49520527855}"/>
            </c:ext>
          </c:extLst>
        </c:ser>
        <c:ser>
          <c:idx val="1"/>
          <c:order val="1"/>
          <c:tx>
            <c:strRef>
              <c:f>'Operating Expend - chart data'!$C$1</c:f>
              <c:strCache>
                <c:ptCount val="1"/>
                <c:pt idx="0">
                  <c:v> Collection </c:v>
                </c:pt>
              </c:strCache>
            </c:strRef>
          </c:tx>
          <c:spPr>
            <a:solidFill>
              <a:srgbClr val="38C3E4"/>
            </a:solidFill>
            <a:ln>
              <a:noFill/>
            </a:ln>
            <a:effectLst/>
          </c:spPr>
          <c:invertIfNegative val="0"/>
          <c:cat>
            <c:strRef>
              <c:f>'Operating Expend - chart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 - chart data'!$C$2:$C$49</c:f>
              <c:numCache>
                <c:formatCode>0%</c:formatCode>
                <c:ptCount val="48"/>
                <c:pt idx="0">
                  <c:v>9.0237457431320028E-2</c:v>
                </c:pt>
                <c:pt idx="1">
                  <c:v>5.2361313781849182E-2</c:v>
                </c:pt>
                <c:pt idx="2">
                  <c:v>2.6731727770885387E-2</c:v>
                </c:pt>
                <c:pt idx="3">
                  <c:v>7.9825674408341152E-2</c:v>
                </c:pt>
                <c:pt idx="4">
                  <c:v>6.3041917091203534E-2</c:v>
                </c:pt>
                <c:pt idx="5">
                  <c:v>8.7493517482326616E-2</c:v>
                </c:pt>
                <c:pt idx="6">
                  <c:v>0.15025898920567771</c:v>
                </c:pt>
                <c:pt idx="7">
                  <c:v>7.8525653130526826E-2</c:v>
                </c:pt>
                <c:pt idx="8">
                  <c:v>0.10449317794745201</c:v>
                </c:pt>
                <c:pt idx="9">
                  <c:v>9.0151121810542037E-2</c:v>
                </c:pt>
                <c:pt idx="10">
                  <c:v>7.4347565683335823E-2</c:v>
                </c:pt>
                <c:pt idx="11">
                  <c:v>8.946848054126863E-2</c:v>
                </c:pt>
                <c:pt idx="12">
                  <c:v>8.7261140193759704E-2</c:v>
                </c:pt>
                <c:pt idx="13">
                  <c:v>6.9163565766057269E-2</c:v>
                </c:pt>
                <c:pt idx="14">
                  <c:v>8.4516026152128845E-2</c:v>
                </c:pt>
                <c:pt idx="15">
                  <c:v>8.7021378158137E-2</c:v>
                </c:pt>
                <c:pt idx="16">
                  <c:v>0.10053328066363816</c:v>
                </c:pt>
                <c:pt idx="17">
                  <c:v>0.11883031034950475</c:v>
                </c:pt>
                <c:pt idx="18">
                  <c:v>3.0904841402337228E-2</c:v>
                </c:pt>
                <c:pt idx="19">
                  <c:v>0.15436385047819048</c:v>
                </c:pt>
                <c:pt idx="20">
                  <c:v>0.10513585713941903</c:v>
                </c:pt>
                <c:pt idx="21">
                  <c:v>9.5728947038375353E-2</c:v>
                </c:pt>
                <c:pt idx="22">
                  <c:v>9.5011393968006105E-2</c:v>
                </c:pt>
                <c:pt idx="23">
                  <c:v>7.997366860913549E-2</c:v>
                </c:pt>
                <c:pt idx="24">
                  <c:v>9.0049249740547177E-2</c:v>
                </c:pt>
                <c:pt idx="25">
                  <c:v>7.989196602247442E-2</c:v>
                </c:pt>
                <c:pt idx="26">
                  <c:v>8.6948213148933043E-2</c:v>
                </c:pt>
                <c:pt idx="27">
                  <c:v>9.9074244374961679E-2</c:v>
                </c:pt>
                <c:pt idx="28">
                  <c:v>0.14167476272326432</c:v>
                </c:pt>
                <c:pt idx="29">
                  <c:v>0.13452385975275305</c:v>
                </c:pt>
                <c:pt idx="30">
                  <c:v>8.5802853324941003E-2</c:v>
                </c:pt>
                <c:pt idx="31">
                  <c:v>8.0792227894767615E-2</c:v>
                </c:pt>
                <c:pt idx="32">
                  <c:v>3.1668078077428156E-2</c:v>
                </c:pt>
                <c:pt idx="33">
                  <c:v>6.6582563806413017E-2</c:v>
                </c:pt>
                <c:pt idx="34">
                  <c:v>0.11091801340446293</c:v>
                </c:pt>
                <c:pt idx="35">
                  <c:v>7.678975710210921E-2</c:v>
                </c:pt>
                <c:pt idx="36">
                  <c:v>0.11238899403115446</c:v>
                </c:pt>
                <c:pt idx="37">
                  <c:v>8.2927636797560988E-2</c:v>
                </c:pt>
                <c:pt idx="38">
                  <c:v>0.10393491615474017</c:v>
                </c:pt>
                <c:pt idx="39">
                  <c:v>8.3967032821464671E-2</c:v>
                </c:pt>
                <c:pt idx="40">
                  <c:v>7.4116739722550354E-2</c:v>
                </c:pt>
                <c:pt idx="41">
                  <c:v>6.8600014379815166E-2</c:v>
                </c:pt>
                <c:pt idx="42">
                  <c:v>0.1701309067688378</c:v>
                </c:pt>
                <c:pt idx="43">
                  <c:v>0.10133911856428908</c:v>
                </c:pt>
                <c:pt idx="44">
                  <c:v>0.1520650883389596</c:v>
                </c:pt>
                <c:pt idx="45">
                  <c:v>6.4112967324797682E-2</c:v>
                </c:pt>
                <c:pt idx="46">
                  <c:v>5.0418302501886357E-2</c:v>
                </c:pt>
                <c:pt idx="47">
                  <c:v>5.8784639618789269E-2</c:v>
                </c:pt>
              </c:numCache>
            </c:numRef>
          </c:val>
          <c:extLst>
            <c:ext xmlns:c16="http://schemas.microsoft.com/office/drawing/2014/chart" uri="{C3380CC4-5D6E-409C-BE32-E72D297353CC}">
              <c16:uniqueId val="{00000001-E137-46E2-B751-A49520527855}"/>
            </c:ext>
          </c:extLst>
        </c:ser>
        <c:ser>
          <c:idx val="2"/>
          <c:order val="2"/>
          <c:tx>
            <c:strRef>
              <c:f>'Operating Expend - chart data'!$D$1</c:f>
              <c:strCache>
                <c:ptCount val="1"/>
                <c:pt idx="0">
                  <c:v> Other </c:v>
                </c:pt>
              </c:strCache>
            </c:strRef>
          </c:tx>
          <c:spPr>
            <a:solidFill>
              <a:schemeClr val="accent5">
                <a:lumMod val="40000"/>
                <a:lumOff val="60000"/>
              </a:schemeClr>
            </a:solidFill>
            <a:ln>
              <a:noFill/>
            </a:ln>
            <a:effectLst/>
          </c:spPr>
          <c:invertIfNegative val="0"/>
          <c:cat>
            <c:strRef>
              <c:f>'Operating Expend - chart data'!$A$2:$A$49</c:f>
              <c:strCache>
                <c:ptCount val="48"/>
                <c:pt idx="0">
                  <c:v>Barrington Public Library</c:v>
                </c:pt>
                <c:pt idx="1">
                  <c:v>Rogers Free Library</c:v>
                </c:pt>
                <c:pt idx="2">
                  <c:v>Jesse M. Smith Memorial Library</c:v>
                </c:pt>
                <c:pt idx="3">
                  <c:v>Pascoag Free Public Library</c:v>
                </c:pt>
                <c:pt idx="4">
                  <c:v>Adams Public Library</c:v>
                </c:pt>
                <c:pt idx="5">
                  <c:v>Cross' Mills Public Library</c:v>
                </c:pt>
                <c:pt idx="6">
                  <c:v>Coventry Public Library</c:v>
                </c:pt>
                <c:pt idx="7">
                  <c:v>Cranston Public Library</c:v>
                </c:pt>
                <c:pt idx="8">
                  <c:v>Cumberland Public Library</c:v>
                </c:pt>
                <c:pt idx="9">
                  <c:v>East Greenwich Free Library</c:v>
                </c:pt>
                <c:pt idx="10">
                  <c:v>East Providence Public Library</c:v>
                </c:pt>
                <c:pt idx="11">
                  <c:v>Exeter Public Library</c:v>
                </c:pt>
                <c:pt idx="12">
                  <c:v>Libraries of Foster</c:v>
                </c:pt>
                <c:pt idx="13">
                  <c:v>Glocester Manton Free Public Library</c:v>
                </c:pt>
                <c:pt idx="14">
                  <c:v>Harmony Library</c:v>
                </c:pt>
                <c:pt idx="15">
                  <c:v>Ashaway Free Library</c:v>
                </c:pt>
                <c:pt idx="16">
                  <c:v>Langworthy Public Library</c:v>
                </c:pt>
                <c:pt idx="17">
                  <c:v>Jamestown Philomenian Library</c:v>
                </c:pt>
                <c:pt idx="18">
                  <c:v>Marian J. Mohr Memorial Library</c:v>
                </c:pt>
                <c:pt idx="19">
                  <c:v>Lincoln Public Library</c:v>
                </c:pt>
                <c:pt idx="20">
                  <c:v>Brownell Library, Home of Little Compton</c:v>
                </c:pt>
                <c:pt idx="21">
                  <c:v>Middletown Public Library</c:v>
                </c:pt>
                <c:pt idx="22">
                  <c:v>Maury Loontjens Memorial Library</c:v>
                </c:pt>
                <c:pt idx="23">
                  <c:v>Island Free Library</c:v>
                </c:pt>
                <c:pt idx="24">
                  <c:v>Newport Public Library</c:v>
                </c:pt>
                <c:pt idx="25">
                  <c:v>Davisville Free Library</c:v>
                </c:pt>
                <c:pt idx="26">
                  <c:v>North Kingstown Free Library</c:v>
                </c:pt>
                <c:pt idx="27">
                  <c:v>Willett Free Library</c:v>
                </c:pt>
                <c:pt idx="28">
                  <c:v>Mayor Salvatore Mancini Union Free Library</c:v>
                </c:pt>
                <c:pt idx="29">
                  <c:v>North Smithfield Public Library</c:v>
                </c:pt>
                <c:pt idx="30">
                  <c:v>Pawtucket Public Library</c:v>
                </c:pt>
                <c:pt idx="31">
                  <c:v>Portsmouth Free Public Library</c:v>
                </c:pt>
                <c:pt idx="32">
                  <c:v>Providence Community Library</c:v>
                </c:pt>
                <c:pt idx="33">
                  <c:v>Providence Public Library</c:v>
                </c:pt>
                <c:pt idx="34">
                  <c:v>Clark Memorial Library</c:v>
                </c:pt>
                <c:pt idx="35">
                  <c:v>Hope Library</c:v>
                </c:pt>
                <c:pt idx="36">
                  <c:v>North Scituate Public Library</c:v>
                </c:pt>
                <c:pt idx="37">
                  <c:v>East Smithfield Public Library</c:v>
                </c:pt>
                <c:pt idx="38">
                  <c:v>Greenville Public Library</c:v>
                </c:pt>
                <c:pt idx="39">
                  <c:v>South Kingstown Public Library</c:v>
                </c:pt>
                <c:pt idx="40">
                  <c:v>Tiverton Public Library</c:v>
                </c:pt>
                <c:pt idx="41">
                  <c:v>George Hail Free Library</c:v>
                </c:pt>
                <c:pt idx="42">
                  <c:v>Pontiac Free Library</c:v>
                </c:pt>
                <c:pt idx="43">
                  <c:v>Warwick Public Library</c:v>
                </c:pt>
                <c:pt idx="44">
                  <c:v>Louttit Library</c:v>
                </c:pt>
                <c:pt idx="45">
                  <c:v>West Warwick Public Library</c:v>
                </c:pt>
                <c:pt idx="46">
                  <c:v>Westerly Public Library</c:v>
                </c:pt>
                <c:pt idx="47">
                  <c:v>Woonsocket Harris Public Library</c:v>
                </c:pt>
              </c:strCache>
            </c:strRef>
          </c:cat>
          <c:val>
            <c:numRef>
              <c:f>'Operating Expend - chart data'!$D$2:$D$49</c:f>
              <c:numCache>
                <c:formatCode>0%</c:formatCode>
                <c:ptCount val="48"/>
                <c:pt idx="0">
                  <c:v>0.10567995870305542</c:v>
                </c:pt>
                <c:pt idx="1">
                  <c:v>0.24405695182958376</c:v>
                </c:pt>
                <c:pt idx="2">
                  <c:v>0.1749818858735156</c:v>
                </c:pt>
                <c:pt idx="3">
                  <c:v>0.34123525285879786</c:v>
                </c:pt>
                <c:pt idx="4">
                  <c:v>0.31471797417594866</c:v>
                </c:pt>
                <c:pt idx="5">
                  <c:v>0.22194502825012966</c:v>
                </c:pt>
                <c:pt idx="6">
                  <c:v>0.21256013358484005</c:v>
                </c:pt>
                <c:pt idx="7">
                  <c:v>0.14943338343787665</c:v>
                </c:pt>
                <c:pt idx="8">
                  <c:v>0.18047940945710622</c:v>
                </c:pt>
                <c:pt idx="9">
                  <c:v>0.28619355656153467</c:v>
                </c:pt>
                <c:pt idx="10">
                  <c:v>9.9742032677115525E-2</c:v>
                </c:pt>
                <c:pt idx="11">
                  <c:v>0.21001030036412993</c:v>
                </c:pt>
                <c:pt idx="12">
                  <c:v>0.19172117601654579</c:v>
                </c:pt>
                <c:pt idx="13">
                  <c:v>0.21655071994822844</c:v>
                </c:pt>
                <c:pt idx="14">
                  <c:v>0.25183383830330092</c:v>
                </c:pt>
                <c:pt idx="15">
                  <c:v>0.31368270312659824</c:v>
                </c:pt>
                <c:pt idx="16">
                  <c:v>0.21302784910132333</c:v>
                </c:pt>
                <c:pt idx="17">
                  <c:v>0.18231051946078183</c:v>
                </c:pt>
                <c:pt idx="18">
                  <c:v>0.12529549248747912</c:v>
                </c:pt>
                <c:pt idx="19">
                  <c:v>0.12127253266603848</c:v>
                </c:pt>
                <c:pt idx="20">
                  <c:v>0.11934329699245104</c:v>
                </c:pt>
                <c:pt idx="21">
                  <c:v>0.20349086227989843</c:v>
                </c:pt>
                <c:pt idx="22">
                  <c:v>0.21851792166760481</c:v>
                </c:pt>
                <c:pt idx="23">
                  <c:v>0.3102424748334956</c:v>
                </c:pt>
                <c:pt idx="24">
                  <c:v>0.28953243743946439</c:v>
                </c:pt>
                <c:pt idx="25">
                  <c:v>0.39726276606165772</c:v>
                </c:pt>
                <c:pt idx="26">
                  <c:v>0.17175412190960315</c:v>
                </c:pt>
                <c:pt idx="27">
                  <c:v>0.34268898289497884</c:v>
                </c:pt>
                <c:pt idx="28">
                  <c:v>0.1329573479356754</c:v>
                </c:pt>
                <c:pt idx="29">
                  <c:v>0.24708029197080292</c:v>
                </c:pt>
                <c:pt idx="30">
                  <c:v>0.12351605083258006</c:v>
                </c:pt>
                <c:pt idx="31">
                  <c:v>0.24370147434891384</c:v>
                </c:pt>
                <c:pt idx="32">
                  <c:v>0.25092346756047484</c:v>
                </c:pt>
                <c:pt idx="33">
                  <c:v>0.25981929943589038</c:v>
                </c:pt>
                <c:pt idx="34">
                  <c:v>0.21386599810542659</c:v>
                </c:pt>
                <c:pt idx="35">
                  <c:v>0.21541678924546884</c:v>
                </c:pt>
                <c:pt idx="36">
                  <c:v>0.22602942988006317</c:v>
                </c:pt>
                <c:pt idx="37">
                  <c:v>0.19418942314987894</c:v>
                </c:pt>
                <c:pt idx="38">
                  <c:v>0.2175263639917949</c:v>
                </c:pt>
                <c:pt idx="39">
                  <c:v>0.11284954770259098</c:v>
                </c:pt>
                <c:pt idx="40">
                  <c:v>0.22832067232797465</c:v>
                </c:pt>
                <c:pt idx="41">
                  <c:v>0.10366187523851136</c:v>
                </c:pt>
                <c:pt idx="42">
                  <c:v>0.3354086845466156</c:v>
                </c:pt>
                <c:pt idx="43">
                  <c:v>0.15764948151524524</c:v>
                </c:pt>
                <c:pt idx="44">
                  <c:v>0.17464204763269453</c:v>
                </c:pt>
                <c:pt idx="45">
                  <c:v>0.21648399487570041</c:v>
                </c:pt>
                <c:pt idx="46">
                  <c:v>0.26219966373702952</c:v>
                </c:pt>
                <c:pt idx="47">
                  <c:v>0.18365501577015403</c:v>
                </c:pt>
              </c:numCache>
            </c:numRef>
          </c:val>
          <c:extLst>
            <c:ext xmlns:c16="http://schemas.microsoft.com/office/drawing/2014/chart" uri="{C3380CC4-5D6E-409C-BE32-E72D297353CC}">
              <c16:uniqueId val="{00000002-E137-46E2-B751-A49520527855}"/>
            </c:ext>
          </c:extLst>
        </c:ser>
        <c:dLbls>
          <c:showLegendKey val="0"/>
          <c:showVal val="0"/>
          <c:showCatName val="0"/>
          <c:showSerName val="0"/>
          <c:showPercent val="0"/>
          <c:showBubbleSize val="0"/>
        </c:dLbls>
        <c:gapWidth val="150"/>
        <c:overlap val="100"/>
        <c:axId val="619428648"/>
        <c:axId val="619428976"/>
      </c:barChart>
      <c:catAx>
        <c:axId val="619428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619428976"/>
        <c:crosses val="autoZero"/>
        <c:auto val="1"/>
        <c:lblAlgn val="ctr"/>
        <c:lblOffset val="100"/>
        <c:noMultiLvlLbl val="0"/>
      </c:catAx>
      <c:valAx>
        <c:axId val="619428976"/>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428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9</xdr:col>
      <xdr:colOff>83994</xdr:colOff>
      <xdr:row>14</xdr:row>
      <xdr:rowOff>1182832</xdr:rowOff>
    </xdr:from>
    <xdr:to>
      <xdr:col>10</xdr:col>
      <xdr:colOff>222297</xdr:colOff>
      <xdr:row>20</xdr:row>
      <xdr:rowOff>14686</xdr:rowOff>
    </xdr:to>
    <xdr:pic>
      <xdr:nvPicPr>
        <xdr:cNvPr id="2" name="Picture 1">
          <a:extLst>
            <a:ext uri="{FF2B5EF4-FFF2-40B4-BE49-F238E27FC236}">
              <a16:creationId xmlns:a16="http://schemas.microsoft.com/office/drawing/2014/main" id="{E2F9E699-159E-420C-B156-0847025BA6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94119" y="5383357"/>
          <a:ext cx="747903"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9524</xdr:rowOff>
    </xdr:from>
    <xdr:to>
      <xdr:col>20</xdr:col>
      <xdr:colOff>476250</xdr:colOff>
      <xdr:row>77</xdr:row>
      <xdr:rowOff>133350</xdr:rowOff>
    </xdr:to>
    <xdr:graphicFrame macro="">
      <xdr:nvGraphicFramePr>
        <xdr:cNvPr id="2" name="Chart 1">
          <a:extLst>
            <a:ext uri="{FF2B5EF4-FFF2-40B4-BE49-F238E27FC236}">
              <a16:creationId xmlns:a16="http://schemas.microsoft.com/office/drawing/2014/main" id="{3DBD5E98-2BFF-4B1A-8566-1AA2EEF432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9531</xdr:colOff>
      <xdr:row>0</xdr:row>
      <xdr:rowOff>5</xdr:rowOff>
    </xdr:from>
    <xdr:to>
      <xdr:col>20</xdr:col>
      <xdr:colOff>342900</xdr:colOff>
      <xdr:row>74</xdr:row>
      <xdr:rowOff>66675</xdr:rowOff>
    </xdr:to>
    <xdr:graphicFrame macro="">
      <xdr:nvGraphicFramePr>
        <xdr:cNvPr id="2" name="Chart 1">
          <a:extLst>
            <a:ext uri="{FF2B5EF4-FFF2-40B4-BE49-F238E27FC236}">
              <a16:creationId xmlns:a16="http://schemas.microsoft.com/office/drawing/2014/main" id="{190E963B-F82C-49F2-99EB-2AA922EEE9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73E52-92D5-4B5C-A29F-75977421D1B3}">
  <sheetPr>
    <tabColor theme="7" tint="0.39997558519241921"/>
    <pageSetUpPr fitToPage="1"/>
  </sheetPr>
  <dimension ref="A1:EL41"/>
  <sheetViews>
    <sheetView showGridLines="0" tabSelected="1" showRuler="0" zoomScaleNormal="100" zoomScaleSheetLayoutView="110" workbookViewId="0"/>
  </sheetViews>
  <sheetFormatPr defaultRowHeight="12.75" x14ac:dyDescent="0.2"/>
  <cols>
    <col min="1" max="1" width="3.28515625" style="130" customWidth="1"/>
    <col min="2" max="3" width="9.140625" style="130"/>
    <col min="4" max="4" width="7.140625" style="130" customWidth="1"/>
    <col min="5" max="5" width="6.85546875" style="130" customWidth="1"/>
    <col min="6" max="10" width="9.140625" style="130"/>
    <col min="11" max="11" width="5.5703125" style="130" customWidth="1"/>
    <col min="12" max="12" width="0.7109375" style="130" customWidth="1"/>
    <col min="13" max="16384" width="9.140625" style="130"/>
  </cols>
  <sheetData>
    <row r="1" spans="1:142" ht="30" customHeight="1" x14ac:dyDescent="0.2">
      <c r="A1" s="128"/>
      <c r="B1" s="155" t="s">
        <v>0</v>
      </c>
      <c r="C1" s="155"/>
      <c r="D1" s="155"/>
      <c r="E1" s="155"/>
      <c r="F1" s="155"/>
      <c r="G1" s="155"/>
      <c r="H1" s="155"/>
      <c r="I1" s="155"/>
      <c r="J1" s="155"/>
      <c r="K1" s="156"/>
      <c r="L1" s="129"/>
    </row>
    <row r="2" spans="1:142" x14ac:dyDescent="0.2">
      <c r="A2" s="131"/>
      <c r="B2" s="132"/>
      <c r="C2" s="132"/>
      <c r="D2" s="132"/>
      <c r="E2" s="132"/>
      <c r="F2" s="132"/>
      <c r="G2" s="132"/>
      <c r="H2" s="132"/>
      <c r="I2" s="132"/>
      <c r="J2" s="132"/>
      <c r="K2" s="133"/>
    </row>
    <row r="3" spans="1:142" x14ac:dyDescent="0.2">
      <c r="A3" s="131"/>
      <c r="B3" s="132" t="s">
        <v>1</v>
      </c>
      <c r="C3" s="132"/>
      <c r="D3" s="132"/>
      <c r="E3" s="132"/>
      <c r="F3" s="132"/>
      <c r="G3" s="132"/>
      <c r="H3" s="132"/>
      <c r="I3" s="132"/>
      <c r="J3" s="132"/>
      <c r="K3" s="133"/>
    </row>
    <row r="4" spans="1:142" x14ac:dyDescent="0.2">
      <c r="A4" s="131"/>
      <c r="B4" s="132"/>
      <c r="C4" s="132"/>
      <c r="D4" s="132"/>
      <c r="E4" s="132"/>
      <c r="F4" s="132"/>
      <c r="G4" s="132"/>
      <c r="H4" s="132"/>
      <c r="I4" s="132"/>
      <c r="J4" s="132"/>
      <c r="K4" s="133"/>
    </row>
    <row r="5" spans="1:142" ht="39.75" customHeight="1" x14ac:dyDescent="0.2">
      <c r="A5" s="131"/>
      <c r="B5" s="153" t="s">
        <v>2</v>
      </c>
      <c r="C5" s="153"/>
      <c r="D5" s="153"/>
      <c r="E5" s="153"/>
      <c r="F5" s="153"/>
      <c r="G5" s="153"/>
      <c r="H5" s="153"/>
      <c r="I5" s="153"/>
      <c r="J5" s="153"/>
      <c r="K5" s="154"/>
    </row>
    <row r="6" spans="1:142" x14ac:dyDescent="0.2">
      <c r="A6" s="131"/>
      <c r="B6" s="132"/>
      <c r="C6" s="132"/>
      <c r="D6" s="132"/>
      <c r="E6" s="132"/>
      <c r="F6" s="132"/>
      <c r="G6" s="132"/>
      <c r="H6" s="132"/>
      <c r="I6" s="132"/>
      <c r="J6" s="132"/>
      <c r="K6" s="133"/>
    </row>
    <row r="7" spans="1:142" ht="27" customHeight="1" x14ac:dyDescent="0.2">
      <c r="A7" s="131"/>
      <c r="B7" s="153" t="s">
        <v>3</v>
      </c>
      <c r="C7" s="153"/>
      <c r="D7" s="153"/>
      <c r="E7" s="153"/>
      <c r="F7" s="153"/>
      <c r="G7" s="153"/>
      <c r="H7" s="153"/>
      <c r="I7" s="153"/>
      <c r="J7" s="153"/>
      <c r="K7" s="154"/>
    </row>
    <row r="8" spans="1:142" ht="12" customHeight="1" x14ac:dyDescent="0.2">
      <c r="A8" s="131"/>
      <c r="B8" s="132"/>
      <c r="C8" s="132"/>
      <c r="D8" s="132"/>
      <c r="E8" s="132"/>
      <c r="F8" s="132"/>
      <c r="G8" s="132"/>
      <c r="H8" s="132"/>
      <c r="I8" s="132"/>
      <c r="J8" s="132"/>
      <c r="K8" s="133"/>
    </row>
    <row r="9" spans="1:142" s="135" customFormat="1" ht="80.25" customHeight="1" x14ac:dyDescent="0.2">
      <c r="A9" s="134"/>
      <c r="B9" s="153" t="s">
        <v>4</v>
      </c>
      <c r="C9" s="153"/>
      <c r="D9" s="153"/>
      <c r="E9" s="153"/>
      <c r="F9" s="153"/>
      <c r="G9" s="153"/>
      <c r="H9" s="153"/>
      <c r="I9" s="153"/>
      <c r="J9" s="153"/>
      <c r="K9" s="154"/>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row>
    <row r="10" spans="1:142" s="135" customFormat="1" ht="11.25" customHeight="1" x14ac:dyDescent="0.2">
      <c r="A10" s="134"/>
      <c r="B10" s="146"/>
      <c r="C10" s="146"/>
      <c r="D10" s="146"/>
      <c r="E10" s="146"/>
      <c r="F10" s="146"/>
      <c r="G10" s="146"/>
      <c r="H10" s="146"/>
      <c r="I10" s="146"/>
      <c r="J10" s="146"/>
      <c r="K10" s="147"/>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row>
    <row r="11" spans="1:142" ht="27.75" customHeight="1" x14ac:dyDescent="0.2">
      <c r="A11" s="131"/>
      <c r="B11" s="157" t="s">
        <v>5</v>
      </c>
      <c r="C11" s="157"/>
      <c r="D11" s="157"/>
      <c r="E11" s="157"/>
      <c r="F11" s="157"/>
      <c r="G11" s="157"/>
      <c r="H11" s="157"/>
      <c r="I11" s="157"/>
      <c r="J11" s="157"/>
      <c r="K11" s="158"/>
    </row>
    <row r="12" spans="1:142" ht="12" customHeight="1" x14ac:dyDescent="0.2">
      <c r="A12" s="131"/>
      <c r="B12" s="148"/>
      <c r="C12" s="148"/>
      <c r="D12" s="148"/>
      <c r="E12" s="148"/>
      <c r="F12" s="148"/>
      <c r="G12" s="148"/>
      <c r="H12" s="148"/>
      <c r="I12" s="148"/>
      <c r="J12" s="148"/>
      <c r="K12" s="149"/>
    </row>
    <row r="13" spans="1:142" ht="27.75" customHeight="1" x14ac:dyDescent="0.2">
      <c r="A13" s="131"/>
      <c r="B13" s="157" t="s">
        <v>6</v>
      </c>
      <c r="C13" s="157"/>
      <c r="D13" s="157"/>
      <c r="E13" s="157"/>
      <c r="F13" s="157"/>
      <c r="G13" s="157"/>
      <c r="H13" s="157"/>
      <c r="I13" s="157"/>
      <c r="J13" s="157"/>
      <c r="K13" s="158"/>
    </row>
    <row r="14" spans="1:142" ht="12" customHeight="1" x14ac:dyDescent="0.2">
      <c r="A14" s="131"/>
      <c r="B14" s="136"/>
      <c r="C14" s="136"/>
      <c r="D14" s="136"/>
      <c r="E14" s="136"/>
      <c r="F14" s="136"/>
      <c r="G14" s="136"/>
      <c r="H14" s="136"/>
      <c r="I14" s="136"/>
      <c r="J14" s="136"/>
      <c r="K14" s="137"/>
    </row>
    <row r="15" spans="1:142" ht="93.75" customHeight="1" x14ac:dyDescent="0.2">
      <c r="A15" s="131"/>
      <c r="B15" s="153" t="s">
        <v>7</v>
      </c>
      <c r="C15" s="153"/>
      <c r="D15" s="153"/>
      <c r="E15" s="153"/>
      <c r="F15" s="153"/>
      <c r="G15" s="153"/>
      <c r="H15" s="153"/>
      <c r="I15" s="153"/>
      <c r="J15" s="153"/>
      <c r="K15" s="154"/>
    </row>
    <row r="16" spans="1:142" x14ac:dyDescent="0.2">
      <c r="A16" s="131"/>
      <c r="B16" s="132"/>
      <c r="C16" s="132"/>
      <c r="D16" s="132"/>
      <c r="E16" s="132"/>
      <c r="F16" s="132"/>
      <c r="G16" s="132"/>
      <c r="H16" s="132"/>
      <c r="I16" s="132"/>
      <c r="J16" s="132"/>
      <c r="K16" s="133"/>
    </row>
    <row r="17" spans="1:11" x14ac:dyDescent="0.2">
      <c r="A17" s="131"/>
      <c r="B17" s="132" t="s">
        <v>8</v>
      </c>
      <c r="C17" s="132"/>
      <c r="D17" s="132"/>
      <c r="E17" s="132"/>
      <c r="F17" s="132"/>
      <c r="G17" s="132"/>
      <c r="H17" s="132"/>
      <c r="I17" s="132"/>
      <c r="J17" s="132"/>
      <c r="K17" s="133"/>
    </row>
    <row r="18" spans="1:11" x14ac:dyDescent="0.2">
      <c r="A18" s="131"/>
      <c r="B18" s="132"/>
      <c r="C18" s="132"/>
      <c r="D18" s="132"/>
      <c r="E18" s="132"/>
      <c r="F18" s="132"/>
      <c r="G18" s="132"/>
      <c r="H18" s="132"/>
      <c r="I18" s="132"/>
      <c r="J18" s="132"/>
      <c r="K18" s="133"/>
    </row>
    <row r="19" spans="1:11" x14ac:dyDescent="0.2">
      <c r="A19" s="131"/>
      <c r="B19" s="138" t="s">
        <v>9</v>
      </c>
      <c r="C19" s="132"/>
      <c r="D19" s="132"/>
      <c r="E19" s="132"/>
      <c r="F19" s="138" t="s">
        <v>10</v>
      </c>
      <c r="G19" s="132"/>
      <c r="H19" s="132"/>
      <c r="I19" s="132"/>
      <c r="J19" s="132"/>
      <c r="K19" s="133"/>
    </row>
    <row r="20" spans="1:11" x14ac:dyDescent="0.2">
      <c r="A20" s="131"/>
      <c r="B20" s="139" t="s">
        <v>11</v>
      </c>
      <c r="C20" s="132"/>
      <c r="D20" s="132"/>
      <c r="E20" s="132"/>
      <c r="F20" s="132" t="s">
        <v>12</v>
      </c>
      <c r="G20" s="132"/>
      <c r="H20" s="132"/>
      <c r="I20" s="132"/>
      <c r="J20" s="132"/>
      <c r="K20" s="133"/>
    </row>
    <row r="21" spans="1:11" x14ac:dyDescent="0.2">
      <c r="A21" s="131"/>
      <c r="B21" s="145" t="s">
        <v>13</v>
      </c>
      <c r="C21" s="132"/>
      <c r="D21" s="132"/>
      <c r="E21" s="132"/>
      <c r="F21" s="132" t="s">
        <v>14</v>
      </c>
      <c r="G21" s="132"/>
      <c r="H21" s="132"/>
      <c r="I21" s="132"/>
      <c r="J21" s="132"/>
      <c r="K21" s="133"/>
    </row>
    <row r="22" spans="1:11" x14ac:dyDescent="0.2">
      <c r="A22" s="131"/>
      <c r="B22" s="139" t="s">
        <v>15</v>
      </c>
      <c r="C22" s="132"/>
      <c r="D22" s="132"/>
      <c r="E22" s="132"/>
      <c r="F22" s="132" t="s">
        <v>16</v>
      </c>
      <c r="G22" s="132"/>
      <c r="H22" s="132"/>
      <c r="I22" s="132"/>
      <c r="J22" s="132"/>
      <c r="K22" s="133"/>
    </row>
    <row r="23" spans="1:11" x14ac:dyDescent="0.2">
      <c r="A23" s="131"/>
      <c r="B23" s="139" t="s">
        <v>17</v>
      </c>
      <c r="C23" s="132"/>
      <c r="D23" s="132"/>
      <c r="E23" s="132"/>
      <c r="F23" s="132" t="s">
        <v>18</v>
      </c>
      <c r="G23" s="132"/>
      <c r="H23" s="132"/>
      <c r="I23" s="132"/>
      <c r="J23" s="132"/>
      <c r="K23" s="133"/>
    </row>
    <row r="24" spans="1:11" x14ac:dyDescent="0.2">
      <c r="A24" s="131"/>
      <c r="B24" s="139" t="s">
        <v>19</v>
      </c>
      <c r="C24" s="132"/>
      <c r="D24" s="132"/>
      <c r="E24" s="132"/>
      <c r="F24" s="132" t="s">
        <v>20</v>
      </c>
      <c r="G24" s="132"/>
      <c r="H24" s="132"/>
      <c r="I24" s="132"/>
      <c r="J24" s="132"/>
      <c r="K24" s="133"/>
    </row>
    <row r="25" spans="1:11" x14ac:dyDescent="0.2">
      <c r="A25" s="131"/>
      <c r="B25" s="139" t="s">
        <v>21</v>
      </c>
      <c r="C25" s="132"/>
      <c r="D25" s="132"/>
      <c r="E25" s="132"/>
      <c r="F25" s="132" t="s">
        <v>22</v>
      </c>
      <c r="G25" s="132"/>
      <c r="H25" s="132"/>
      <c r="I25" s="132"/>
      <c r="J25" s="132"/>
      <c r="K25" s="133"/>
    </row>
    <row r="26" spans="1:11" x14ac:dyDescent="0.2">
      <c r="A26" s="131"/>
      <c r="B26" s="139" t="s">
        <v>23</v>
      </c>
      <c r="C26" s="132"/>
      <c r="D26" s="132"/>
      <c r="E26" s="132"/>
      <c r="F26" s="132" t="s">
        <v>24</v>
      </c>
      <c r="G26" s="132"/>
      <c r="H26" s="132"/>
      <c r="I26" s="132"/>
      <c r="J26" s="132"/>
      <c r="K26" s="133"/>
    </row>
    <row r="27" spans="1:11" x14ac:dyDescent="0.2">
      <c r="A27" s="131"/>
      <c r="B27" s="139" t="s">
        <v>25</v>
      </c>
      <c r="C27" s="132"/>
      <c r="D27" s="132"/>
      <c r="E27" s="132"/>
      <c r="F27" s="132" t="s">
        <v>26</v>
      </c>
      <c r="G27" s="132"/>
      <c r="H27" s="132"/>
      <c r="I27" s="132"/>
      <c r="J27" s="132"/>
      <c r="K27" s="133"/>
    </row>
    <row r="28" spans="1:11" x14ac:dyDescent="0.2">
      <c r="A28" s="131"/>
      <c r="B28" s="139" t="s">
        <v>27</v>
      </c>
      <c r="C28" s="132"/>
      <c r="D28" s="132"/>
      <c r="E28" s="132"/>
      <c r="F28" s="132" t="s">
        <v>28</v>
      </c>
      <c r="G28" s="132"/>
      <c r="H28" s="132"/>
      <c r="I28" s="132"/>
      <c r="J28" s="132"/>
      <c r="K28" s="133"/>
    </row>
    <row r="29" spans="1:11" x14ac:dyDescent="0.2">
      <c r="A29" s="131"/>
      <c r="B29" s="139" t="s">
        <v>29</v>
      </c>
      <c r="C29" s="132"/>
      <c r="D29" s="132"/>
      <c r="E29" s="132"/>
      <c r="F29" s="132" t="s">
        <v>30</v>
      </c>
      <c r="G29" s="132"/>
      <c r="H29" s="132"/>
      <c r="I29" s="132"/>
      <c r="J29" s="132"/>
      <c r="K29" s="133"/>
    </row>
    <row r="30" spans="1:11" x14ac:dyDescent="0.2">
      <c r="A30" s="140"/>
      <c r="B30" s="141"/>
      <c r="C30" s="142"/>
      <c r="D30" s="142"/>
      <c r="E30" s="142"/>
      <c r="F30" s="142"/>
      <c r="G30" s="142"/>
      <c r="H30" s="142"/>
      <c r="I30" s="142"/>
      <c r="J30" s="142"/>
      <c r="K30" s="143"/>
    </row>
    <row r="41" spans="3:3" x14ac:dyDescent="0.2">
      <c r="C41" s="144"/>
    </row>
  </sheetData>
  <mergeCells count="7">
    <mergeCell ref="B15:K15"/>
    <mergeCell ref="B1:K1"/>
    <mergeCell ref="B5:K5"/>
    <mergeCell ref="B7:K7"/>
    <mergeCell ref="B9:K9"/>
    <mergeCell ref="B11:K11"/>
    <mergeCell ref="B13:K13"/>
  </mergeCells>
  <hyperlinks>
    <hyperlink ref="B20" location="'Operating Rev'!A1" display="Operating Rev" xr:uid="{6A5B3458-A0A1-4F51-8D0F-0110E694A44A}"/>
    <hyperlink ref="B21" location="'Operating Rev - chart'!A1" display="Operating Rev - chart" xr:uid="{A97F6950-0D60-480D-990A-29165F545129}"/>
    <hyperlink ref="B22" location="'Operating Expend'!A1" display="Operating Expend" xr:uid="{463FC91D-4EEC-4F2F-9AD2-ECAC4D73F43F}"/>
    <hyperlink ref="B23" location="'Operating Expend - chart'!A1" display="Operating Expend - chart" xr:uid="{390B333A-D602-4C3B-929B-1BC0D62072E6}"/>
    <hyperlink ref="B24" location="'Staff Expend'!A1" display="Staff Expend" xr:uid="{DD1F2E92-FD47-4EF2-8637-89063CB07BD9}"/>
    <hyperlink ref="B25" location="'Staff Expend by pop'!A1" display="Staff Expend by pop" xr:uid="{435C9312-278E-430C-B824-5CF82B677937}"/>
    <hyperlink ref="B26" location="'Collection Expend'!A1" display="Collection Expend" xr:uid="{2904AA7B-E651-46A1-A297-BD6FD9250226}"/>
    <hyperlink ref="B27" location="'Other Operating Expend'!A1" display="Other Operating Expend" xr:uid="{B5CA2906-EE87-4B7D-8E63-9E23987EC432}"/>
    <hyperlink ref="B28" location="'Capital Rev &amp; Expend'!A1" display="Capital Rev &amp; Expend" xr:uid="{0ED78125-B2B8-4F87-98E0-E79B460AF5C7}"/>
    <hyperlink ref="B29" location="'All Data'!A1" display="All Data" xr:uid="{0B8C0CED-894E-4075-A180-7B7B31CB4F37}"/>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8A834-31FB-438F-9B90-1DD8C82BA45D}">
  <sheetPr>
    <tabColor theme="7" tint="0.39997558519241921"/>
  </sheetPr>
  <dimension ref="A1:Z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6.7109375" style="3" bestFit="1" customWidth="1"/>
    <col min="2" max="2" width="14.7109375" style="3" bestFit="1" customWidth="1"/>
    <col min="3" max="3" width="12.140625" style="6" customWidth="1"/>
    <col min="4" max="4" width="13.140625" style="48" customWidth="1"/>
    <col min="5" max="5" width="13.85546875" style="48" customWidth="1"/>
    <col min="6" max="6" width="12.7109375" style="48" customWidth="1"/>
    <col min="7" max="7" width="13.28515625" style="10" customWidth="1"/>
    <col min="8" max="8" width="14.7109375" style="48" customWidth="1"/>
    <col min="9" max="9" width="12.5703125" style="48" customWidth="1"/>
    <col min="10" max="10" width="12" style="48" customWidth="1"/>
    <col min="11" max="11" width="10.42578125" style="48" customWidth="1"/>
    <col min="12" max="12" width="13.28515625" style="48" customWidth="1"/>
    <col min="13" max="13" width="12.140625" style="48" customWidth="1"/>
    <col min="14" max="14" width="11.85546875" style="48" customWidth="1"/>
    <col min="15" max="15" width="12.28515625" style="48" customWidth="1"/>
    <col min="16" max="16" width="16.5703125" style="48" customWidth="1"/>
    <col min="17" max="17" width="12.140625" style="48" customWidth="1"/>
    <col min="18" max="18" width="9.7109375" style="48" customWidth="1"/>
    <col min="19" max="19" width="14.28515625" style="48" customWidth="1"/>
    <col min="20" max="20" width="13.28515625" style="48" customWidth="1"/>
    <col min="21" max="21" width="13.140625" style="48" customWidth="1"/>
    <col min="22" max="22" width="13.28515625" style="48" customWidth="1"/>
    <col min="23" max="23" width="11.5703125" style="48" customWidth="1"/>
    <col min="24" max="24" width="54.5703125" style="3" customWidth="1"/>
    <col min="25" max="25" width="11.85546875" style="3" customWidth="1"/>
    <col min="26" max="26" width="13.28515625" style="3" customWidth="1"/>
    <col min="27" max="16384" width="9.140625" style="3"/>
  </cols>
  <sheetData>
    <row r="1" spans="1:26" x14ac:dyDescent="0.2">
      <c r="A1" s="166" t="s">
        <v>31</v>
      </c>
      <c r="B1" s="168" t="s">
        <v>32</v>
      </c>
      <c r="C1" s="174" t="s">
        <v>33</v>
      </c>
      <c r="D1" s="194" t="s">
        <v>200</v>
      </c>
      <c r="E1" s="195"/>
      <c r="F1" s="195"/>
      <c r="G1" s="196"/>
      <c r="H1" s="197" t="s">
        <v>232</v>
      </c>
      <c r="I1" s="198"/>
      <c r="J1" s="198"/>
      <c r="K1" s="199" t="s">
        <v>233</v>
      </c>
      <c r="L1" s="200"/>
      <c r="M1" s="200"/>
      <c r="N1" s="200"/>
      <c r="O1" s="200"/>
      <c r="P1" s="200"/>
      <c r="Q1" s="200"/>
      <c r="R1" s="189" t="s">
        <v>234</v>
      </c>
      <c r="S1" s="190"/>
      <c r="T1" s="190"/>
      <c r="U1" s="190"/>
      <c r="V1" s="190"/>
      <c r="W1" s="191" t="s">
        <v>235</v>
      </c>
      <c r="X1" s="192"/>
      <c r="Y1" s="192"/>
      <c r="Z1" s="193"/>
    </row>
    <row r="2" spans="1:26" s="5" customFormat="1" ht="63.75" x14ac:dyDescent="0.2">
      <c r="A2" s="167"/>
      <c r="B2" s="169"/>
      <c r="C2" s="175"/>
      <c r="D2" s="8" t="s">
        <v>211</v>
      </c>
      <c r="E2" s="72" t="s">
        <v>236</v>
      </c>
      <c r="F2" s="72" t="s">
        <v>213</v>
      </c>
      <c r="G2" s="52" t="s">
        <v>204</v>
      </c>
      <c r="H2" s="53" t="s">
        <v>237</v>
      </c>
      <c r="I2" s="96" t="s">
        <v>238</v>
      </c>
      <c r="J2" s="57" t="s">
        <v>239</v>
      </c>
      <c r="K2" s="54" t="s">
        <v>240</v>
      </c>
      <c r="L2" s="54" t="s">
        <v>241</v>
      </c>
      <c r="M2" s="54" t="s">
        <v>242</v>
      </c>
      <c r="N2" s="54" t="s">
        <v>243</v>
      </c>
      <c r="O2" s="73" t="s">
        <v>244</v>
      </c>
      <c r="P2" s="73" t="s">
        <v>245</v>
      </c>
      <c r="Q2" s="55" t="s">
        <v>246</v>
      </c>
      <c r="R2" s="60" t="s">
        <v>247</v>
      </c>
      <c r="S2" s="60" t="s">
        <v>248</v>
      </c>
      <c r="T2" s="60" t="s">
        <v>249</v>
      </c>
      <c r="U2" s="56" t="s">
        <v>250</v>
      </c>
      <c r="V2" s="97" t="s">
        <v>251</v>
      </c>
      <c r="W2" s="47" t="s">
        <v>252</v>
      </c>
      <c r="X2" s="4" t="s">
        <v>253</v>
      </c>
      <c r="Y2" s="98" t="s">
        <v>254</v>
      </c>
      <c r="Z2" s="98" t="s">
        <v>255</v>
      </c>
    </row>
    <row r="3" spans="1:26" x14ac:dyDescent="0.2">
      <c r="A3" s="28" t="s">
        <v>61</v>
      </c>
      <c r="B3" s="29" t="s">
        <v>62</v>
      </c>
      <c r="C3" s="30">
        <v>17153</v>
      </c>
      <c r="D3" s="51">
        <v>144041</v>
      </c>
      <c r="E3" s="15">
        <f>D3/G3</f>
        <v>9.0237457431320028E-2</v>
      </c>
      <c r="F3" s="67">
        <f>D3/C3</f>
        <v>8.3974231912784933</v>
      </c>
      <c r="G3" s="12">
        <v>1596244</v>
      </c>
      <c r="H3" s="51">
        <v>85384</v>
      </c>
      <c r="I3" s="15">
        <f>H3/D3</f>
        <v>0.59277566803896109</v>
      </c>
      <c r="J3" s="67">
        <f>H3/C3</f>
        <v>4.9777881420159735</v>
      </c>
      <c r="K3" s="51">
        <v>6824</v>
      </c>
      <c r="L3" s="79">
        <v>20100</v>
      </c>
      <c r="M3" s="79">
        <v>0</v>
      </c>
      <c r="N3" s="79">
        <v>26924</v>
      </c>
      <c r="O3" s="15">
        <f>N3/D3</f>
        <v>0.18691900222853217</v>
      </c>
      <c r="P3" s="15">
        <f>N3/T3</f>
        <v>0.55591344565576484</v>
      </c>
      <c r="Q3" s="67">
        <f>N3/C3</f>
        <v>1.5696379642045124</v>
      </c>
      <c r="R3" s="51">
        <v>1490</v>
      </c>
      <c r="S3" s="79">
        <v>20018</v>
      </c>
      <c r="T3" s="79">
        <v>48432</v>
      </c>
      <c r="U3" s="15">
        <f>T3/D3</f>
        <v>0.33623759901694655</v>
      </c>
      <c r="V3" s="67">
        <f>T3/C3</f>
        <v>2.8235294117647061</v>
      </c>
      <c r="W3" s="51">
        <v>10225</v>
      </c>
      <c r="X3" s="50" t="s">
        <v>256</v>
      </c>
      <c r="Y3" s="104">
        <f>W3/D3</f>
        <v>7.0986732944092301E-2</v>
      </c>
      <c r="Z3" s="105">
        <f>W3/C3</f>
        <v>0.59610563749781376</v>
      </c>
    </row>
    <row r="4" spans="1:26" x14ac:dyDescent="0.2">
      <c r="A4" s="28" t="s">
        <v>64</v>
      </c>
      <c r="B4" s="29" t="s">
        <v>65</v>
      </c>
      <c r="C4" s="30">
        <v>22493</v>
      </c>
      <c r="D4" s="51">
        <v>46253</v>
      </c>
      <c r="E4" s="15">
        <f t="shared" ref="E4:E50" si="0">D4/G4</f>
        <v>5.2361313781849182E-2</v>
      </c>
      <c r="F4" s="67">
        <f t="shared" ref="F4:F50" si="1">D4/C4</f>
        <v>2.0563286355755124</v>
      </c>
      <c r="G4" s="12">
        <v>883343</v>
      </c>
      <c r="H4" s="51">
        <v>21978</v>
      </c>
      <c r="I4" s="15">
        <f t="shared" ref="I4:I50" si="2">H4/D4</f>
        <v>0.47516917821546711</v>
      </c>
      <c r="J4" s="67">
        <f t="shared" ref="J4:J50" si="3">H4/C4</f>
        <v>0.97710398790734898</v>
      </c>
      <c r="K4" s="51">
        <v>9535</v>
      </c>
      <c r="L4" s="79">
        <v>1210</v>
      </c>
      <c r="M4" s="79">
        <v>0</v>
      </c>
      <c r="N4" s="79">
        <v>10745</v>
      </c>
      <c r="O4" s="15">
        <f t="shared" ref="O4:O50" si="4">N4/D4</f>
        <v>0.23230925561585195</v>
      </c>
      <c r="P4" s="15">
        <f t="shared" ref="P4:P50" si="5">N4/T4</f>
        <v>0.83768613081780618</v>
      </c>
      <c r="Q4" s="67">
        <f t="shared" ref="Q4:Q50" si="6">N4/C4</f>
        <v>0.47770417463210779</v>
      </c>
      <c r="R4" s="51">
        <v>2082</v>
      </c>
      <c r="S4" s="79">
        <v>0</v>
      </c>
      <c r="T4" s="79">
        <v>12827</v>
      </c>
      <c r="U4" s="15">
        <f t="shared" ref="U4:U50" si="7">T4/D4</f>
        <v>0.2773225520506778</v>
      </c>
      <c r="V4" s="67">
        <f t="shared" ref="V4:V50" si="8">T4/C4</f>
        <v>0.57026630507268927</v>
      </c>
      <c r="W4" s="51">
        <v>11448</v>
      </c>
      <c r="X4" s="50" t="s">
        <v>257</v>
      </c>
      <c r="Y4" s="104">
        <f t="shared" ref="Y4:Y50" si="9">W4/D4</f>
        <v>0.24750826973385509</v>
      </c>
      <c r="Z4" s="105">
        <f t="shared" ref="Z4:Z50" si="10">W4/C4</f>
        <v>0.50895834259547412</v>
      </c>
    </row>
    <row r="5" spans="1:26" x14ac:dyDescent="0.2">
      <c r="A5" s="28" t="s">
        <v>67</v>
      </c>
      <c r="B5" s="29" t="s">
        <v>68</v>
      </c>
      <c r="C5" s="30">
        <v>12330</v>
      </c>
      <c r="D5" s="51">
        <v>23206</v>
      </c>
      <c r="E5" s="15">
        <f t="shared" si="0"/>
        <v>2.6731727770885387E-2</v>
      </c>
      <c r="F5" s="67">
        <f>D5/C5</f>
        <v>1.8820762368207624</v>
      </c>
      <c r="G5" s="12">
        <v>868107</v>
      </c>
      <c r="H5" s="51">
        <v>12268</v>
      </c>
      <c r="I5" s="15">
        <f t="shared" si="2"/>
        <v>0.52865638197018017</v>
      </c>
      <c r="J5" s="67">
        <f t="shared" si="3"/>
        <v>0.99497161394971612</v>
      </c>
      <c r="K5" s="51">
        <v>5905</v>
      </c>
      <c r="L5" s="79">
        <v>0</v>
      </c>
      <c r="M5" s="79">
        <v>0</v>
      </c>
      <c r="N5" s="79">
        <v>5905</v>
      </c>
      <c r="O5" s="15">
        <f t="shared" si="4"/>
        <v>0.2544600534344566</v>
      </c>
      <c r="P5" s="15">
        <f t="shared" si="5"/>
        <v>0.55581701807228912</v>
      </c>
      <c r="Q5" s="67">
        <f t="shared" si="6"/>
        <v>0.47891321978913221</v>
      </c>
      <c r="R5" s="51">
        <v>1289</v>
      </c>
      <c r="S5" s="79">
        <v>3430</v>
      </c>
      <c r="T5" s="79">
        <v>10624</v>
      </c>
      <c r="U5" s="15">
        <f t="shared" si="7"/>
        <v>0.45781263466344913</v>
      </c>
      <c r="V5" s="67">
        <f t="shared" si="8"/>
        <v>0.86163828061638281</v>
      </c>
      <c r="W5" s="51">
        <v>314</v>
      </c>
      <c r="X5" s="50" t="s">
        <v>258</v>
      </c>
      <c r="Y5" s="104">
        <f t="shared" si="9"/>
        <v>1.3530983366370767E-2</v>
      </c>
      <c r="Z5" s="105">
        <f t="shared" si="10"/>
        <v>2.5466342254663422E-2</v>
      </c>
    </row>
    <row r="6" spans="1:26" x14ac:dyDescent="0.2">
      <c r="A6" s="28" t="s">
        <v>70</v>
      </c>
      <c r="B6" s="29" t="s">
        <v>68</v>
      </c>
      <c r="C6" s="30">
        <v>3828</v>
      </c>
      <c r="D6" s="51">
        <v>10129</v>
      </c>
      <c r="E6" s="15">
        <f t="shared" si="0"/>
        <v>7.9825674408341152E-2</v>
      </c>
      <c r="F6" s="67">
        <f t="shared" si="1"/>
        <v>2.6460292580982236</v>
      </c>
      <c r="G6" s="12">
        <v>126889</v>
      </c>
      <c r="H6" s="51">
        <v>6222</v>
      </c>
      <c r="I6" s="15">
        <f t="shared" si="2"/>
        <v>0.6142758416428078</v>
      </c>
      <c r="J6" s="67">
        <f t="shared" si="3"/>
        <v>1.6253918495297806</v>
      </c>
      <c r="K6" s="51">
        <v>2960</v>
      </c>
      <c r="L6" s="79">
        <v>0</v>
      </c>
      <c r="M6" s="79">
        <v>301</v>
      </c>
      <c r="N6" s="79">
        <v>3261</v>
      </c>
      <c r="O6" s="15">
        <f t="shared" si="4"/>
        <v>0.32194688518116299</v>
      </c>
      <c r="P6" s="15">
        <f t="shared" si="5"/>
        <v>0.83465574609674942</v>
      </c>
      <c r="Q6" s="67">
        <f t="shared" si="6"/>
        <v>0.85188087774294674</v>
      </c>
      <c r="R6" s="51">
        <v>646</v>
      </c>
      <c r="S6" s="79">
        <v>0</v>
      </c>
      <c r="T6" s="79">
        <v>3907</v>
      </c>
      <c r="U6" s="15">
        <f t="shared" si="7"/>
        <v>0.3857241583571922</v>
      </c>
      <c r="V6" s="67">
        <f t="shared" si="8"/>
        <v>1.0206374085684431</v>
      </c>
      <c r="W6" s="51">
        <v>0</v>
      </c>
      <c r="X6" s="50" t="s">
        <v>80</v>
      </c>
      <c r="Y6" s="104">
        <f t="shared" si="9"/>
        <v>0</v>
      </c>
      <c r="Z6" s="105">
        <f t="shared" si="10"/>
        <v>0</v>
      </c>
    </row>
    <row r="7" spans="1:26" x14ac:dyDescent="0.2">
      <c r="A7" s="28" t="s">
        <v>72</v>
      </c>
      <c r="B7" s="29" t="s">
        <v>73</v>
      </c>
      <c r="C7" s="30">
        <v>22583</v>
      </c>
      <c r="D7" s="51">
        <v>13080</v>
      </c>
      <c r="E7" s="15">
        <f t="shared" si="0"/>
        <v>6.3041917091203534E-2</v>
      </c>
      <c r="F7" s="67">
        <f t="shared" si="1"/>
        <v>0.57919674091130502</v>
      </c>
      <c r="G7" s="12">
        <v>207481</v>
      </c>
      <c r="H7" s="51">
        <v>4800</v>
      </c>
      <c r="I7" s="15">
        <f t="shared" si="2"/>
        <v>0.3669724770642202</v>
      </c>
      <c r="J7" s="67">
        <f t="shared" si="3"/>
        <v>0.21254926271974495</v>
      </c>
      <c r="K7" s="51">
        <v>6796</v>
      </c>
      <c r="L7" s="79">
        <v>0</v>
      </c>
      <c r="M7" s="79">
        <v>0</v>
      </c>
      <c r="N7" s="79">
        <v>6796</v>
      </c>
      <c r="O7" s="15">
        <f t="shared" si="4"/>
        <v>0.51957186544342504</v>
      </c>
      <c r="P7" s="15">
        <f t="shared" si="5"/>
        <v>0.82077294685990343</v>
      </c>
      <c r="Q7" s="67">
        <f t="shared" si="6"/>
        <v>0.30093433113403889</v>
      </c>
      <c r="R7" s="51">
        <v>1484</v>
      </c>
      <c r="S7" s="79">
        <v>0</v>
      </c>
      <c r="T7" s="79">
        <v>8280</v>
      </c>
      <c r="U7" s="15">
        <f t="shared" si="7"/>
        <v>0.6330275229357798</v>
      </c>
      <c r="V7" s="67">
        <f t="shared" si="8"/>
        <v>0.36664747819156002</v>
      </c>
      <c r="W7" s="51">
        <v>0</v>
      </c>
      <c r="X7" s="50" t="s">
        <v>80</v>
      </c>
      <c r="Y7" s="104">
        <f t="shared" si="9"/>
        <v>0</v>
      </c>
      <c r="Z7" s="105">
        <f t="shared" si="10"/>
        <v>0</v>
      </c>
    </row>
    <row r="8" spans="1:26" x14ac:dyDescent="0.2">
      <c r="A8" s="28" t="s">
        <v>75</v>
      </c>
      <c r="B8" s="29" t="s">
        <v>76</v>
      </c>
      <c r="C8" s="30">
        <v>7997</v>
      </c>
      <c r="D8" s="51">
        <v>32055</v>
      </c>
      <c r="E8" s="15">
        <f t="shared" si="0"/>
        <v>8.7493517482326616E-2</v>
      </c>
      <c r="F8" s="67">
        <f t="shared" si="1"/>
        <v>4.0083781418031759</v>
      </c>
      <c r="G8" s="12">
        <v>366370</v>
      </c>
      <c r="H8" s="51">
        <v>17853</v>
      </c>
      <c r="I8" s="15">
        <f t="shared" si="2"/>
        <v>0.55694899391670571</v>
      </c>
      <c r="J8" s="67">
        <f t="shared" si="3"/>
        <v>2.232462173314993</v>
      </c>
      <c r="K8" s="51">
        <v>3364</v>
      </c>
      <c r="L8" s="79">
        <v>2250</v>
      </c>
      <c r="M8" s="79">
        <v>0</v>
      </c>
      <c r="N8" s="79">
        <v>5614</v>
      </c>
      <c r="O8" s="15">
        <f t="shared" si="4"/>
        <v>0.17513648416783653</v>
      </c>
      <c r="P8" s="15">
        <f t="shared" si="5"/>
        <v>0.5243788529796376</v>
      </c>
      <c r="Q8" s="67">
        <f t="shared" si="6"/>
        <v>0.70201325497061395</v>
      </c>
      <c r="R8" s="51">
        <v>734</v>
      </c>
      <c r="S8" s="79">
        <v>4358</v>
      </c>
      <c r="T8" s="79">
        <v>10706</v>
      </c>
      <c r="U8" s="15">
        <f t="shared" si="7"/>
        <v>0.33398845733894866</v>
      </c>
      <c r="V8" s="67">
        <f t="shared" si="8"/>
        <v>1.3387520320120045</v>
      </c>
      <c r="W8" s="51">
        <v>3496</v>
      </c>
      <c r="X8" s="50" t="s">
        <v>259</v>
      </c>
      <c r="Y8" s="104">
        <f t="shared" si="9"/>
        <v>0.10906254874434565</v>
      </c>
      <c r="Z8" s="105">
        <f t="shared" si="10"/>
        <v>0.43716393647617857</v>
      </c>
    </row>
    <row r="9" spans="1:26" x14ac:dyDescent="0.2">
      <c r="A9" s="28" t="s">
        <v>78</v>
      </c>
      <c r="B9" s="29" t="s">
        <v>79</v>
      </c>
      <c r="C9" s="30">
        <v>35688</v>
      </c>
      <c r="D9" s="51">
        <v>169353</v>
      </c>
      <c r="E9" s="15">
        <f t="shared" si="0"/>
        <v>0.15025898920567771</v>
      </c>
      <c r="F9" s="67">
        <f t="shared" si="1"/>
        <v>4.7453765971755208</v>
      </c>
      <c r="G9" s="12">
        <v>1127074</v>
      </c>
      <c r="H9" s="51">
        <v>74896</v>
      </c>
      <c r="I9" s="15">
        <f t="shared" si="2"/>
        <v>0.44224784916712429</v>
      </c>
      <c r="J9" s="67">
        <f t="shared" si="3"/>
        <v>2.0986325935888814</v>
      </c>
      <c r="K9" s="51">
        <v>14455</v>
      </c>
      <c r="L9" s="79">
        <v>15000</v>
      </c>
      <c r="M9" s="79">
        <v>0</v>
      </c>
      <c r="N9" s="79">
        <v>29455</v>
      </c>
      <c r="O9" s="15">
        <f t="shared" si="4"/>
        <v>0.17392665025125034</v>
      </c>
      <c r="P9" s="15">
        <f t="shared" si="5"/>
        <v>0.47491978523403361</v>
      </c>
      <c r="Q9" s="67">
        <f t="shared" si="6"/>
        <v>0.82534745572741541</v>
      </c>
      <c r="R9" s="51">
        <v>3156</v>
      </c>
      <c r="S9" s="79">
        <v>29410</v>
      </c>
      <c r="T9" s="79">
        <v>62021</v>
      </c>
      <c r="U9" s="15">
        <f t="shared" si="7"/>
        <v>0.36622321423299264</v>
      </c>
      <c r="V9" s="67">
        <f t="shared" si="8"/>
        <v>1.7378670701636405</v>
      </c>
      <c r="W9" s="51">
        <v>32436</v>
      </c>
      <c r="X9" s="50" t="s">
        <v>260</v>
      </c>
      <c r="Y9" s="104">
        <f t="shared" si="9"/>
        <v>0.19152893659988307</v>
      </c>
      <c r="Z9" s="105">
        <f t="shared" si="10"/>
        <v>0.90887693342299936</v>
      </c>
    </row>
    <row r="10" spans="1:26" x14ac:dyDescent="0.2">
      <c r="A10" s="28" t="s">
        <v>81</v>
      </c>
      <c r="B10" s="29" t="s">
        <v>82</v>
      </c>
      <c r="C10" s="30">
        <v>82934</v>
      </c>
      <c r="D10" s="51">
        <v>291088</v>
      </c>
      <c r="E10" s="15">
        <f t="shared" si="0"/>
        <v>7.8525653130526826E-2</v>
      </c>
      <c r="F10" s="67">
        <f t="shared" si="1"/>
        <v>3.5098753225456387</v>
      </c>
      <c r="G10" s="12">
        <v>3706916</v>
      </c>
      <c r="H10" s="51">
        <v>159593</v>
      </c>
      <c r="I10" s="15">
        <f t="shared" si="2"/>
        <v>0.54826375529049631</v>
      </c>
      <c r="J10" s="67">
        <f t="shared" si="3"/>
        <v>1.924337424940314</v>
      </c>
      <c r="K10" s="51">
        <v>32964</v>
      </c>
      <c r="L10" s="79">
        <v>30256</v>
      </c>
      <c r="M10" s="79">
        <v>0</v>
      </c>
      <c r="N10" s="79">
        <v>63220</v>
      </c>
      <c r="O10" s="15">
        <f t="shared" si="4"/>
        <v>0.21718518111361512</v>
      </c>
      <c r="P10" s="15">
        <f t="shared" si="5"/>
        <v>0.62646161163740144</v>
      </c>
      <c r="Q10" s="67">
        <f t="shared" si="6"/>
        <v>0.76229290761328283</v>
      </c>
      <c r="R10" s="51">
        <v>7197</v>
      </c>
      <c r="S10" s="79">
        <v>30499</v>
      </c>
      <c r="T10" s="79">
        <v>100916</v>
      </c>
      <c r="U10" s="15">
        <f t="shared" si="7"/>
        <v>0.34668553839388777</v>
      </c>
      <c r="V10" s="67">
        <f t="shared" si="8"/>
        <v>1.2168230158921551</v>
      </c>
      <c r="W10" s="51">
        <v>30579</v>
      </c>
      <c r="X10" s="50" t="s">
        <v>261</v>
      </c>
      <c r="Y10" s="104">
        <f t="shared" si="9"/>
        <v>0.1050507063156159</v>
      </c>
      <c r="Z10" s="105">
        <f t="shared" si="10"/>
        <v>0.36871488171316952</v>
      </c>
    </row>
    <row r="11" spans="1:26" x14ac:dyDescent="0.2">
      <c r="A11" s="28" t="s">
        <v>84</v>
      </c>
      <c r="B11" s="106" t="s">
        <v>85</v>
      </c>
      <c r="C11" s="30">
        <v>36405</v>
      </c>
      <c r="D11" s="51">
        <v>174736</v>
      </c>
      <c r="E11" s="15">
        <f t="shared" si="0"/>
        <v>0.10449317794745201</v>
      </c>
      <c r="F11" s="67">
        <f t="shared" si="1"/>
        <v>4.7997802499656643</v>
      </c>
      <c r="G11" s="12">
        <v>1672224</v>
      </c>
      <c r="H11" s="51">
        <v>80770</v>
      </c>
      <c r="I11" s="15">
        <f t="shared" si="2"/>
        <v>0.46224017947074442</v>
      </c>
      <c r="J11" s="67">
        <f t="shared" si="3"/>
        <v>2.2186512841642632</v>
      </c>
      <c r="K11" s="51">
        <v>13839</v>
      </c>
      <c r="L11" s="79">
        <v>20615</v>
      </c>
      <c r="M11" s="79">
        <v>0</v>
      </c>
      <c r="N11" s="79">
        <v>34454</v>
      </c>
      <c r="O11" s="15">
        <f t="shared" si="4"/>
        <v>0.19717745627689773</v>
      </c>
      <c r="P11" s="15">
        <f t="shared" si="5"/>
        <v>0.55245730778481517</v>
      </c>
      <c r="Q11" s="67">
        <f t="shared" si="6"/>
        <v>0.94640846037632198</v>
      </c>
      <c r="R11" s="51">
        <v>3022</v>
      </c>
      <c r="S11" s="79">
        <v>24889</v>
      </c>
      <c r="T11" s="79">
        <v>62365</v>
      </c>
      <c r="U11" s="15">
        <f t="shared" si="7"/>
        <v>0.35690985257760277</v>
      </c>
      <c r="V11" s="67">
        <f t="shared" si="8"/>
        <v>1.7130888614201345</v>
      </c>
      <c r="W11" s="51">
        <v>31601</v>
      </c>
      <c r="X11" s="50" t="s">
        <v>262</v>
      </c>
      <c r="Y11" s="104">
        <f t="shared" si="9"/>
        <v>0.18084996795165278</v>
      </c>
      <c r="Z11" s="105">
        <f t="shared" si="10"/>
        <v>0.86804010438126633</v>
      </c>
    </row>
    <row r="12" spans="1:26" x14ac:dyDescent="0.2">
      <c r="A12" s="28" t="s">
        <v>87</v>
      </c>
      <c r="B12" s="29" t="s">
        <v>88</v>
      </c>
      <c r="C12" s="30">
        <v>14312</v>
      </c>
      <c r="D12" s="51">
        <v>65459</v>
      </c>
      <c r="E12" s="15">
        <f t="shared" si="0"/>
        <v>9.0151121810542037E-2</v>
      </c>
      <c r="F12" s="67">
        <f t="shared" si="1"/>
        <v>4.5737143655673558</v>
      </c>
      <c r="G12" s="12">
        <v>726103</v>
      </c>
      <c r="H12" s="51">
        <v>43715</v>
      </c>
      <c r="I12" s="15">
        <f t="shared" si="2"/>
        <v>0.66782260651705649</v>
      </c>
      <c r="J12" s="67">
        <f t="shared" si="3"/>
        <v>3.0544298490776969</v>
      </c>
      <c r="K12" s="51">
        <v>5534</v>
      </c>
      <c r="L12" s="79">
        <v>276</v>
      </c>
      <c r="M12" s="79">
        <v>0</v>
      </c>
      <c r="N12" s="79">
        <v>5810</v>
      </c>
      <c r="O12" s="15">
        <f t="shared" si="4"/>
        <v>8.8757848424204464E-2</v>
      </c>
      <c r="P12" s="15">
        <f t="shared" si="5"/>
        <v>0.31281968448823561</v>
      </c>
      <c r="Q12" s="67">
        <f t="shared" si="6"/>
        <v>0.40595304639463387</v>
      </c>
      <c r="R12" s="51">
        <v>1208</v>
      </c>
      <c r="S12" s="79">
        <v>11555</v>
      </c>
      <c r="T12" s="79">
        <v>18573</v>
      </c>
      <c r="U12" s="15">
        <f t="shared" si="7"/>
        <v>0.2837348569333476</v>
      </c>
      <c r="V12" s="67">
        <f t="shared" si="8"/>
        <v>1.2977221911682504</v>
      </c>
      <c r="W12" s="51">
        <v>3171</v>
      </c>
      <c r="X12" s="50" t="s">
        <v>263</v>
      </c>
      <c r="Y12" s="104">
        <f t="shared" si="9"/>
        <v>4.8442536549595933E-2</v>
      </c>
      <c r="Z12" s="105">
        <f t="shared" si="10"/>
        <v>0.2215623253214086</v>
      </c>
    </row>
    <row r="13" spans="1:26" x14ac:dyDescent="0.2">
      <c r="A13" s="28" t="s">
        <v>90</v>
      </c>
      <c r="B13" s="29" t="s">
        <v>91</v>
      </c>
      <c r="C13" s="30">
        <v>47139</v>
      </c>
      <c r="D13" s="51">
        <v>158023</v>
      </c>
      <c r="E13" s="15">
        <f t="shared" si="0"/>
        <v>7.4347565683335823E-2</v>
      </c>
      <c r="F13" s="67">
        <f t="shared" si="1"/>
        <v>3.3522773075372831</v>
      </c>
      <c r="G13" s="12">
        <v>2125463</v>
      </c>
      <c r="H13" s="51">
        <v>88243</v>
      </c>
      <c r="I13" s="15">
        <f t="shared" si="2"/>
        <v>0.55841871120026831</v>
      </c>
      <c r="J13" s="67">
        <f t="shared" si="3"/>
        <v>1.8719743736608754</v>
      </c>
      <c r="K13" s="51">
        <v>19359</v>
      </c>
      <c r="L13" s="79">
        <v>747</v>
      </c>
      <c r="M13" s="79">
        <v>0</v>
      </c>
      <c r="N13" s="79">
        <v>20106</v>
      </c>
      <c r="O13" s="15">
        <f t="shared" si="4"/>
        <v>0.12723464305828899</v>
      </c>
      <c r="P13" s="15">
        <f t="shared" si="5"/>
        <v>0.40295815295815296</v>
      </c>
      <c r="Q13" s="67">
        <f t="shared" si="6"/>
        <v>0.42652580665690831</v>
      </c>
      <c r="R13" s="51">
        <v>4227</v>
      </c>
      <c r="S13" s="79">
        <v>25563</v>
      </c>
      <c r="T13" s="79">
        <v>49896</v>
      </c>
      <c r="U13" s="15">
        <f t="shared" si="7"/>
        <v>0.31575150452782191</v>
      </c>
      <c r="V13" s="67">
        <f t="shared" si="8"/>
        <v>1.0584866034493732</v>
      </c>
      <c r="W13" s="51">
        <v>19884</v>
      </c>
      <c r="X13" s="50" t="s">
        <v>264</v>
      </c>
      <c r="Y13" s="104">
        <f t="shared" si="9"/>
        <v>0.12582978427190977</v>
      </c>
      <c r="Z13" s="105">
        <f t="shared" si="10"/>
        <v>0.42181633042703492</v>
      </c>
    </row>
    <row r="14" spans="1:26" x14ac:dyDescent="0.2">
      <c r="A14" s="28" t="s">
        <v>92</v>
      </c>
      <c r="B14" s="29" t="s">
        <v>93</v>
      </c>
      <c r="C14" s="30">
        <v>6460</v>
      </c>
      <c r="D14" s="51">
        <v>25971</v>
      </c>
      <c r="E14" s="15">
        <f t="shared" si="0"/>
        <v>8.946848054126863E-2</v>
      </c>
      <c r="F14" s="67">
        <f t="shared" si="1"/>
        <v>4.0202786377708977</v>
      </c>
      <c r="G14" s="12">
        <v>290281</v>
      </c>
      <c r="H14" s="51">
        <v>14459</v>
      </c>
      <c r="I14" s="15">
        <f t="shared" si="2"/>
        <v>0.55673635978591507</v>
      </c>
      <c r="J14" s="67">
        <f t="shared" si="3"/>
        <v>2.2382352941176471</v>
      </c>
      <c r="K14" s="51">
        <v>2960</v>
      </c>
      <c r="L14" s="79">
        <v>0</v>
      </c>
      <c r="M14" s="79">
        <v>0</v>
      </c>
      <c r="N14" s="79">
        <v>2960</v>
      </c>
      <c r="O14" s="15">
        <f t="shared" si="4"/>
        <v>0.11397327788687382</v>
      </c>
      <c r="P14" s="15">
        <f t="shared" si="5"/>
        <v>0.82085413200221857</v>
      </c>
      <c r="Q14" s="67">
        <f t="shared" si="6"/>
        <v>0.45820433436532509</v>
      </c>
      <c r="R14" s="51">
        <v>646</v>
      </c>
      <c r="S14" s="79">
        <v>0</v>
      </c>
      <c r="T14" s="79">
        <v>3606</v>
      </c>
      <c r="U14" s="15">
        <f t="shared" si="7"/>
        <v>0.13884717569596858</v>
      </c>
      <c r="V14" s="67">
        <f t="shared" si="8"/>
        <v>0.55820433436532513</v>
      </c>
      <c r="W14" s="51">
        <v>7906</v>
      </c>
      <c r="X14" s="50" t="s">
        <v>265</v>
      </c>
      <c r="Y14" s="104">
        <f t="shared" si="9"/>
        <v>0.30441646451811638</v>
      </c>
      <c r="Z14" s="105">
        <f t="shared" si="10"/>
        <v>1.2238390092879257</v>
      </c>
    </row>
    <row r="15" spans="1:26" x14ac:dyDescent="0.2">
      <c r="A15" s="28" t="s">
        <v>95</v>
      </c>
      <c r="B15" s="29" t="s">
        <v>96</v>
      </c>
      <c r="C15" s="30">
        <v>4469</v>
      </c>
      <c r="D15" s="51">
        <v>17636</v>
      </c>
      <c r="E15" s="15">
        <f t="shared" si="0"/>
        <v>8.7261140193759704E-2</v>
      </c>
      <c r="F15" s="67">
        <f t="shared" si="1"/>
        <v>3.9462967106735287</v>
      </c>
      <c r="G15" s="12">
        <v>202106</v>
      </c>
      <c r="H15" s="51">
        <v>10562</v>
      </c>
      <c r="I15" s="15">
        <f t="shared" si="2"/>
        <v>0.59888863687911087</v>
      </c>
      <c r="J15" s="67">
        <f t="shared" si="3"/>
        <v>2.3633922577757889</v>
      </c>
      <c r="K15" s="51">
        <v>2960</v>
      </c>
      <c r="L15" s="79">
        <v>1041</v>
      </c>
      <c r="M15" s="79">
        <v>0</v>
      </c>
      <c r="N15" s="79">
        <v>4001</v>
      </c>
      <c r="O15" s="15">
        <f t="shared" si="4"/>
        <v>0.22686550238149239</v>
      </c>
      <c r="P15" s="15">
        <f t="shared" si="5"/>
        <v>0.86098558209597587</v>
      </c>
      <c r="Q15" s="67">
        <f t="shared" si="6"/>
        <v>0.89527858581338104</v>
      </c>
      <c r="R15" s="51">
        <v>646</v>
      </c>
      <c r="S15" s="79">
        <v>0</v>
      </c>
      <c r="T15" s="79">
        <v>4647</v>
      </c>
      <c r="U15" s="15">
        <f t="shared" si="7"/>
        <v>0.26349512361079608</v>
      </c>
      <c r="V15" s="67">
        <f t="shared" si="8"/>
        <v>1.0398299395837995</v>
      </c>
      <c r="W15" s="51">
        <v>2427</v>
      </c>
      <c r="X15" s="50" t="s">
        <v>266</v>
      </c>
      <c r="Y15" s="104">
        <f t="shared" si="9"/>
        <v>0.137616239510093</v>
      </c>
      <c r="Z15" s="105">
        <f t="shared" si="10"/>
        <v>0.54307451331394052</v>
      </c>
    </row>
    <row r="16" spans="1:26" x14ac:dyDescent="0.2">
      <c r="A16" s="28" t="s">
        <v>98</v>
      </c>
      <c r="B16" s="29" t="s">
        <v>99</v>
      </c>
      <c r="C16" s="30">
        <v>4489</v>
      </c>
      <c r="D16" s="51">
        <v>15390</v>
      </c>
      <c r="E16" s="15">
        <f t="shared" si="0"/>
        <v>6.9163565766057269E-2</v>
      </c>
      <c r="F16" s="67">
        <f t="shared" si="1"/>
        <v>3.4283804856315436</v>
      </c>
      <c r="G16" s="12">
        <v>222516</v>
      </c>
      <c r="H16" s="51">
        <v>10254</v>
      </c>
      <c r="I16" s="15">
        <f t="shared" si="2"/>
        <v>0.66627680311890836</v>
      </c>
      <c r="J16" s="67">
        <f t="shared" si="3"/>
        <v>2.2842503898418358</v>
      </c>
      <c r="K16" s="51">
        <v>2960</v>
      </c>
      <c r="L16" s="79">
        <v>500</v>
      </c>
      <c r="M16" s="79">
        <v>0</v>
      </c>
      <c r="N16" s="79">
        <v>3460</v>
      </c>
      <c r="O16" s="15">
        <f t="shared" si="4"/>
        <v>0.22482131254061077</v>
      </c>
      <c r="P16" s="15">
        <f t="shared" si="5"/>
        <v>0.84266926449098878</v>
      </c>
      <c r="Q16" s="67">
        <f t="shared" si="6"/>
        <v>0.77077300066830023</v>
      </c>
      <c r="R16" s="51">
        <v>646</v>
      </c>
      <c r="S16" s="79">
        <v>0</v>
      </c>
      <c r="T16" s="79">
        <v>4106</v>
      </c>
      <c r="U16" s="15">
        <f t="shared" si="7"/>
        <v>0.26679662118258607</v>
      </c>
      <c r="V16" s="67">
        <f t="shared" si="8"/>
        <v>0.9146803296948095</v>
      </c>
      <c r="W16" s="51">
        <v>1030</v>
      </c>
      <c r="X16" s="50" t="s">
        <v>267</v>
      </c>
      <c r="Y16" s="104">
        <f t="shared" si="9"/>
        <v>6.6926575698505519E-2</v>
      </c>
      <c r="Z16" s="105">
        <f t="shared" si="10"/>
        <v>0.22944976609489864</v>
      </c>
    </row>
    <row r="17" spans="1:26" x14ac:dyDescent="0.2">
      <c r="A17" s="28" t="s">
        <v>101</v>
      </c>
      <c r="B17" s="29" t="s">
        <v>99</v>
      </c>
      <c r="C17" s="30">
        <v>5485</v>
      </c>
      <c r="D17" s="51">
        <v>21200</v>
      </c>
      <c r="E17" s="15">
        <f t="shared" si="0"/>
        <v>8.4516026152128845E-2</v>
      </c>
      <c r="F17" s="67">
        <f t="shared" si="1"/>
        <v>3.8650865998176847</v>
      </c>
      <c r="G17" s="12">
        <v>250840</v>
      </c>
      <c r="H17" s="51">
        <v>12894</v>
      </c>
      <c r="I17" s="15">
        <f t="shared" si="2"/>
        <v>0.60820754716981129</v>
      </c>
      <c r="J17" s="67">
        <f t="shared" si="3"/>
        <v>2.3507748404740201</v>
      </c>
      <c r="K17" s="51">
        <v>2960</v>
      </c>
      <c r="L17" s="79">
        <v>500</v>
      </c>
      <c r="M17" s="79">
        <v>2000</v>
      </c>
      <c r="N17" s="79">
        <v>5460</v>
      </c>
      <c r="O17" s="15">
        <f t="shared" si="4"/>
        <v>0.25754716981132075</v>
      </c>
      <c r="P17" s="15">
        <f t="shared" si="5"/>
        <v>0.80223332353805465</v>
      </c>
      <c r="Q17" s="67">
        <f t="shared" si="6"/>
        <v>0.9954421148587056</v>
      </c>
      <c r="R17" s="51">
        <v>646</v>
      </c>
      <c r="S17" s="79">
        <v>700</v>
      </c>
      <c r="T17" s="79">
        <v>6806</v>
      </c>
      <c r="U17" s="15">
        <f t="shared" si="7"/>
        <v>0.32103773584905659</v>
      </c>
      <c r="V17" s="67">
        <f t="shared" si="8"/>
        <v>1.2408386508659981</v>
      </c>
      <c r="W17" s="51">
        <v>1500</v>
      </c>
      <c r="X17" s="50" t="s">
        <v>261</v>
      </c>
      <c r="Y17" s="104">
        <f t="shared" si="9"/>
        <v>7.0754716981132074E-2</v>
      </c>
      <c r="Z17" s="105">
        <f t="shared" si="10"/>
        <v>0.27347310847766637</v>
      </c>
    </row>
    <row r="18" spans="1:26" x14ac:dyDescent="0.2">
      <c r="A18" s="28" t="s">
        <v>103</v>
      </c>
      <c r="B18" s="29" t="s">
        <v>104</v>
      </c>
      <c r="C18" s="30">
        <v>3778</v>
      </c>
      <c r="D18" s="51">
        <v>10209</v>
      </c>
      <c r="E18" s="15">
        <f t="shared" si="0"/>
        <v>8.7021378158137E-2</v>
      </c>
      <c r="F18" s="67">
        <f t="shared" si="1"/>
        <v>2.7022233986236102</v>
      </c>
      <c r="G18" s="12">
        <v>117316</v>
      </c>
      <c r="H18" s="51">
        <v>6056</v>
      </c>
      <c r="I18" s="15">
        <f t="shared" si="2"/>
        <v>0.5932020765990792</v>
      </c>
      <c r="J18" s="67">
        <f t="shared" si="3"/>
        <v>1.6029645314981471</v>
      </c>
      <c r="K18" s="51">
        <v>2960</v>
      </c>
      <c r="L18" s="79">
        <v>0</v>
      </c>
      <c r="M18" s="79">
        <v>0</v>
      </c>
      <c r="N18" s="79">
        <v>2960</v>
      </c>
      <c r="O18" s="15">
        <f t="shared" si="4"/>
        <v>0.28994024880007835</v>
      </c>
      <c r="P18" s="15">
        <f t="shared" si="5"/>
        <v>0.82085413200221857</v>
      </c>
      <c r="Q18" s="67">
        <f t="shared" si="6"/>
        <v>0.78348332451032288</v>
      </c>
      <c r="R18" s="51">
        <v>646</v>
      </c>
      <c r="S18" s="79">
        <v>0</v>
      </c>
      <c r="T18" s="79">
        <v>3606</v>
      </c>
      <c r="U18" s="15">
        <f t="shared" si="7"/>
        <v>0.35321774904496034</v>
      </c>
      <c r="V18" s="67">
        <f t="shared" si="8"/>
        <v>0.95447326627845419</v>
      </c>
      <c r="W18" s="51">
        <v>547</v>
      </c>
      <c r="X18" s="50" t="s">
        <v>268</v>
      </c>
      <c r="Y18" s="104">
        <f t="shared" si="9"/>
        <v>5.3580174355960429E-2</v>
      </c>
      <c r="Z18" s="105">
        <f t="shared" si="10"/>
        <v>0.14478560084700901</v>
      </c>
    </row>
    <row r="19" spans="1:26" x14ac:dyDescent="0.2">
      <c r="A19" s="28" t="s">
        <v>106</v>
      </c>
      <c r="B19" s="29" t="s">
        <v>104</v>
      </c>
      <c r="C19" s="30">
        <v>4620</v>
      </c>
      <c r="D19" s="51">
        <v>12725</v>
      </c>
      <c r="E19" s="15">
        <f t="shared" si="0"/>
        <v>0.10053328066363816</v>
      </c>
      <c r="F19" s="67">
        <f t="shared" si="1"/>
        <v>2.7543290043290045</v>
      </c>
      <c r="G19" s="12">
        <v>126575</v>
      </c>
      <c r="H19" s="51">
        <v>7964</v>
      </c>
      <c r="I19" s="15">
        <f t="shared" si="2"/>
        <v>0.62585461689587429</v>
      </c>
      <c r="J19" s="67">
        <f t="shared" si="3"/>
        <v>1.7238095238095239</v>
      </c>
      <c r="K19" s="51">
        <v>2960</v>
      </c>
      <c r="L19" s="79">
        <v>0</v>
      </c>
      <c r="M19" s="79">
        <v>0</v>
      </c>
      <c r="N19" s="79">
        <v>2960</v>
      </c>
      <c r="O19" s="15">
        <f t="shared" si="4"/>
        <v>0.23261296660117878</v>
      </c>
      <c r="P19" s="15">
        <f t="shared" si="5"/>
        <v>0.82085413200221857</v>
      </c>
      <c r="Q19" s="67">
        <f t="shared" si="6"/>
        <v>0.64069264069264065</v>
      </c>
      <c r="R19" s="51">
        <v>646</v>
      </c>
      <c r="S19" s="79">
        <v>0</v>
      </c>
      <c r="T19" s="79">
        <v>3606</v>
      </c>
      <c r="U19" s="15">
        <f t="shared" si="7"/>
        <v>0.28337917485265224</v>
      </c>
      <c r="V19" s="67">
        <f t="shared" si="8"/>
        <v>0.7805194805194805</v>
      </c>
      <c r="W19" s="51">
        <v>1155</v>
      </c>
      <c r="X19" s="50" t="s">
        <v>269</v>
      </c>
      <c r="Y19" s="104">
        <f t="shared" si="9"/>
        <v>9.0766208251473482E-2</v>
      </c>
      <c r="Z19" s="105">
        <f t="shared" si="10"/>
        <v>0.25</v>
      </c>
    </row>
    <row r="20" spans="1:26" ht="25.5" x14ac:dyDescent="0.2">
      <c r="A20" s="28" t="s">
        <v>108</v>
      </c>
      <c r="B20" s="106" t="s">
        <v>109</v>
      </c>
      <c r="C20" s="30">
        <v>5559</v>
      </c>
      <c r="D20" s="51">
        <v>72715</v>
      </c>
      <c r="E20" s="15">
        <f t="shared" si="0"/>
        <v>0.11883031034950475</v>
      </c>
      <c r="F20" s="67">
        <f t="shared" si="1"/>
        <v>13.08059003417881</v>
      </c>
      <c r="G20" s="12">
        <v>611923</v>
      </c>
      <c r="H20" s="51">
        <v>27141</v>
      </c>
      <c r="I20" s="15">
        <f t="shared" si="2"/>
        <v>0.37325173623048891</v>
      </c>
      <c r="J20" s="67">
        <f t="shared" si="3"/>
        <v>4.882352941176471</v>
      </c>
      <c r="K20" s="51">
        <v>2960</v>
      </c>
      <c r="L20" s="79">
        <v>15099</v>
      </c>
      <c r="M20" s="79">
        <v>3000</v>
      </c>
      <c r="N20" s="79">
        <v>21059</v>
      </c>
      <c r="O20" s="15">
        <f t="shared" si="4"/>
        <v>0.28961012170803824</v>
      </c>
      <c r="P20" s="15">
        <f t="shared" si="5"/>
        <v>0.58727237234724894</v>
      </c>
      <c r="Q20" s="67">
        <f t="shared" si="6"/>
        <v>3.7882712718114768</v>
      </c>
      <c r="R20" s="51">
        <v>646</v>
      </c>
      <c r="S20" s="79">
        <v>14154</v>
      </c>
      <c r="T20" s="79">
        <v>35859</v>
      </c>
      <c r="U20" s="15">
        <f t="shared" si="7"/>
        <v>0.49314446812899676</v>
      </c>
      <c r="V20" s="67">
        <f t="shared" si="8"/>
        <v>6.4506206152185648</v>
      </c>
      <c r="W20" s="51">
        <v>9715</v>
      </c>
      <c r="X20" s="50" t="s">
        <v>270</v>
      </c>
      <c r="Y20" s="104">
        <f t="shared" si="9"/>
        <v>0.13360379564051433</v>
      </c>
      <c r="Z20" s="105">
        <f t="shared" si="10"/>
        <v>1.7476164777837742</v>
      </c>
    </row>
    <row r="21" spans="1:26" x14ac:dyDescent="0.2">
      <c r="A21" s="28" t="s">
        <v>111</v>
      </c>
      <c r="B21" s="29" t="s">
        <v>112</v>
      </c>
      <c r="C21" s="30">
        <v>29568</v>
      </c>
      <c r="D21" s="51">
        <v>18512</v>
      </c>
      <c r="E21" s="15">
        <f t="shared" si="0"/>
        <v>3.0904841402337228E-2</v>
      </c>
      <c r="F21" s="67">
        <f t="shared" si="1"/>
        <v>0.62608225108225113</v>
      </c>
      <c r="G21" s="12">
        <v>599000</v>
      </c>
      <c r="H21" s="51">
        <v>2246</v>
      </c>
      <c r="I21" s="15">
        <f t="shared" si="2"/>
        <v>0.1213267070008643</v>
      </c>
      <c r="J21" s="67">
        <f t="shared" si="3"/>
        <v>7.5960497835497839E-2</v>
      </c>
      <c r="K21" s="51">
        <v>11477</v>
      </c>
      <c r="L21" s="79">
        <v>2283</v>
      </c>
      <c r="M21" s="79">
        <v>0</v>
      </c>
      <c r="N21" s="79">
        <v>13760</v>
      </c>
      <c r="O21" s="15">
        <f t="shared" si="4"/>
        <v>0.74330164217804662</v>
      </c>
      <c r="P21" s="15">
        <f t="shared" si="5"/>
        <v>0.84593630886511739</v>
      </c>
      <c r="Q21" s="67">
        <f t="shared" si="6"/>
        <v>0.46536796536796537</v>
      </c>
      <c r="R21" s="51">
        <v>2506</v>
      </c>
      <c r="S21" s="79">
        <v>0</v>
      </c>
      <c r="T21" s="79">
        <v>16266</v>
      </c>
      <c r="U21" s="15">
        <f t="shared" si="7"/>
        <v>0.87867329299913566</v>
      </c>
      <c r="V21" s="67">
        <f t="shared" si="8"/>
        <v>0.55012175324675328</v>
      </c>
      <c r="W21" s="51">
        <v>0</v>
      </c>
      <c r="X21" s="50" t="s">
        <v>80</v>
      </c>
      <c r="Y21" s="104">
        <f t="shared" si="9"/>
        <v>0</v>
      </c>
      <c r="Z21" s="105">
        <f t="shared" si="10"/>
        <v>0</v>
      </c>
    </row>
    <row r="22" spans="1:26" x14ac:dyDescent="0.2">
      <c r="A22" s="28" t="s">
        <v>114</v>
      </c>
      <c r="B22" s="29" t="s">
        <v>115</v>
      </c>
      <c r="C22" s="30">
        <v>22529</v>
      </c>
      <c r="D22" s="51">
        <v>178400</v>
      </c>
      <c r="E22" s="15">
        <f t="shared" si="0"/>
        <v>0.15436385047819048</v>
      </c>
      <c r="F22" s="67">
        <f t="shared" si="1"/>
        <v>7.9186825868880106</v>
      </c>
      <c r="G22" s="12">
        <v>1155711</v>
      </c>
      <c r="H22" s="51">
        <v>121490</v>
      </c>
      <c r="I22" s="15">
        <f t="shared" si="2"/>
        <v>0.68099775784753358</v>
      </c>
      <c r="J22" s="67">
        <f t="shared" si="3"/>
        <v>5.392605086777043</v>
      </c>
      <c r="K22" s="51">
        <v>8781</v>
      </c>
      <c r="L22" s="79">
        <v>23042</v>
      </c>
      <c r="M22" s="79">
        <v>685</v>
      </c>
      <c r="N22" s="79">
        <v>32508</v>
      </c>
      <c r="O22" s="15">
        <f t="shared" si="4"/>
        <v>0.18221973094170404</v>
      </c>
      <c r="P22" s="15">
        <f t="shared" si="5"/>
        <v>0.69430383802140061</v>
      </c>
      <c r="Q22" s="67">
        <f t="shared" si="6"/>
        <v>1.4429402103954903</v>
      </c>
      <c r="R22" s="51">
        <v>1917</v>
      </c>
      <c r="S22" s="79">
        <v>12396</v>
      </c>
      <c r="T22" s="79">
        <v>46821</v>
      </c>
      <c r="U22" s="15">
        <f t="shared" si="7"/>
        <v>0.26244955156950672</v>
      </c>
      <c r="V22" s="67">
        <f t="shared" si="8"/>
        <v>2.0782546939500199</v>
      </c>
      <c r="W22" s="51">
        <v>10089</v>
      </c>
      <c r="X22" s="50" t="s">
        <v>268</v>
      </c>
      <c r="Y22" s="104">
        <f t="shared" si="9"/>
        <v>5.6552690582959642E-2</v>
      </c>
      <c r="Z22" s="105">
        <f t="shared" si="10"/>
        <v>0.44782280616094811</v>
      </c>
    </row>
    <row r="23" spans="1:26" x14ac:dyDescent="0.2">
      <c r="A23" s="28" t="s">
        <v>117</v>
      </c>
      <c r="B23" s="29" t="s">
        <v>118</v>
      </c>
      <c r="C23" s="30">
        <v>3616</v>
      </c>
      <c r="D23" s="51">
        <v>26211</v>
      </c>
      <c r="E23" s="15">
        <f t="shared" si="0"/>
        <v>0.10513585713941903</v>
      </c>
      <c r="F23" s="67">
        <f t="shared" si="1"/>
        <v>7.2486172566371678</v>
      </c>
      <c r="G23" s="12">
        <v>249306</v>
      </c>
      <c r="H23" s="51">
        <v>18079</v>
      </c>
      <c r="I23" s="15">
        <f t="shared" si="2"/>
        <v>0.68974857884094465</v>
      </c>
      <c r="J23" s="67">
        <f t="shared" si="3"/>
        <v>4.9997234513274336</v>
      </c>
      <c r="K23" s="51">
        <v>2960</v>
      </c>
      <c r="L23" s="79">
        <v>2756</v>
      </c>
      <c r="M23" s="79">
        <v>0</v>
      </c>
      <c r="N23" s="79">
        <v>5716</v>
      </c>
      <c r="O23" s="15">
        <f t="shared" si="4"/>
        <v>0.21807638014574035</v>
      </c>
      <c r="P23" s="15">
        <f t="shared" si="5"/>
        <v>0.89845960389814528</v>
      </c>
      <c r="Q23" s="67">
        <f t="shared" si="6"/>
        <v>1.5807522123893805</v>
      </c>
      <c r="R23" s="51">
        <v>646</v>
      </c>
      <c r="S23" s="79">
        <v>0</v>
      </c>
      <c r="T23" s="79">
        <v>6362</v>
      </c>
      <c r="U23" s="15">
        <f t="shared" si="7"/>
        <v>0.24272252107893633</v>
      </c>
      <c r="V23" s="67">
        <f t="shared" si="8"/>
        <v>1.7594026548672566</v>
      </c>
      <c r="W23" s="51">
        <v>1770</v>
      </c>
      <c r="X23" s="50" t="s">
        <v>271</v>
      </c>
      <c r="Y23" s="104">
        <f t="shared" si="9"/>
        <v>6.7528900080119039E-2</v>
      </c>
      <c r="Z23" s="105">
        <f t="shared" si="10"/>
        <v>0.48949115044247787</v>
      </c>
    </row>
    <row r="24" spans="1:26" x14ac:dyDescent="0.2">
      <c r="A24" s="28" t="s">
        <v>120</v>
      </c>
      <c r="B24" s="29" t="s">
        <v>121</v>
      </c>
      <c r="C24" s="30">
        <v>17075</v>
      </c>
      <c r="D24" s="51">
        <v>80908</v>
      </c>
      <c r="E24" s="15">
        <f t="shared" si="0"/>
        <v>9.5728947038375353E-2</v>
      </c>
      <c r="F24" s="67">
        <f t="shared" si="1"/>
        <v>4.7383894582723283</v>
      </c>
      <c r="G24" s="12">
        <v>845178</v>
      </c>
      <c r="H24" s="51">
        <v>37191</v>
      </c>
      <c r="I24" s="15">
        <f t="shared" si="2"/>
        <v>0.45967024274484602</v>
      </c>
      <c r="J24" s="67">
        <f t="shared" si="3"/>
        <v>2.1780966325036601</v>
      </c>
      <c r="K24" s="51">
        <v>6759</v>
      </c>
      <c r="L24" s="79">
        <v>0</v>
      </c>
      <c r="M24" s="79">
        <v>0</v>
      </c>
      <c r="N24" s="79">
        <v>6759</v>
      </c>
      <c r="O24" s="15">
        <f t="shared" si="4"/>
        <v>8.3539328620161168E-2</v>
      </c>
      <c r="P24" s="15">
        <f t="shared" si="5"/>
        <v>0.17326326582927454</v>
      </c>
      <c r="Q24" s="67">
        <f t="shared" si="6"/>
        <v>0.3958418740849195</v>
      </c>
      <c r="R24" s="51">
        <v>1476</v>
      </c>
      <c r="S24" s="79">
        <v>30775</v>
      </c>
      <c r="T24" s="79">
        <v>39010</v>
      </c>
      <c r="U24" s="15">
        <f t="shared" si="7"/>
        <v>0.48215256834923614</v>
      </c>
      <c r="V24" s="67">
        <f t="shared" si="8"/>
        <v>2.2846266471449486</v>
      </c>
      <c r="W24" s="51">
        <v>4707</v>
      </c>
      <c r="X24" s="50" t="s">
        <v>272</v>
      </c>
      <c r="Y24" s="104">
        <f t="shared" si="9"/>
        <v>5.8177188905917832E-2</v>
      </c>
      <c r="Z24" s="105">
        <f t="shared" si="10"/>
        <v>0.27566617862371889</v>
      </c>
    </row>
    <row r="25" spans="1:26" x14ac:dyDescent="0.2">
      <c r="A25" s="28" t="s">
        <v>123</v>
      </c>
      <c r="B25" s="29" t="s">
        <v>124</v>
      </c>
      <c r="C25" s="30">
        <v>14532</v>
      </c>
      <c r="D25" s="51">
        <v>83721</v>
      </c>
      <c r="E25" s="15">
        <f t="shared" si="0"/>
        <v>9.5011393968006105E-2</v>
      </c>
      <c r="F25" s="67">
        <f t="shared" si="1"/>
        <v>5.7611478117258468</v>
      </c>
      <c r="G25" s="12">
        <v>881168</v>
      </c>
      <c r="H25" s="51">
        <v>45404</v>
      </c>
      <c r="I25" s="15">
        <f t="shared" si="2"/>
        <v>0.54232510361796926</v>
      </c>
      <c r="J25" s="67">
        <f t="shared" si="3"/>
        <v>3.1244150839526563</v>
      </c>
      <c r="K25" s="51">
        <v>6644</v>
      </c>
      <c r="L25" s="79">
        <v>3260</v>
      </c>
      <c r="M25" s="79">
        <v>0</v>
      </c>
      <c r="N25" s="79">
        <v>9904</v>
      </c>
      <c r="O25" s="15">
        <f t="shared" si="4"/>
        <v>0.11829767919637844</v>
      </c>
      <c r="P25" s="15">
        <f t="shared" si="5"/>
        <v>0.40645134813477246</v>
      </c>
      <c r="Q25" s="67">
        <f t="shared" si="6"/>
        <v>0.68153041563446193</v>
      </c>
      <c r="R25" s="51">
        <v>1451</v>
      </c>
      <c r="S25" s="79">
        <v>13012</v>
      </c>
      <c r="T25" s="79">
        <v>24367</v>
      </c>
      <c r="U25" s="15">
        <f t="shared" si="7"/>
        <v>0.29105003523608175</v>
      </c>
      <c r="V25" s="67">
        <f t="shared" si="8"/>
        <v>1.6767822736030829</v>
      </c>
      <c r="W25" s="51">
        <v>13950</v>
      </c>
      <c r="X25" s="50" t="s">
        <v>273</v>
      </c>
      <c r="Y25" s="104">
        <f t="shared" si="9"/>
        <v>0.16662486114594904</v>
      </c>
      <c r="Z25" s="105">
        <f t="shared" si="10"/>
        <v>0.95995045417010738</v>
      </c>
    </row>
    <row r="26" spans="1:26" x14ac:dyDescent="0.2">
      <c r="A26" s="28" t="s">
        <v>126</v>
      </c>
      <c r="B26" s="29" t="s">
        <v>127</v>
      </c>
      <c r="C26" s="30">
        <v>1410</v>
      </c>
      <c r="D26" s="51">
        <v>40334</v>
      </c>
      <c r="E26" s="15">
        <f t="shared" si="0"/>
        <v>7.997366860913549E-2</v>
      </c>
      <c r="F26" s="67">
        <f t="shared" si="1"/>
        <v>28.605673758865247</v>
      </c>
      <c r="G26" s="12">
        <v>504341</v>
      </c>
      <c r="H26" s="51">
        <v>16506</v>
      </c>
      <c r="I26" s="15">
        <f t="shared" si="2"/>
        <v>0.40923290524123568</v>
      </c>
      <c r="J26" s="67">
        <f t="shared" si="3"/>
        <v>11.706382978723404</v>
      </c>
      <c r="K26" s="51">
        <v>2960</v>
      </c>
      <c r="L26" s="79">
        <v>0</v>
      </c>
      <c r="M26" s="79">
        <v>11</v>
      </c>
      <c r="N26" s="79">
        <v>2971</v>
      </c>
      <c r="O26" s="15">
        <f t="shared" si="4"/>
        <v>7.3659939505132152E-2</v>
      </c>
      <c r="P26" s="15">
        <f t="shared" si="5"/>
        <v>0.82139894940558478</v>
      </c>
      <c r="Q26" s="67">
        <f t="shared" si="6"/>
        <v>2.1070921985815603</v>
      </c>
      <c r="R26" s="51">
        <v>646</v>
      </c>
      <c r="S26" s="79">
        <v>0</v>
      </c>
      <c r="T26" s="79">
        <v>3617</v>
      </c>
      <c r="U26" s="15">
        <f t="shared" si="7"/>
        <v>8.9676203699112417E-2</v>
      </c>
      <c r="V26" s="67">
        <f t="shared" si="8"/>
        <v>2.5652482269503545</v>
      </c>
      <c r="W26" s="51">
        <v>20211</v>
      </c>
      <c r="X26" s="50" t="s">
        <v>274</v>
      </c>
      <c r="Y26" s="104">
        <f t="shared" si="9"/>
        <v>0.50109089105965188</v>
      </c>
      <c r="Z26" s="105">
        <f t="shared" si="10"/>
        <v>14.334042553191489</v>
      </c>
    </row>
    <row r="27" spans="1:26" ht="25.5" x14ac:dyDescent="0.2">
      <c r="A27" s="28" t="s">
        <v>129</v>
      </c>
      <c r="B27" s="106" t="s">
        <v>130</v>
      </c>
      <c r="C27" s="30">
        <v>25163</v>
      </c>
      <c r="D27" s="51">
        <v>223689</v>
      </c>
      <c r="E27" s="15">
        <f t="shared" si="0"/>
        <v>9.0049249740547177E-2</v>
      </c>
      <c r="F27" s="67">
        <f t="shared" si="1"/>
        <v>8.8895998092437303</v>
      </c>
      <c r="G27" s="12">
        <v>2484074</v>
      </c>
      <c r="H27" s="51">
        <v>127718</v>
      </c>
      <c r="I27" s="15">
        <f t="shared" si="2"/>
        <v>0.57096236292352331</v>
      </c>
      <c r="J27" s="67">
        <f t="shared" si="3"/>
        <v>5.0756269125303026</v>
      </c>
      <c r="K27" s="51">
        <v>10236</v>
      </c>
      <c r="L27" s="79">
        <v>0</v>
      </c>
      <c r="M27" s="79">
        <v>5000</v>
      </c>
      <c r="N27" s="79">
        <v>15236</v>
      </c>
      <c r="O27" s="15">
        <f t="shared" si="4"/>
        <v>6.8112423945746098E-2</v>
      </c>
      <c r="P27" s="15">
        <f t="shared" si="5"/>
        <v>0.62261452331330969</v>
      </c>
      <c r="Q27" s="67">
        <f t="shared" si="6"/>
        <v>0.60549219091523265</v>
      </c>
      <c r="R27" s="51">
        <v>2235</v>
      </c>
      <c r="S27" s="79">
        <v>7000</v>
      </c>
      <c r="T27" s="79">
        <v>24471</v>
      </c>
      <c r="U27" s="15">
        <f t="shared" si="7"/>
        <v>0.10939742231401633</v>
      </c>
      <c r="V27" s="67">
        <f t="shared" si="8"/>
        <v>0.97249930453443545</v>
      </c>
      <c r="W27" s="51">
        <v>71500</v>
      </c>
      <c r="X27" s="50" t="s">
        <v>275</v>
      </c>
      <c r="Y27" s="104">
        <f t="shared" si="9"/>
        <v>0.31964021476246041</v>
      </c>
      <c r="Z27" s="105">
        <f t="shared" si="10"/>
        <v>2.8414735921789931</v>
      </c>
    </row>
    <row r="28" spans="1:26" x14ac:dyDescent="0.2">
      <c r="A28" s="28" t="s">
        <v>132</v>
      </c>
      <c r="B28" s="29" t="s">
        <v>133</v>
      </c>
      <c r="C28" s="30">
        <v>5991</v>
      </c>
      <c r="D28" s="51">
        <v>5709</v>
      </c>
      <c r="E28" s="15">
        <f t="shared" si="0"/>
        <v>7.989196602247442E-2</v>
      </c>
      <c r="F28" s="67">
        <f t="shared" si="1"/>
        <v>0.95292939409113675</v>
      </c>
      <c r="G28" s="12">
        <v>71459</v>
      </c>
      <c r="H28" s="51">
        <v>2103</v>
      </c>
      <c r="I28" s="15">
        <f t="shared" si="2"/>
        <v>0.36836573830793484</v>
      </c>
      <c r="J28" s="67">
        <f t="shared" si="3"/>
        <v>0.3510265398097146</v>
      </c>
      <c r="K28" s="51">
        <v>2960</v>
      </c>
      <c r="L28" s="79">
        <v>0</v>
      </c>
      <c r="M28" s="79">
        <v>0</v>
      </c>
      <c r="N28" s="79">
        <v>2960</v>
      </c>
      <c r="O28" s="15">
        <f t="shared" si="4"/>
        <v>0.51847959362410234</v>
      </c>
      <c r="P28" s="15">
        <f t="shared" si="5"/>
        <v>0.82085413200221857</v>
      </c>
      <c r="Q28" s="67">
        <f t="shared" si="6"/>
        <v>0.49407444500083458</v>
      </c>
      <c r="R28" s="51">
        <v>646</v>
      </c>
      <c r="S28" s="79">
        <v>0</v>
      </c>
      <c r="T28" s="79">
        <v>3606</v>
      </c>
      <c r="U28" s="15">
        <f t="shared" si="7"/>
        <v>0.63163426169206516</v>
      </c>
      <c r="V28" s="67">
        <f t="shared" si="8"/>
        <v>0.6019028542814221</v>
      </c>
      <c r="W28" s="51">
        <v>0</v>
      </c>
      <c r="X28" s="50" t="s">
        <v>80</v>
      </c>
      <c r="Y28" s="104">
        <f t="shared" si="9"/>
        <v>0</v>
      </c>
      <c r="Z28" s="105">
        <f t="shared" si="10"/>
        <v>0</v>
      </c>
    </row>
    <row r="29" spans="1:26" x14ac:dyDescent="0.2">
      <c r="A29" s="28" t="s">
        <v>135</v>
      </c>
      <c r="B29" s="29" t="s">
        <v>133</v>
      </c>
      <c r="C29" s="30">
        <v>19821</v>
      </c>
      <c r="D29" s="51">
        <v>146963</v>
      </c>
      <c r="E29" s="15">
        <f t="shared" si="0"/>
        <v>8.6948213148933043E-2</v>
      </c>
      <c r="F29" s="67">
        <f t="shared" si="1"/>
        <v>7.4145098632763231</v>
      </c>
      <c r="G29" s="12">
        <v>1690236</v>
      </c>
      <c r="H29" s="51">
        <v>57475</v>
      </c>
      <c r="I29" s="15">
        <f t="shared" si="2"/>
        <v>0.39108483087579865</v>
      </c>
      <c r="J29" s="67">
        <f t="shared" si="3"/>
        <v>2.8997023359063618</v>
      </c>
      <c r="K29" s="51">
        <v>10160</v>
      </c>
      <c r="L29" s="79">
        <v>1241</v>
      </c>
      <c r="M29" s="79">
        <v>0</v>
      </c>
      <c r="N29" s="79">
        <v>11401</v>
      </c>
      <c r="O29" s="15">
        <f t="shared" si="4"/>
        <v>7.7577349400869605E-2</v>
      </c>
      <c r="P29" s="15">
        <f t="shared" si="5"/>
        <v>0.17964798386461403</v>
      </c>
      <c r="Q29" s="67">
        <f t="shared" si="6"/>
        <v>0.57519802229958128</v>
      </c>
      <c r="R29" s="51">
        <v>2218</v>
      </c>
      <c r="S29" s="79">
        <v>49844</v>
      </c>
      <c r="T29" s="79">
        <v>63463</v>
      </c>
      <c r="U29" s="15">
        <f t="shared" si="7"/>
        <v>0.4318297802848336</v>
      </c>
      <c r="V29" s="67">
        <f t="shared" si="8"/>
        <v>3.201806165178346</v>
      </c>
      <c r="W29" s="51">
        <v>26025</v>
      </c>
      <c r="X29" s="50" t="s">
        <v>276</v>
      </c>
      <c r="Y29" s="104">
        <f t="shared" si="9"/>
        <v>0.17708538883936772</v>
      </c>
      <c r="Z29" s="105">
        <f t="shared" si="10"/>
        <v>1.313001362191615</v>
      </c>
    </row>
    <row r="30" spans="1:26" x14ac:dyDescent="0.2">
      <c r="A30" s="28" t="s">
        <v>137</v>
      </c>
      <c r="B30" s="29" t="s">
        <v>133</v>
      </c>
      <c r="C30" s="30">
        <v>1920</v>
      </c>
      <c r="D30" s="51">
        <v>8080</v>
      </c>
      <c r="E30" s="15">
        <f t="shared" si="0"/>
        <v>9.9074244374961679E-2</v>
      </c>
      <c r="F30" s="67">
        <f t="shared" si="1"/>
        <v>4.208333333333333</v>
      </c>
      <c r="G30" s="12">
        <v>81555</v>
      </c>
      <c r="H30" s="51">
        <v>4474</v>
      </c>
      <c r="I30" s="15">
        <f t="shared" si="2"/>
        <v>0.55371287128712876</v>
      </c>
      <c r="J30" s="67">
        <f t="shared" si="3"/>
        <v>2.3302083333333332</v>
      </c>
      <c r="K30" s="51">
        <v>2960</v>
      </c>
      <c r="L30" s="79">
        <v>0</v>
      </c>
      <c r="M30" s="79">
        <v>0</v>
      </c>
      <c r="N30" s="79">
        <v>2960</v>
      </c>
      <c r="O30" s="15">
        <f t="shared" si="4"/>
        <v>0.36633663366336633</v>
      </c>
      <c r="P30" s="15">
        <f t="shared" si="5"/>
        <v>0.82085413200221857</v>
      </c>
      <c r="Q30" s="67">
        <f t="shared" si="6"/>
        <v>1.5416666666666667</v>
      </c>
      <c r="R30" s="51">
        <v>646</v>
      </c>
      <c r="S30" s="79">
        <v>0</v>
      </c>
      <c r="T30" s="79">
        <v>3606</v>
      </c>
      <c r="U30" s="15">
        <f t="shared" si="7"/>
        <v>0.44628712871287129</v>
      </c>
      <c r="V30" s="67">
        <f t="shared" si="8"/>
        <v>1.878125</v>
      </c>
      <c r="W30" s="51">
        <v>0</v>
      </c>
      <c r="X30" s="50" t="s">
        <v>80</v>
      </c>
      <c r="Y30" s="104">
        <f t="shared" si="9"/>
        <v>0</v>
      </c>
      <c r="Z30" s="105">
        <f t="shared" si="10"/>
        <v>0</v>
      </c>
    </row>
    <row r="31" spans="1:26" x14ac:dyDescent="0.2">
      <c r="A31" s="28" t="s">
        <v>139</v>
      </c>
      <c r="B31" s="29" t="s">
        <v>140</v>
      </c>
      <c r="C31" s="30">
        <v>34114</v>
      </c>
      <c r="D31" s="51">
        <v>166826</v>
      </c>
      <c r="E31" s="15">
        <f t="shared" si="0"/>
        <v>0.14167476272326432</v>
      </c>
      <c r="F31" s="67">
        <f t="shared" si="1"/>
        <v>4.8902503371050008</v>
      </c>
      <c r="G31" s="12">
        <v>1177528</v>
      </c>
      <c r="H31" s="51">
        <v>112180</v>
      </c>
      <c r="I31" s="15">
        <f t="shared" si="2"/>
        <v>0.67243715008451921</v>
      </c>
      <c r="J31" s="67">
        <f t="shared" si="3"/>
        <v>3.2883859998827463</v>
      </c>
      <c r="K31" s="51">
        <v>13257</v>
      </c>
      <c r="L31" s="79">
        <v>3774</v>
      </c>
      <c r="M31" s="79">
        <v>0</v>
      </c>
      <c r="N31" s="79">
        <v>17031</v>
      </c>
      <c r="O31" s="15">
        <f t="shared" si="4"/>
        <v>0.10208840348626713</v>
      </c>
      <c r="P31" s="15">
        <f t="shared" si="5"/>
        <v>0.70935899037860806</v>
      </c>
      <c r="Q31" s="67">
        <f t="shared" si="6"/>
        <v>0.4992378495632292</v>
      </c>
      <c r="R31" s="51">
        <v>2895</v>
      </c>
      <c r="S31" s="79">
        <v>4083</v>
      </c>
      <c r="T31" s="79">
        <v>24009</v>
      </c>
      <c r="U31" s="15">
        <f t="shared" si="7"/>
        <v>0.14391641590639348</v>
      </c>
      <c r="V31" s="67">
        <f t="shared" si="8"/>
        <v>0.70378730140118428</v>
      </c>
      <c r="W31" s="51">
        <v>30637</v>
      </c>
      <c r="X31" s="50" t="s">
        <v>277</v>
      </c>
      <c r="Y31" s="104">
        <f t="shared" si="9"/>
        <v>0.18364643400908731</v>
      </c>
      <c r="Z31" s="105">
        <f t="shared" si="10"/>
        <v>0.89807703582107057</v>
      </c>
    </row>
    <row r="32" spans="1:26" x14ac:dyDescent="0.2">
      <c r="A32" s="28" t="s">
        <v>142</v>
      </c>
      <c r="B32" s="29" t="s">
        <v>143</v>
      </c>
      <c r="C32" s="30">
        <v>12588</v>
      </c>
      <c r="D32" s="51">
        <v>63767</v>
      </c>
      <c r="E32" s="15">
        <f t="shared" si="0"/>
        <v>0.13452385975275305</v>
      </c>
      <c r="F32" s="67">
        <f t="shared" si="1"/>
        <v>5.0656974896727043</v>
      </c>
      <c r="G32" s="12">
        <v>474020</v>
      </c>
      <c r="H32" s="51">
        <v>38515</v>
      </c>
      <c r="I32" s="15">
        <f t="shared" si="2"/>
        <v>0.60399579719917829</v>
      </c>
      <c r="J32" s="67">
        <f t="shared" si="3"/>
        <v>3.0596599936447411</v>
      </c>
      <c r="K32" s="51">
        <v>5053</v>
      </c>
      <c r="L32" s="79">
        <v>0</v>
      </c>
      <c r="M32" s="79">
        <v>0</v>
      </c>
      <c r="N32" s="79">
        <v>5053</v>
      </c>
      <c r="O32" s="15">
        <f t="shared" si="4"/>
        <v>7.9241614000972294E-2</v>
      </c>
      <c r="P32" s="15">
        <f t="shared" si="5"/>
        <v>0.63591744273848472</v>
      </c>
      <c r="Q32" s="67">
        <f t="shared" si="6"/>
        <v>0.40141404512233875</v>
      </c>
      <c r="R32" s="51">
        <v>1103</v>
      </c>
      <c r="S32" s="79">
        <v>1790</v>
      </c>
      <c r="T32" s="79">
        <v>7946</v>
      </c>
      <c r="U32" s="15">
        <f t="shared" si="7"/>
        <v>0.12460990794611633</v>
      </c>
      <c r="V32" s="67">
        <f t="shared" si="8"/>
        <v>0.63123609787098822</v>
      </c>
      <c r="W32" s="51">
        <v>17306</v>
      </c>
      <c r="X32" s="50" t="s">
        <v>278</v>
      </c>
      <c r="Y32" s="104">
        <f t="shared" si="9"/>
        <v>0.2713942948547054</v>
      </c>
      <c r="Z32" s="105">
        <f t="shared" si="10"/>
        <v>1.3748013981569749</v>
      </c>
    </row>
    <row r="33" spans="1:26" x14ac:dyDescent="0.2">
      <c r="A33" s="28" t="s">
        <v>145</v>
      </c>
      <c r="B33" s="29" t="s">
        <v>146</v>
      </c>
      <c r="C33" s="30">
        <v>75604</v>
      </c>
      <c r="D33" s="51">
        <v>170672</v>
      </c>
      <c r="E33" s="15">
        <f t="shared" si="0"/>
        <v>8.5802853324941003E-2</v>
      </c>
      <c r="F33" s="67">
        <f t="shared" si="1"/>
        <v>2.2574466959420136</v>
      </c>
      <c r="G33" s="12">
        <v>1989118</v>
      </c>
      <c r="H33" s="51">
        <v>79470</v>
      </c>
      <c r="I33" s="15">
        <f t="shared" si="2"/>
        <v>0.4656299803131152</v>
      </c>
      <c r="J33" s="67">
        <f t="shared" si="3"/>
        <v>1.0511348605893869</v>
      </c>
      <c r="K33" s="51">
        <v>23837</v>
      </c>
      <c r="L33" s="79">
        <v>13226</v>
      </c>
      <c r="M33" s="79">
        <v>0</v>
      </c>
      <c r="N33" s="79">
        <v>37063</v>
      </c>
      <c r="O33" s="15">
        <f t="shared" si="4"/>
        <v>0.21715922939908128</v>
      </c>
      <c r="P33" s="15">
        <f t="shared" si="5"/>
        <v>0.44765321158538057</v>
      </c>
      <c r="Q33" s="67">
        <f t="shared" si="6"/>
        <v>0.49022538490026984</v>
      </c>
      <c r="R33" s="51">
        <v>5205</v>
      </c>
      <c r="S33" s="79">
        <v>40526</v>
      </c>
      <c r="T33" s="79">
        <v>82794</v>
      </c>
      <c r="U33" s="15">
        <f t="shared" si="7"/>
        <v>0.48510593418955655</v>
      </c>
      <c r="V33" s="67">
        <f t="shared" si="8"/>
        <v>1.0951007883180783</v>
      </c>
      <c r="W33" s="51">
        <v>8408</v>
      </c>
      <c r="X33" s="50" t="s">
        <v>268</v>
      </c>
      <c r="Y33" s="104">
        <f t="shared" si="9"/>
        <v>4.9264085497328206E-2</v>
      </c>
      <c r="Z33" s="105">
        <f t="shared" si="10"/>
        <v>0.11121104703454844</v>
      </c>
    </row>
    <row r="34" spans="1:26" x14ac:dyDescent="0.2">
      <c r="A34" s="28" t="s">
        <v>148</v>
      </c>
      <c r="B34" s="29" t="s">
        <v>149</v>
      </c>
      <c r="C34" s="30">
        <v>17871</v>
      </c>
      <c r="D34" s="51">
        <v>52508</v>
      </c>
      <c r="E34" s="15">
        <f t="shared" si="0"/>
        <v>8.0792227894767615E-2</v>
      </c>
      <c r="F34" s="67">
        <f t="shared" si="1"/>
        <v>2.9381679816462425</v>
      </c>
      <c r="G34" s="12">
        <v>649914</v>
      </c>
      <c r="H34" s="51">
        <v>33295</v>
      </c>
      <c r="I34" s="15">
        <f t="shared" si="2"/>
        <v>0.63409385236535387</v>
      </c>
      <c r="J34" s="67">
        <f t="shared" si="3"/>
        <v>1.8630742543786023</v>
      </c>
      <c r="K34" s="51">
        <v>7265</v>
      </c>
      <c r="L34" s="79">
        <v>0</v>
      </c>
      <c r="M34" s="79">
        <v>5580</v>
      </c>
      <c r="N34" s="79">
        <v>12845</v>
      </c>
      <c r="O34" s="15">
        <f t="shared" si="4"/>
        <v>0.24462938980726748</v>
      </c>
      <c r="P34" s="15">
        <f t="shared" si="5"/>
        <v>0.73124217237845834</v>
      </c>
      <c r="Q34" s="67">
        <f t="shared" si="6"/>
        <v>0.71876224050137094</v>
      </c>
      <c r="R34" s="51">
        <v>1586</v>
      </c>
      <c r="S34" s="79">
        <v>3135</v>
      </c>
      <c r="T34" s="79">
        <v>17566</v>
      </c>
      <c r="U34" s="15">
        <f t="shared" si="7"/>
        <v>0.33453949874304867</v>
      </c>
      <c r="V34" s="67">
        <f t="shared" si="8"/>
        <v>0.982933243802809</v>
      </c>
      <c r="W34" s="51">
        <v>1647</v>
      </c>
      <c r="X34" s="50" t="s">
        <v>279</v>
      </c>
      <c r="Y34" s="104">
        <f t="shared" si="9"/>
        <v>3.1366648891597473E-2</v>
      </c>
      <c r="Z34" s="105">
        <f t="shared" si="10"/>
        <v>9.2160483464831286E-2</v>
      </c>
    </row>
    <row r="35" spans="1:26" x14ac:dyDescent="0.2">
      <c r="A35" s="28" t="s">
        <v>151</v>
      </c>
      <c r="B35" s="29" t="s">
        <v>152</v>
      </c>
      <c r="C35" s="30">
        <v>131744</v>
      </c>
      <c r="D35" s="51">
        <v>181442</v>
      </c>
      <c r="E35" s="15">
        <f t="shared" si="0"/>
        <v>3.1668078077428156E-2</v>
      </c>
      <c r="F35" s="67">
        <f t="shared" si="1"/>
        <v>1.3772316006801069</v>
      </c>
      <c r="G35" s="12">
        <v>5729492</v>
      </c>
      <c r="H35" s="51">
        <v>70438</v>
      </c>
      <c r="I35" s="15">
        <f t="shared" si="2"/>
        <v>0.38821221106469284</v>
      </c>
      <c r="J35" s="67">
        <f t="shared" si="3"/>
        <v>0.53465812484819042</v>
      </c>
      <c r="K35" s="51">
        <v>53046</v>
      </c>
      <c r="L35" s="79">
        <v>11500</v>
      </c>
      <c r="M35" s="79">
        <v>0</v>
      </c>
      <c r="N35" s="79">
        <v>64546</v>
      </c>
      <c r="O35" s="15">
        <f t="shared" si="4"/>
        <v>0.35573902404074031</v>
      </c>
      <c r="P35" s="15">
        <f t="shared" si="5"/>
        <v>0.61719848153070889</v>
      </c>
      <c r="Q35" s="67">
        <f t="shared" si="6"/>
        <v>0.48993502550400775</v>
      </c>
      <c r="R35" s="51">
        <v>11582</v>
      </c>
      <c r="S35" s="79">
        <v>28451</v>
      </c>
      <c r="T35" s="79">
        <v>104579</v>
      </c>
      <c r="U35" s="15">
        <f t="shared" si="7"/>
        <v>0.5763770240627859</v>
      </c>
      <c r="V35" s="67">
        <f t="shared" si="8"/>
        <v>0.79380465144522716</v>
      </c>
      <c r="W35" s="51">
        <v>6425</v>
      </c>
      <c r="X35" s="50" t="s">
        <v>280</v>
      </c>
      <c r="Y35" s="104">
        <f t="shared" si="9"/>
        <v>3.5410764872521247E-2</v>
      </c>
      <c r="Z35" s="105">
        <f t="shared" si="10"/>
        <v>4.8768824386689336E-2</v>
      </c>
    </row>
    <row r="36" spans="1:26" x14ac:dyDescent="0.2">
      <c r="A36" s="28" t="s">
        <v>154</v>
      </c>
      <c r="B36" s="29" t="s">
        <v>152</v>
      </c>
      <c r="C36" s="30">
        <v>59190</v>
      </c>
      <c r="D36" s="51">
        <v>404918</v>
      </c>
      <c r="E36" s="15">
        <f t="shared" si="0"/>
        <v>6.6582563806413017E-2</v>
      </c>
      <c r="F36" s="67">
        <f t="shared" si="1"/>
        <v>6.8409866531508703</v>
      </c>
      <c r="G36" s="12">
        <v>6081442</v>
      </c>
      <c r="H36" s="51">
        <v>284795</v>
      </c>
      <c r="I36" s="15">
        <f t="shared" si="2"/>
        <v>0.70333993549311213</v>
      </c>
      <c r="J36" s="67">
        <f t="shared" si="3"/>
        <v>4.8115391113363746</v>
      </c>
      <c r="K36" s="51">
        <v>19927</v>
      </c>
      <c r="L36" s="79">
        <v>0</v>
      </c>
      <c r="M36" s="79">
        <v>4428</v>
      </c>
      <c r="N36" s="79">
        <v>24355</v>
      </c>
      <c r="O36" s="15">
        <f t="shared" si="4"/>
        <v>6.0147980578783851E-2</v>
      </c>
      <c r="P36" s="15">
        <f t="shared" si="5"/>
        <v>0.26226524810475532</v>
      </c>
      <c r="Q36" s="67">
        <f t="shared" si="6"/>
        <v>0.41147153235343809</v>
      </c>
      <c r="R36" s="51">
        <v>4351</v>
      </c>
      <c r="S36" s="79">
        <v>64158</v>
      </c>
      <c r="T36" s="79">
        <v>92864</v>
      </c>
      <c r="U36" s="15">
        <f t="shared" si="7"/>
        <v>0.22934026148504141</v>
      </c>
      <c r="V36" s="67">
        <f t="shared" si="8"/>
        <v>1.568913667849299</v>
      </c>
      <c r="W36" s="51">
        <v>27259</v>
      </c>
      <c r="X36" s="50" t="s">
        <v>281</v>
      </c>
      <c r="Y36" s="104">
        <f t="shared" si="9"/>
        <v>6.7319803021846397E-2</v>
      </c>
      <c r="Z36" s="105">
        <f t="shared" si="10"/>
        <v>0.46053387396519685</v>
      </c>
    </row>
    <row r="37" spans="1:26" x14ac:dyDescent="0.2">
      <c r="A37" s="28" t="s">
        <v>156</v>
      </c>
      <c r="B37" s="29" t="s">
        <v>157</v>
      </c>
      <c r="C37" s="30">
        <v>8020</v>
      </c>
      <c r="D37" s="51">
        <v>15573</v>
      </c>
      <c r="E37" s="15">
        <f t="shared" si="0"/>
        <v>0.11091801340446293</v>
      </c>
      <c r="F37" s="67">
        <f t="shared" si="1"/>
        <v>1.9417705735660848</v>
      </c>
      <c r="G37" s="12">
        <v>140401</v>
      </c>
      <c r="H37" s="51">
        <v>9195</v>
      </c>
      <c r="I37" s="15">
        <f t="shared" si="2"/>
        <v>0.59044500096320551</v>
      </c>
      <c r="J37" s="67">
        <f t="shared" si="3"/>
        <v>1.1465087281795512</v>
      </c>
      <c r="K37" s="51">
        <v>3315</v>
      </c>
      <c r="L37" s="79">
        <v>0</v>
      </c>
      <c r="M37" s="79">
        <v>0</v>
      </c>
      <c r="N37" s="79">
        <v>3315</v>
      </c>
      <c r="O37" s="15">
        <f t="shared" si="4"/>
        <v>0.21286842612213447</v>
      </c>
      <c r="P37" s="15">
        <f t="shared" si="5"/>
        <v>0.82074770982916567</v>
      </c>
      <c r="Q37" s="67">
        <f t="shared" si="6"/>
        <v>0.41334164588528677</v>
      </c>
      <c r="R37" s="51">
        <v>724</v>
      </c>
      <c r="S37" s="79">
        <v>0</v>
      </c>
      <c r="T37" s="79">
        <v>4039</v>
      </c>
      <c r="U37" s="15">
        <f t="shared" si="7"/>
        <v>0.25935914724202147</v>
      </c>
      <c r="V37" s="67">
        <f t="shared" si="8"/>
        <v>0.50361596009975063</v>
      </c>
      <c r="W37" s="51">
        <v>2339</v>
      </c>
      <c r="X37" s="50" t="s">
        <v>282</v>
      </c>
      <c r="Y37" s="104">
        <f t="shared" si="9"/>
        <v>0.15019585179477302</v>
      </c>
      <c r="Z37" s="105">
        <f t="shared" si="10"/>
        <v>0.29164588528678304</v>
      </c>
    </row>
    <row r="38" spans="1:26" x14ac:dyDescent="0.2">
      <c r="A38" s="28" t="s">
        <v>159</v>
      </c>
      <c r="B38" s="29" t="s">
        <v>160</v>
      </c>
      <c r="C38" s="30">
        <v>4230</v>
      </c>
      <c r="D38" s="51">
        <v>24014</v>
      </c>
      <c r="E38" s="15">
        <f t="shared" si="0"/>
        <v>7.678975710210921E-2</v>
      </c>
      <c r="F38" s="67">
        <f t="shared" si="1"/>
        <v>5.6770685579196218</v>
      </c>
      <c r="G38" s="12">
        <v>312724</v>
      </c>
      <c r="H38" s="51">
        <v>12564</v>
      </c>
      <c r="I38" s="15">
        <f t="shared" si="2"/>
        <v>0.52319480303156496</v>
      </c>
      <c r="J38" s="67">
        <f t="shared" si="3"/>
        <v>2.9702127659574469</v>
      </c>
      <c r="K38" s="51">
        <v>2960</v>
      </c>
      <c r="L38" s="79">
        <v>250</v>
      </c>
      <c r="M38" s="79">
        <v>0</v>
      </c>
      <c r="N38" s="79">
        <v>3210</v>
      </c>
      <c r="O38" s="15">
        <f t="shared" si="4"/>
        <v>0.13367202465228617</v>
      </c>
      <c r="P38" s="15">
        <f t="shared" si="5"/>
        <v>0.54305532058873285</v>
      </c>
      <c r="Q38" s="67">
        <f t="shared" si="6"/>
        <v>0.75886524822695034</v>
      </c>
      <c r="R38" s="51">
        <v>646</v>
      </c>
      <c r="S38" s="79">
        <v>2055</v>
      </c>
      <c r="T38" s="79">
        <v>5911</v>
      </c>
      <c r="U38" s="15">
        <f t="shared" si="7"/>
        <v>0.24614808028649954</v>
      </c>
      <c r="V38" s="67">
        <f t="shared" si="8"/>
        <v>1.3973995271867612</v>
      </c>
      <c r="W38" s="51">
        <v>5539</v>
      </c>
      <c r="X38" s="50" t="s">
        <v>283</v>
      </c>
      <c r="Y38" s="104">
        <f t="shared" si="9"/>
        <v>0.23065711668193553</v>
      </c>
      <c r="Z38" s="105">
        <f t="shared" si="10"/>
        <v>1.3094562647754138</v>
      </c>
    </row>
    <row r="39" spans="1:26" x14ac:dyDescent="0.2">
      <c r="A39" s="28" t="s">
        <v>162</v>
      </c>
      <c r="B39" s="29" t="s">
        <v>160</v>
      </c>
      <c r="C39" s="30">
        <v>6154</v>
      </c>
      <c r="D39" s="51">
        <v>40144</v>
      </c>
      <c r="E39" s="15">
        <f t="shared" si="0"/>
        <v>0.11238899403115446</v>
      </c>
      <c r="F39" s="67">
        <f t="shared" si="1"/>
        <v>6.5232369190770232</v>
      </c>
      <c r="G39" s="12">
        <v>357188</v>
      </c>
      <c r="H39" s="51">
        <v>26174</v>
      </c>
      <c r="I39" s="15">
        <f t="shared" si="2"/>
        <v>0.65200278995615779</v>
      </c>
      <c r="J39" s="67">
        <f t="shared" si="3"/>
        <v>4.2531686707832304</v>
      </c>
      <c r="K39" s="51">
        <v>2960</v>
      </c>
      <c r="L39" s="79">
        <v>3997</v>
      </c>
      <c r="M39" s="79">
        <v>0</v>
      </c>
      <c r="N39" s="79">
        <v>6957</v>
      </c>
      <c r="O39" s="15">
        <f t="shared" si="4"/>
        <v>0.17330111598246314</v>
      </c>
      <c r="P39" s="15">
        <f t="shared" si="5"/>
        <v>0.77783989266547404</v>
      </c>
      <c r="Q39" s="67">
        <f t="shared" si="6"/>
        <v>1.1304842378940527</v>
      </c>
      <c r="R39" s="51">
        <v>646</v>
      </c>
      <c r="S39" s="79">
        <v>1341</v>
      </c>
      <c r="T39" s="79">
        <v>8944</v>
      </c>
      <c r="U39" s="15">
        <f t="shared" si="7"/>
        <v>0.22279792746113988</v>
      </c>
      <c r="V39" s="67">
        <f t="shared" si="8"/>
        <v>1.4533636659083522</v>
      </c>
      <c r="W39" s="51">
        <v>5026</v>
      </c>
      <c r="X39" s="50" t="s">
        <v>284</v>
      </c>
      <c r="Y39" s="104">
        <f t="shared" si="9"/>
        <v>0.12519928258270227</v>
      </c>
      <c r="Z39" s="105">
        <f t="shared" si="10"/>
        <v>0.81670458238544041</v>
      </c>
    </row>
    <row r="40" spans="1:26" x14ac:dyDescent="0.2">
      <c r="A40" s="28" t="s">
        <v>164</v>
      </c>
      <c r="B40" s="29" t="s">
        <v>165</v>
      </c>
      <c r="C40" s="30">
        <v>9476</v>
      </c>
      <c r="D40" s="51">
        <v>60113</v>
      </c>
      <c r="E40" s="15">
        <f t="shared" si="0"/>
        <v>8.2927636797560988E-2</v>
      </c>
      <c r="F40" s="67">
        <f t="shared" si="1"/>
        <v>6.3437104263402277</v>
      </c>
      <c r="G40" s="12">
        <v>724885</v>
      </c>
      <c r="H40" s="51">
        <v>40707</v>
      </c>
      <c r="I40" s="15">
        <f t="shared" si="2"/>
        <v>0.67717465440087832</v>
      </c>
      <c r="J40" s="67">
        <f t="shared" si="3"/>
        <v>4.2957999155761923</v>
      </c>
      <c r="K40" s="51">
        <v>3134</v>
      </c>
      <c r="L40" s="79">
        <v>3080</v>
      </c>
      <c r="M40" s="79">
        <v>1200</v>
      </c>
      <c r="N40" s="79">
        <v>7414</v>
      </c>
      <c r="O40" s="15">
        <f t="shared" si="4"/>
        <v>0.12333438690466289</v>
      </c>
      <c r="P40" s="15">
        <f t="shared" si="5"/>
        <v>0.5807159082008303</v>
      </c>
      <c r="Q40" s="67">
        <f t="shared" si="6"/>
        <v>0.78239763613338964</v>
      </c>
      <c r="R40" s="51">
        <v>684</v>
      </c>
      <c r="S40" s="79">
        <v>4669</v>
      </c>
      <c r="T40" s="79">
        <v>12767</v>
      </c>
      <c r="U40" s="15">
        <f t="shared" si="7"/>
        <v>0.21238334470081346</v>
      </c>
      <c r="V40" s="67">
        <f t="shared" si="8"/>
        <v>1.347298438159561</v>
      </c>
      <c r="W40" s="51">
        <v>6639</v>
      </c>
      <c r="X40" s="50" t="s">
        <v>285</v>
      </c>
      <c r="Y40" s="104">
        <f t="shared" si="9"/>
        <v>0.11044200089830819</v>
      </c>
      <c r="Z40" s="105">
        <f t="shared" si="10"/>
        <v>0.70061207260447445</v>
      </c>
    </row>
    <row r="41" spans="1:26" x14ac:dyDescent="0.2">
      <c r="A41" s="28" t="s">
        <v>167</v>
      </c>
      <c r="B41" s="29" t="s">
        <v>165</v>
      </c>
      <c r="C41" s="30">
        <v>12642</v>
      </c>
      <c r="D41" s="51">
        <v>116436</v>
      </c>
      <c r="E41" s="15">
        <f t="shared" si="0"/>
        <v>0.10393491615474017</v>
      </c>
      <c r="F41" s="67">
        <f t="shared" si="1"/>
        <v>9.2102515424774563</v>
      </c>
      <c r="G41" s="12">
        <v>1120278</v>
      </c>
      <c r="H41" s="51">
        <v>70187</v>
      </c>
      <c r="I41" s="15">
        <f t="shared" si="2"/>
        <v>0.60279466831564121</v>
      </c>
      <c r="J41" s="67">
        <f t="shared" si="3"/>
        <v>5.5518905236513207</v>
      </c>
      <c r="K41" s="51">
        <v>5950</v>
      </c>
      <c r="L41" s="79">
        <v>1771</v>
      </c>
      <c r="M41" s="79">
        <v>1907</v>
      </c>
      <c r="N41" s="79">
        <v>9628</v>
      </c>
      <c r="O41" s="15">
        <f t="shared" si="4"/>
        <v>8.2689202652100724E-2</v>
      </c>
      <c r="P41" s="15">
        <f t="shared" si="5"/>
        <v>0.37135032977205229</v>
      </c>
      <c r="Q41" s="67">
        <f t="shared" si="6"/>
        <v>0.76158835627274168</v>
      </c>
      <c r="R41" s="51">
        <v>1299</v>
      </c>
      <c r="S41" s="79">
        <v>15000</v>
      </c>
      <c r="T41" s="79">
        <v>25927</v>
      </c>
      <c r="U41" s="15">
        <f t="shared" si="7"/>
        <v>0.2226716822975712</v>
      </c>
      <c r="V41" s="67">
        <f t="shared" si="8"/>
        <v>2.0508622053472552</v>
      </c>
      <c r="W41" s="51">
        <v>20322</v>
      </c>
      <c r="X41" s="50" t="s">
        <v>286</v>
      </c>
      <c r="Y41" s="104">
        <f t="shared" si="9"/>
        <v>0.17453364938678759</v>
      </c>
      <c r="Z41" s="105">
        <f t="shared" si="10"/>
        <v>1.6074988134788799</v>
      </c>
    </row>
    <row r="42" spans="1:26" x14ac:dyDescent="0.2">
      <c r="A42" s="28" t="s">
        <v>169</v>
      </c>
      <c r="B42" s="29" t="s">
        <v>170</v>
      </c>
      <c r="C42" s="30">
        <v>31931</v>
      </c>
      <c r="D42" s="51">
        <v>107758</v>
      </c>
      <c r="E42" s="15">
        <f t="shared" si="0"/>
        <v>8.3967032821464671E-2</v>
      </c>
      <c r="F42" s="67">
        <f t="shared" si="1"/>
        <v>3.3747142275531616</v>
      </c>
      <c r="G42" s="12">
        <v>1283337</v>
      </c>
      <c r="H42" s="51">
        <v>64305</v>
      </c>
      <c r="I42" s="15">
        <f t="shared" si="2"/>
        <v>0.59675383730210285</v>
      </c>
      <c r="J42" s="67">
        <f t="shared" si="3"/>
        <v>2.013873665090351</v>
      </c>
      <c r="K42" s="51">
        <v>12670</v>
      </c>
      <c r="L42" s="79">
        <v>0</v>
      </c>
      <c r="M42" s="79">
        <v>9665</v>
      </c>
      <c r="N42" s="79">
        <v>22335</v>
      </c>
      <c r="O42" s="15">
        <f t="shared" si="4"/>
        <v>0.20726999387516473</v>
      </c>
      <c r="P42" s="15">
        <f t="shared" si="5"/>
        <v>0.63590809441106966</v>
      </c>
      <c r="Q42" s="67">
        <f t="shared" si="6"/>
        <v>0.69947699727537505</v>
      </c>
      <c r="R42" s="51">
        <v>2766</v>
      </c>
      <c r="S42" s="79">
        <v>10022</v>
      </c>
      <c r="T42" s="79">
        <v>35123</v>
      </c>
      <c r="U42" s="15">
        <f t="shared" si="7"/>
        <v>0.32594331743350841</v>
      </c>
      <c r="V42" s="67">
        <f t="shared" si="8"/>
        <v>1.0999655507187374</v>
      </c>
      <c r="W42" s="51">
        <v>8330</v>
      </c>
      <c r="X42" s="50" t="s">
        <v>287</v>
      </c>
      <c r="Y42" s="104">
        <f t="shared" si="9"/>
        <v>7.7302845264388728E-2</v>
      </c>
      <c r="Z42" s="105">
        <f t="shared" si="10"/>
        <v>0.26087501174407318</v>
      </c>
    </row>
    <row r="43" spans="1:26" x14ac:dyDescent="0.2">
      <c r="A43" s="28" t="s">
        <v>172</v>
      </c>
      <c r="B43" s="29" t="s">
        <v>173</v>
      </c>
      <c r="C43" s="30">
        <v>16359</v>
      </c>
      <c r="D43" s="51">
        <v>53144</v>
      </c>
      <c r="E43" s="15">
        <f t="shared" si="0"/>
        <v>7.4116739722550354E-2</v>
      </c>
      <c r="F43" s="67">
        <f t="shared" si="1"/>
        <v>3.2486093281985453</v>
      </c>
      <c r="G43" s="12">
        <v>717031</v>
      </c>
      <c r="H43" s="51">
        <v>36069</v>
      </c>
      <c r="I43" s="15">
        <f t="shared" si="2"/>
        <v>0.6787031461688996</v>
      </c>
      <c r="J43" s="67">
        <f t="shared" si="3"/>
        <v>2.2048413717219879</v>
      </c>
      <c r="K43" s="51">
        <v>6608</v>
      </c>
      <c r="L43" s="79">
        <v>5555</v>
      </c>
      <c r="M43" s="79">
        <v>0</v>
      </c>
      <c r="N43" s="79">
        <v>12163</v>
      </c>
      <c r="O43" s="15">
        <f t="shared" si="4"/>
        <v>0.2288687340057203</v>
      </c>
      <c r="P43" s="15">
        <f t="shared" si="5"/>
        <v>0.89394384830221962</v>
      </c>
      <c r="Q43" s="67">
        <f t="shared" si="6"/>
        <v>0.74350510422397453</v>
      </c>
      <c r="R43" s="51">
        <v>1443</v>
      </c>
      <c r="S43" s="79">
        <v>0</v>
      </c>
      <c r="T43" s="79">
        <v>13606</v>
      </c>
      <c r="U43" s="15">
        <f t="shared" si="7"/>
        <v>0.25602137588438956</v>
      </c>
      <c r="V43" s="67">
        <f t="shared" si="8"/>
        <v>0.83171342991625408</v>
      </c>
      <c r="W43" s="51">
        <v>3469</v>
      </c>
      <c r="X43" s="50" t="s">
        <v>258</v>
      </c>
      <c r="Y43" s="104">
        <f t="shared" si="9"/>
        <v>6.5275477946710819E-2</v>
      </c>
      <c r="Z43" s="105">
        <f t="shared" si="10"/>
        <v>0.21205452656030319</v>
      </c>
    </row>
    <row r="44" spans="1:26" x14ac:dyDescent="0.2">
      <c r="A44" s="28" t="s">
        <v>175</v>
      </c>
      <c r="B44" s="29" t="s">
        <v>176</v>
      </c>
      <c r="C44" s="30">
        <v>11147</v>
      </c>
      <c r="D44" s="51">
        <v>24807</v>
      </c>
      <c r="E44" s="15">
        <f t="shared" si="0"/>
        <v>6.8600014379815166E-2</v>
      </c>
      <c r="F44" s="67">
        <f t="shared" si="1"/>
        <v>2.2254418229119941</v>
      </c>
      <c r="G44" s="12">
        <v>361618</v>
      </c>
      <c r="H44" s="51">
        <v>15600</v>
      </c>
      <c r="I44" s="15">
        <f t="shared" si="2"/>
        <v>0.62885475873745311</v>
      </c>
      <c r="J44" s="67">
        <f t="shared" si="3"/>
        <v>1.3994796806315601</v>
      </c>
      <c r="K44" s="51">
        <v>4500</v>
      </c>
      <c r="L44" s="79">
        <v>0</v>
      </c>
      <c r="M44" s="79">
        <v>0</v>
      </c>
      <c r="N44" s="79">
        <v>4500</v>
      </c>
      <c r="O44" s="15">
        <f t="shared" si="4"/>
        <v>0.18140041117426534</v>
      </c>
      <c r="P44" s="15">
        <f t="shared" si="5"/>
        <v>0.53053525112001887</v>
      </c>
      <c r="Q44" s="67">
        <f t="shared" si="6"/>
        <v>0.40369606172064232</v>
      </c>
      <c r="R44" s="51">
        <v>982</v>
      </c>
      <c r="S44" s="79">
        <v>3000</v>
      </c>
      <c r="T44" s="79">
        <v>8482</v>
      </c>
      <c r="U44" s="15">
        <f t="shared" si="7"/>
        <v>0.34191961946224858</v>
      </c>
      <c r="V44" s="67">
        <f t="shared" si="8"/>
        <v>0.76092222122544184</v>
      </c>
      <c r="W44" s="51">
        <v>725</v>
      </c>
      <c r="X44" s="50" t="s">
        <v>288</v>
      </c>
      <c r="Y44" s="104">
        <f t="shared" si="9"/>
        <v>2.9225621800298304E-2</v>
      </c>
      <c r="Z44" s="105">
        <f t="shared" si="10"/>
        <v>6.5039921054992372E-2</v>
      </c>
    </row>
    <row r="45" spans="1:26" x14ac:dyDescent="0.2">
      <c r="A45" s="28" t="s">
        <v>178</v>
      </c>
      <c r="B45" s="29" t="s">
        <v>179</v>
      </c>
      <c r="C45" s="30">
        <v>9631</v>
      </c>
      <c r="D45" s="51">
        <v>21314</v>
      </c>
      <c r="E45" s="15">
        <f t="shared" si="0"/>
        <v>0.1701309067688378</v>
      </c>
      <c r="F45" s="67">
        <f t="shared" si="1"/>
        <v>2.2130619873325719</v>
      </c>
      <c r="G45" s="12">
        <v>125280</v>
      </c>
      <c r="H45" s="51">
        <v>9951</v>
      </c>
      <c r="I45" s="15">
        <f t="shared" si="2"/>
        <v>0.46687623158487379</v>
      </c>
      <c r="J45" s="67">
        <f t="shared" si="3"/>
        <v>1.0332260409095628</v>
      </c>
      <c r="K45" s="51">
        <v>2960</v>
      </c>
      <c r="L45" s="79">
        <v>3740</v>
      </c>
      <c r="M45" s="79">
        <v>0</v>
      </c>
      <c r="N45" s="79">
        <v>6700</v>
      </c>
      <c r="O45" s="15">
        <f t="shared" si="4"/>
        <v>0.31434737731068779</v>
      </c>
      <c r="P45" s="15">
        <f t="shared" si="5"/>
        <v>0.71926999463231345</v>
      </c>
      <c r="Q45" s="67">
        <f t="shared" si="6"/>
        <v>0.69567023154397256</v>
      </c>
      <c r="R45" s="51">
        <v>646</v>
      </c>
      <c r="S45" s="79">
        <v>1969</v>
      </c>
      <c r="T45" s="79">
        <v>9315</v>
      </c>
      <c r="U45" s="15">
        <f t="shared" si="7"/>
        <v>0.43703668949985924</v>
      </c>
      <c r="V45" s="67">
        <f t="shared" si="8"/>
        <v>0.96718928460180664</v>
      </c>
      <c r="W45" s="51">
        <v>2048</v>
      </c>
      <c r="X45" s="50" t="s">
        <v>289</v>
      </c>
      <c r="Y45" s="104">
        <f t="shared" si="9"/>
        <v>9.6087078915266966E-2</v>
      </c>
      <c r="Z45" s="105">
        <f t="shared" si="10"/>
        <v>0.21264666182120237</v>
      </c>
    </row>
    <row r="46" spans="1:26" x14ac:dyDescent="0.2">
      <c r="A46" s="28" t="s">
        <v>181</v>
      </c>
      <c r="B46" s="29" t="s">
        <v>179</v>
      </c>
      <c r="C46" s="30">
        <v>73192</v>
      </c>
      <c r="D46" s="51">
        <v>348609</v>
      </c>
      <c r="E46" s="15">
        <f t="shared" si="0"/>
        <v>0.10133911856428908</v>
      </c>
      <c r="F46" s="67">
        <f t="shared" si="1"/>
        <v>4.7629385725215867</v>
      </c>
      <c r="G46" s="12">
        <v>3440024</v>
      </c>
      <c r="H46" s="51">
        <v>151711</v>
      </c>
      <c r="I46" s="15">
        <f t="shared" si="2"/>
        <v>0.43518956768184414</v>
      </c>
      <c r="J46" s="67">
        <f t="shared" si="3"/>
        <v>2.0727811782708492</v>
      </c>
      <c r="K46" s="51">
        <v>32859</v>
      </c>
      <c r="L46" s="79">
        <v>53513</v>
      </c>
      <c r="M46" s="79">
        <v>0</v>
      </c>
      <c r="N46" s="79">
        <v>86372</v>
      </c>
      <c r="O46" s="15">
        <f t="shared" si="4"/>
        <v>0.24776181911539863</v>
      </c>
      <c r="P46" s="15">
        <f t="shared" si="5"/>
        <v>0.52775588265845452</v>
      </c>
      <c r="Q46" s="67">
        <f t="shared" si="6"/>
        <v>1.1800743250628485</v>
      </c>
      <c r="R46" s="51">
        <v>7174</v>
      </c>
      <c r="S46" s="79">
        <v>70113</v>
      </c>
      <c r="T46" s="79">
        <v>163659</v>
      </c>
      <c r="U46" s="15">
        <f t="shared" si="7"/>
        <v>0.4694629226439937</v>
      </c>
      <c r="V46" s="67">
        <f t="shared" si="8"/>
        <v>2.2360230626297954</v>
      </c>
      <c r="W46" s="51">
        <v>33239</v>
      </c>
      <c r="X46" s="50" t="s">
        <v>290</v>
      </c>
      <c r="Y46" s="104">
        <f t="shared" si="9"/>
        <v>9.5347509674162167E-2</v>
      </c>
      <c r="Z46" s="105">
        <f t="shared" si="10"/>
        <v>0.45413433162094219</v>
      </c>
    </row>
    <row r="47" spans="1:26" x14ac:dyDescent="0.2">
      <c r="A47" s="28" t="s">
        <v>183</v>
      </c>
      <c r="B47" s="29" t="s">
        <v>184</v>
      </c>
      <c r="C47" s="30">
        <v>6528</v>
      </c>
      <c r="D47" s="51">
        <v>40857</v>
      </c>
      <c r="E47" s="15">
        <f t="shared" si="0"/>
        <v>0.1520650883389596</v>
      </c>
      <c r="F47" s="67">
        <f t="shared" si="1"/>
        <v>6.2587316176470589</v>
      </c>
      <c r="G47" s="12">
        <v>268681</v>
      </c>
      <c r="H47" s="51">
        <v>29531</v>
      </c>
      <c r="I47" s="15">
        <f t="shared" si="2"/>
        <v>0.72278924052182003</v>
      </c>
      <c r="J47" s="67">
        <f t="shared" si="3"/>
        <v>4.5237438725490193</v>
      </c>
      <c r="K47" s="51">
        <v>2960</v>
      </c>
      <c r="L47" s="79">
        <v>500</v>
      </c>
      <c r="M47" s="79">
        <v>13</v>
      </c>
      <c r="N47" s="79">
        <v>3473</v>
      </c>
      <c r="O47" s="15">
        <f t="shared" si="4"/>
        <v>8.5003793719558463E-2</v>
      </c>
      <c r="P47" s="15">
        <f t="shared" si="5"/>
        <v>0.53537844920610456</v>
      </c>
      <c r="Q47" s="67">
        <f t="shared" si="6"/>
        <v>0.53201593137254899</v>
      </c>
      <c r="R47" s="51">
        <v>646</v>
      </c>
      <c r="S47" s="79">
        <v>2368</v>
      </c>
      <c r="T47" s="79">
        <v>6487</v>
      </c>
      <c r="U47" s="15">
        <f t="shared" si="7"/>
        <v>0.15877328242406441</v>
      </c>
      <c r="V47" s="67">
        <f t="shared" si="8"/>
        <v>0.99371936274509809</v>
      </c>
      <c r="W47" s="51">
        <v>4839</v>
      </c>
      <c r="X47" s="50" t="s">
        <v>291</v>
      </c>
      <c r="Y47" s="104">
        <f t="shared" si="9"/>
        <v>0.11843747705411557</v>
      </c>
      <c r="Z47" s="105">
        <f t="shared" si="10"/>
        <v>0.74126838235294112</v>
      </c>
    </row>
    <row r="48" spans="1:26" x14ac:dyDescent="0.2">
      <c r="A48" s="28" t="s">
        <v>186</v>
      </c>
      <c r="B48" s="29" t="s">
        <v>187</v>
      </c>
      <c r="C48" s="30">
        <v>31012</v>
      </c>
      <c r="D48" s="51">
        <v>61707</v>
      </c>
      <c r="E48" s="15">
        <f t="shared" si="0"/>
        <v>6.4112967324797682E-2</v>
      </c>
      <c r="F48" s="67">
        <f t="shared" si="1"/>
        <v>1.989778150393396</v>
      </c>
      <c r="G48" s="12">
        <v>962473</v>
      </c>
      <c r="H48" s="51">
        <v>33742</v>
      </c>
      <c r="I48" s="15">
        <f t="shared" si="2"/>
        <v>0.54680992431976927</v>
      </c>
      <c r="J48" s="67">
        <f t="shared" si="3"/>
        <v>1.0880304398297433</v>
      </c>
      <c r="K48" s="51">
        <v>12079</v>
      </c>
      <c r="L48" s="79">
        <v>9500</v>
      </c>
      <c r="M48" s="79">
        <v>0</v>
      </c>
      <c r="N48" s="79">
        <v>21579</v>
      </c>
      <c r="O48" s="15">
        <f t="shared" si="4"/>
        <v>0.34970100636880741</v>
      </c>
      <c r="P48" s="15">
        <f t="shared" si="5"/>
        <v>0.89110505450941524</v>
      </c>
      <c r="Q48" s="67">
        <f t="shared" si="6"/>
        <v>0.69582742164323486</v>
      </c>
      <c r="R48" s="51">
        <v>2637</v>
      </c>
      <c r="S48" s="79">
        <v>0</v>
      </c>
      <c r="T48" s="79">
        <v>24216</v>
      </c>
      <c r="U48" s="15">
        <f t="shared" si="7"/>
        <v>0.39243521804657494</v>
      </c>
      <c r="V48" s="67">
        <f t="shared" si="8"/>
        <v>0.780859022313943</v>
      </c>
      <c r="W48" s="51">
        <v>3749</v>
      </c>
      <c r="X48" s="50" t="s">
        <v>292</v>
      </c>
      <c r="Y48" s="104">
        <f t="shared" si="9"/>
        <v>6.0754857633655825E-2</v>
      </c>
      <c r="Z48" s="105">
        <f t="shared" si="10"/>
        <v>0.12088868824970979</v>
      </c>
    </row>
    <row r="49" spans="1:26" x14ac:dyDescent="0.2">
      <c r="A49" s="28" t="s">
        <v>189</v>
      </c>
      <c r="B49" s="29" t="s">
        <v>190</v>
      </c>
      <c r="C49" s="30">
        <v>23359</v>
      </c>
      <c r="D49" s="51">
        <v>114462</v>
      </c>
      <c r="E49" s="15">
        <f t="shared" si="0"/>
        <v>5.0418302501886357E-2</v>
      </c>
      <c r="F49" s="67">
        <f t="shared" si="1"/>
        <v>4.9001241491502201</v>
      </c>
      <c r="G49" s="12">
        <v>2270247</v>
      </c>
      <c r="H49" s="51">
        <v>72070</v>
      </c>
      <c r="I49" s="15">
        <f t="shared" si="2"/>
        <v>0.62964127832817873</v>
      </c>
      <c r="J49" s="67">
        <f t="shared" si="3"/>
        <v>3.0853204332377242</v>
      </c>
      <c r="K49" s="51">
        <v>11624</v>
      </c>
      <c r="L49" s="79">
        <v>0</v>
      </c>
      <c r="M49" s="79">
        <v>0</v>
      </c>
      <c r="N49" s="79">
        <v>11624</v>
      </c>
      <c r="O49" s="15">
        <f t="shared" si="4"/>
        <v>0.10155335395152977</v>
      </c>
      <c r="P49" s="15">
        <f t="shared" si="5"/>
        <v>0.64164274674321042</v>
      </c>
      <c r="Q49" s="67">
        <f t="shared" si="6"/>
        <v>0.49762404212509098</v>
      </c>
      <c r="R49" s="51">
        <v>2538</v>
      </c>
      <c r="S49" s="79">
        <v>3954</v>
      </c>
      <c r="T49" s="79">
        <v>18116</v>
      </c>
      <c r="U49" s="15">
        <f t="shared" si="7"/>
        <v>0.1582708671873635</v>
      </c>
      <c r="V49" s="67">
        <f t="shared" si="8"/>
        <v>0.77554689841174707</v>
      </c>
      <c r="W49" s="51">
        <v>24276</v>
      </c>
      <c r="X49" s="50" t="s">
        <v>293</v>
      </c>
      <c r="Y49" s="104">
        <f t="shared" si="9"/>
        <v>0.21208785448445772</v>
      </c>
      <c r="Z49" s="105">
        <f t="shared" si="10"/>
        <v>1.0392568175007493</v>
      </c>
    </row>
    <row r="50" spans="1:26" x14ac:dyDescent="0.2">
      <c r="A50" s="28" t="s">
        <v>192</v>
      </c>
      <c r="B50" s="29" t="s">
        <v>193</v>
      </c>
      <c r="C50" s="30">
        <v>43240</v>
      </c>
      <c r="D50" s="51">
        <v>65531</v>
      </c>
      <c r="E50" s="15">
        <f t="shared" si="0"/>
        <v>5.8784639618789269E-2</v>
      </c>
      <c r="F50" s="67">
        <f t="shared" si="1"/>
        <v>1.5155180388529139</v>
      </c>
      <c r="G50" s="12">
        <v>1114764</v>
      </c>
      <c r="H50" s="51">
        <v>29547</v>
      </c>
      <c r="I50" s="15">
        <f t="shared" si="2"/>
        <v>0.45088584028932871</v>
      </c>
      <c r="J50" s="67">
        <f t="shared" si="3"/>
        <v>0.68332562442183165</v>
      </c>
      <c r="K50" s="51">
        <v>16972</v>
      </c>
      <c r="L50" s="79">
        <v>8000</v>
      </c>
      <c r="M50" s="79">
        <v>0</v>
      </c>
      <c r="N50" s="79">
        <v>24972</v>
      </c>
      <c r="O50" s="15">
        <f t="shared" si="4"/>
        <v>0.38107155392104503</v>
      </c>
      <c r="P50" s="15">
        <f t="shared" si="5"/>
        <v>0.81703965449548488</v>
      </c>
      <c r="Q50" s="67">
        <f t="shared" si="6"/>
        <v>0.5775208140610546</v>
      </c>
      <c r="R50" s="51">
        <v>3706</v>
      </c>
      <c r="S50" s="79">
        <v>1886</v>
      </c>
      <c r="T50" s="79">
        <v>30564</v>
      </c>
      <c r="U50" s="15">
        <f t="shared" si="7"/>
        <v>0.46640521280004882</v>
      </c>
      <c r="V50" s="67">
        <f t="shared" si="8"/>
        <v>0.70684551341350599</v>
      </c>
      <c r="W50" s="51">
        <v>5420</v>
      </c>
      <c r="X50" s="50" t="s">
        <v>294</v>
      </c>
      <c r="Y50" s="104">
        <f t="shared" si="9"/>
        <v>8.2708946910622458E-2</v>
      </c>
      <c r="Z50" s="105">
        <f t="shared" si="10"/>
        <v>0.12534690101757631</v>
      </c>
    </row>
    <row r="51" spans="1:26" x14ac:dyDescent="0.2">
      <c r="A51" s="38"/>
      <c r="B51" s="39"/>
      <c r="C51" s="40"/>
      <c r="D51" s="69"/>
      <c r="E51" s="69"/>
      <c r="F51" s="69"/>
      <c r="G51" s="41"/>
      <c r="H51" s="69"/>
      <c r="I51" s="69"/>
      <c r="J51" s="69"/>
      <c r="K51" s="69"/>
      <c r="L51" s="69"/>
      <c r="M51" s="69"/>
      <c r="N51" s="69"/>
      <c r="O51" s="69"/>
      <c r="P51" s="69"/>
      <c r="Q51" s="69"/>
      <c r="R51" s="69"/>
      <c r="S51" s="69"/>
      <c r="T51" s="69"/>
      <c r="U51" s="69"/>
      <c r="V51" s="69"/>
      <c r="W51" s="69"/>
      <c r="X51" s="39"/>
      <c r="Y51" s="39"/>
      <c r="Z51" s="70"/>
    </row>
    <row r="52" spans="1:26" x14ac:dyDescent="0.2">
      <c r="A52" s="35" t="s">
        <v>195</v>
      </c>
      <c r="B52" s="35"/>
      <c r="C52" s="64">
        <f>SUM(C3:C50)</f>
        <v>1097379</v>
      </c>
      <c r="D52" s="37">
        <f>SUM(D3:D50)</f>
        <v>4250398</v>
      </c>
      <c r="E52" s="46">
        <f>D52/G52</f>
        <v>8.0059869380144491E-2</v>
      </c>
      <c r="F52" s="102">
        <f>D52/C52</f>
        <v>3.8732270254852699</v>
      </c>
      <c r="G52" s="37">
        <f>SUM(G3:G50)</f>
        <v>53090244</v>
      </c>
      <c r="H52" s="37">
        <f>SUM(H3:H50)</f>
        <v>2337784</v>
      </c>
      <c r="I52" s="46">
        <f>H52/D52</f>
        <v>0.55001531621274058</v>
      </c>
      <c r="J52" s="102">
        <f>H52/C52</f>
        <v>2.1303341871860133</v>
      </c>
      <c r="K52" s="37">
        <f>SUM(K3:K50)</f>
        <v>452088</v>
      </c>
      <c r="L52" s="37">
        <f>SUM(L3:L50)</f>
        <v>258582</v>
      </c>
      <c r="M52" s="37">
        <f>SUM(M3:M50)</f>
        <v>33790</v>
      </c>
      <c r="N52" s="37">
        <f>SUM(N3:N50)</f>
        <v>744460</v>
      </c>
      <c r="O52" s="46">
        <f>N52/D52</f>
        <v>0.17515065647969907</v>
      </c>
      <c r="P52" s="46">
        <f>N52/T52</f>
        <v>0.53974302646441707</v>
      </c>
      <c r="Q52" s="102">
        <f>N52/C52</f>
        <v>0.67839825620865712</v>
      </c>
      <c r="R52" s="37">
        <f>SUM(R3:R50)</f>
        <v>98703</v>
      </c>
      <c r="S52" s="37">
        <f>SUM(S3:S50)</f>
        <v>536123</v>
      </c>
      <c r="T52" s="37">
        <f>SUM(T3:T50)</f>
        <v>1379286</v>
      </c>
      <c r="U52" s="46">
        <f>T52/D52</f>
        <v>0.3245074931806386</v>
      </c>
      <c r="V52" s="102">
        <f>T52/C52</f>
        <v>1.2568911925597264</v>
      </c>
      <c r="W52" s="37">
        <f>SUM(W3:W50)</f>
        <v>533328</v>
      </c>
      <c r="X52" s="103"/>
      <c r="Y52" s="46">
        <f>W52/D52</f>
        <v>0.12547719060662083</v>
      </c>
      <c r="Z52" s="102">
        <f>W52/C52</f>
        <v>0.48600164573953031</v>
      </c>
    </row>
    <row r="53" spans="1:26" x14ac:dyDescent="0.2">
      <c r="A53" s="35" t="s">
        <v>196</v>
      </c>
      <c r="B53" s="35"/>
      <c r="C53" s="64">
        <f t="shared" ref="C53:W53" si="11">AVERAGE(C3:C50)</f>
        <v>22862.0625</v>
      </c>
      <c r="D53" s="37">
        <f t="shared" si="11"/>
        <v>88549.958333333328</v>
      </c>
      <c r="E53" s="46">
        <f t="shared" si="11"/>
        <v>8.9643395887527497E-2</v>
      </c>
      <c r="F53" s="102">
        <f t="shared" si="11"/>
        <v>4.8805488148720464</v>
      </c>
      <c r="G53" s="37">
        <f t="shared" si="11"/>
        <v>1106046.75</v>
      </c>
      <c r="H53" s="37">
        <f t="shared" si="11"/>
        <v>48703.833333333336</v>
      </c>
      <c r="I53" s="46">
        <f t="shared" si="11"/>
        <v>0.54778044137463955</v>
      </c>
      <c r="J53" s="102">
        <f t="shared" si="11"/>
        <v>2.68121823836985</v>
      </c>
      <c r="K53" s="37">
        <f t="shared" si="11"/>
        <v>9418.5</v>
      </c>
      <c r="L53" s="37">
        <f t="shared" si="11"/>
        <v>5387.125</v>
      </c>
      <c r="M53" s="37">
        <f t="shared" si="11"/>
        <v>703.95833333333337</v>
      </c>
      <c r="N53" s="37">
        <f t="shared" si="11"/>
        <v>15509.583333333334</v>
      </c>
      <c r="O53" s="46">
        <f t="shared" si="11"/>
        <v>0.21794678056698544</v>
      </c>
      <c r="P53" s="46">
        <f t="shared" si="11"/>
        <v>0.6464223206302353</v>
      </c>
      <c r="Q53" s="102">
        <f t="shared" si="11"/>
        <v>0.80943431468091631</v>
      </c>
      <c r="R53" s="37">
        <f t="shared" si="11"/>
        <v>2056.3125</v>
      </c>
      <c r="S53" s="37">
        <f t="shared" si="11"/>
        <v>11169.229166666666</v>
      </c>
      <c r="T53" s="37">
        <f t="shared" si="11"/>
        <v>28735.125</v>
      </c>
      <c r="U53" s="46">
        <f t="shared" si="11"/>
        <v>0.33630680072984359</v>
      </c>
      <c r="V53" s="102">
        <f t="shared" si="11"/>
        <v>1.3582186404576666</v>
      </c>
      <c r="W53" s="37">
        <f t="shared" si="11"/>
        <v>11111</v>
      </c>
      <c r="X53" s="103"/>
      <c r="Y53" s="46">
        <f>AVERAGE(Y3:Y50)</f>
        <v>0.11591275789551692</v>
      </c>
      <c r="Z53" s="102">
        <f>AVERAGE(Z3:Z50)</f>
        <v>0.84111193604452816</v>
      </c>
    </row>
    <row r="54" spans="1:26" x14ac:dyDescent="0.2">
      <c r="A54" s="35" t="s">
        <v>197</v>
      </c>
      <c r="B54" s="35"/>
      <c r="C54" s="64">
        <f t="shared" ref="C54:W54" si="12">MEDIAN(C3:C50)</f>
        <v>14422</v>
      </c>
      <c r="D54" s="37">
        <f t="shared" si="12"/>
        <v>56628.5</v>
      </c>
      <c r="E54" s="46">
        <f t="shared" si="12"/>
        <v>8.6984795653535021E-2</v>
      </c>
      <c r="F54" s="102">
        <f t="shared" si="12"/>
        <v>4.0143283897870372</v>
      </c>
      <c r="G54" s="37">
        <f t="shared" si="12"/>
        <v>720958</v>
      </c>
      <c r="H54" s="37">
        <f t="shared" si="12"/>
        <v>31421</v>
      </c>
      <c r="I54" s="46">
        <f t="shared" si="12"/>
        <v>0.56469053706189576</v>
      </c>
      <c r="J54" s="102">
        <f t="shared" si="12"/>
        <v>2.2255567287396278</v>
      </c>
      <c r="K54" s="37">
        <f t="shared" si="12"/>
        <v>6279</v>
      </c>
      <c r="L54" s="37">
        <f t="shared" si="12"/>
        <v>894</v>
      </c>
      <c r="M54" s="37">
        <f t="shared" si="12"/>
        <v>0</v>
      </c>
      <c r="N54" s="37">
        <f t="shared" si="12"/>
        <v>8521</v>
      </c>
      <c r="O54" s="46">
        <f t="shared" si="12"/>
        <v>0.21006920999864959</v>
      </c>
      <c r="P54" s="46">
        <f t="shared" si="12"/>
        <v>0.63878009474084751</v>
      </c>
      <c r="Q54" s="102">
        <f t="shared" si="12"/>
        <v>0.69574882659360371</v>
      </c>
      <c r="R54" s="37">
        <f t="shared" si="12"/>
        <v>1371</v>
      </c>
      <c r="S54" s="37">
        <f t="shared" si="12"/>
        <v>3067.5</v>
      </c>
      <c r="T54" s="37">
        <f t="shared" si="12"/>
        <v>14936</v>
      </c>
      <c r="U54" s="46">
        <f t="shared" si="12"/>
        <v>0.32349052664128253</v>
      </c>
      <c r="V54" s="102">
        <f t="shared" si="12"/>
        <v>1.0491582715165864</v>
      </c>
      <c r="W54" s="37">
        <f t="shared" si="12"/>
        <v>5479.5</v>
      </c>
      <c r="X54" s="103"/>
      <c r="Y54" s="46">
        <f>MEDIAN(Y3:Y50)</f>
        <v>9.3056858962817818E-2</v>
      </c>
      <c r="Z54" s="102">
        <f>MEDIAN(Z3:Z50)</f>
        <v>0.42949013345160675</v>
      </c>
    </row>
  </sheetData>
  <autoFilter ref="A2:Z2" xr:uid="{2408A834-31FB-438F-9B90-1DD8C82BA45D}"/>
  <mergeCells count="8">
    <mergeCell ref="R1:V1"/>
    <mergeCell ref="W1:Z1"/>
    <mergeCell ref="A1:A2"/>
    <mergeCell ref="B1:B2"/>
    <mergeCell ref="C1:C2"/>
    <mergeCell ref="D1:G1"/>
    <mergeCell ref="H1:J1"/>
    <mergeCell ref="K1:Q1"/>
  </mergeCells>
  <conditionalFormatting sqref="A3:Z50">
    <cfRule type="expression" dxfId="2" priority="1">
      <formula>MOD(ROW(),2)=1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8CB1-9ADA-42BF-9523-8F6B967FA481}">
  <sheetPr>
    <tabColor theme="7" tint="0.39997558519241921"/>
  </sheetPr>
  <dimension ref="A1:Y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6.7109375" style="3" bestFit="1" customWidth="1"/>
    <col min="2" max="2" width="14.7109375" style="3" bestFit="1" customWidth="1"/>
    <col min="3" max="3" width="12" style="6" customWidth="1"/>
    <col min="4" max="4" width="13.85546875" style="10" customWidth="1"/>
    <col min="5" max="5" width="14" style="10" customWidth="1"/>
    <col min="6" max="6" width="12.85546875" style="10" customWidth="1"/>
    <col min="7" max="7" width="13.42578125" style="10" customWidth="1"/>
    <col min="8" max="8" width="15.140625" style="48" customWidth="1"/>
    <col min="9" max="9" width="13.28515625" style="48" customWidth="1"/>
    <col min="10" max="10" width="12.85546875" style="48" customWidth="1"/>
    <col min="11" max="11" width="13.28515625" style="48" customWidth="1"/>
    <col min="12" max="12" width="13.42578125" style="48" customWidth="1"/>
    <col min="13" max="13" width="11.85546875" style="48" customWidth="1"/>
    <col min="14" max="14" width="12.28515625" style="48" customWidth="1"/>
    <col min="15" max="15" width="12.85546875" style="48" customWidth="1"/>
    <col min="16" max="16" width="11.28515625" style="48" customWidth="1"/>
    <col min="17" max="17" width="11.42578125" style="48" customWidth="1"/>
    <col min="18" max="18" width="12.140625" style="48" customWidth="1"/>
    <col min="19" max="19" width="11.42578125" style="48" customWidth="1"/>
    <col min="20" max="20" width="10.85546875" style="48" customWidth="1"/>
    <col min="21" max="21" width="14.42578125" style="48" customWidth="1"/>
    <col min="22" max="22" width="68" style="112" customWidth="1"/>
    <col min="23" max="23" width="11.5703125" style="3" customWidth="1"/>
    <col min="24" max="24" width="12" style="3" customWidth="1"/>
    <col min="25" max="25" width="11.85546875" style="3" customWidth="1"/>
    <col min="26" max="16384" width="9.140625" style="3"/>
  </cols>
  <sheetData>
    <row r="1" spans="1:25" x14ac:dyDescent="0.2">
      <c r="A1" s="201" t="s">
        <v>31</v>
      </c>
      <c r="B1" s="201" t="s">
        <v>32</v>
      </c>
      <c r="C1" s="202" t="s">
        <v>33</v>
      </c>
      <c r="D1" s="171" t="s">
        <v>200</v>
      </c>
      <c r="E1" s="181"/>
      <c r="F1" s="181"/>
      <c r="G1" s="172"/>
      <c r="H1" s="173" t="s">
        <v>295</v>
      </c>
      <c r="I1" s="173"/>
      <c r="J1" s="173"/>
      <c r="K1" s="173"/>
      <c r="L1" s="173"/>
      <c r="M1" s="203"/>
      <c r="N1" s="160" t="s">
        <v>296</v>
      </c>
      <c r="O1" s="160"/>
      <c r="P1" s="180"/>
      <c r="Q1" s="162" t="s">
        <v>297</v>
      </c>
      <c r="R1" s="162"/>
      <c r="S1" s="163"/>
      <c r="T1" s="177" t="s">
        <v>298</v>
      </c>
      <c r="U1" s="177"/>
      <c r="V1" s="177"/>
      <c r="W1" s="177"/>
      <c r="X1" s="177"/>
      <c r="Y1" s="178"/>
    </row>
    <row r="2" spans="1:25" s="5" customFormat="1" ht="63.75" x14ac:dyDescent="0.2">
      <c r="A2" s="201"/>
      <c r="B2" s="201"/>
      <c r="C2" s="202"/>
      <c r="D2" s="44" t="s">
        <v>214</v>
      </c>
      <c r="E2" s="74" t="s">
        <v>299</v>
      </c>
      <c r="F2" s="74" t="s">
        <v>300</v>
      </c>
      <c r="G2" s="107" t="s">
        <v>204</v>
      </c>
      <c r="H2" s="24" t="s">
        <v>301</v>
      </c>
      <c r="I2" s="19" t="s">
        <v>302</v>
      </c>
      <c r="J2" s="19" t="s">
        <v>303</v>
      </c>
      <c r="K2" s="19" t="s">
        <v>304</v>
      </c>
      <c r="L2" s="61" t="s">
        <v>305</v>
      </c>
      <c r="M2" s="61" t="s">
        <v>306</v>
      </c>
      <c r="N2" s="25" t="s">
        <v>307</v>
      </c>
      <c r="O2" s="22" t="s">
        <v>308</v>
      </c>
      <c r="P2" s="22" t="s">
        <v>309</v>
      </c>
      <c r="Q2" s="26" t="s">
        <v>310</v>
      </c>
      <c r="R2" s="109" t="s">
        <v>311</v>
      </c>
      <c r="S2" s="109" t="s">
        <v>312</v>
      </c>
      <c r="T2" s="62" t="s">
        <v>313</v>
      </c>
      <c r="U2" s="150" t="s">
        <v>314</v>
      </c>
      <c r="V2" s="110" t="s">
        <v>315</v>
      </c>
      <c r="W2" s="111" t="s">
        <v>316</v>
      </c>
      <c r="X2" s="111" t="s">
        <v>317</v>
      </c>
      <c r="Y2" s="115" t="s">
        <v>318</v>
      </c>
    </row>
    <row r="3" spans="1:25" ht="25.5" x14ac:dyDescent="0.2">
      <c r="A3" s="28" t="s">
        <v>61</v>
      </c>
      <c r="B3" s="106" t="s">
        <v>62</v>
      </c>
      <c r="C3" s="30">
        <v>17153</v>
      </c>
      <c r="D3" s="9">
        <v>168691</v>
      </c>
      <c r="E3" s="15">
        <f t="shared" ref="E3:E50" si="0">D3/G3</f>
        <v>0.10567995870305542</v>
      </c>
      <c r="F3" s="63">
        <f t="shared" ref="F3:F50" si="1">D3/C3</f>
        <v>9.8344895936570857</v>
      </c>
      <c r="G3" s="12">
        <v>1596244</v>
      </c>
      <c r="H3" s="51">
        <v>1351</v>
      </c>
      <c r="I3" s="79">
        <v>1351</v>
      </c>
      <c r="J3" s="79">
        <v>1351</v>
      </c>
      <c r="K3" s="79">
        <v>4053</v>
      </c>
      <c r="L3" s="15">
        <f t="shared" ref="L3:L50" si="2">K3/D3</f>
        <v>2.4026178041507845E-2</v>
      </c>
      <c r="M3" s="67">
        <f t="shared" ref="M3:M50" si="3">K3/C3</f>
        <v>0.23628519792456129</v>
      </c>
      <c r="N3" s="51">
        <v>94030</v>
      </c>
      <c r="O3" s="15">
        <f t="shared" ref="O3:O50" si="4">N3/D3</f>
        <v>0.55740970176239402</v>
      </c>
      <c r="P3" s="67">
        <f t="shared" ref="P3:P50" si="5">N3/C3</f>
        <v>5.4818399113857632</v>
      </c>
      <c r="Q3" s="51">
        <v>24925</v>
      </c>
      <c r="R3" s="15">
        <f t="shared" ref="R3:R50" si="6">Q3/D3</f>
        <v>0.14775536335666989</v>
      </c>
      <c r="S3" s="67">
        <f t="shared" ref="S3:S50" si="7">Q3/C3</f>
        <v>1.4530985833381915</v>
      </c>
      <c r="T3" s="51">
        <v>20758</v>
      </c>
      <c r="U3" s="79">
        <v>24925</v>
      </c>
      <c r="V3" s="50" t="s">
        <v>319</v>
      </c>
      <c r="W3" s="116">
        <f>T3+U3</f>
        <v>45683</v>
      </c>
      <c r="X3" s="15">
        <f>W3/D3</f>
        <v>0.27080875683942829</v>
      </c>
      <c r="Y3" s="68">
        <f>W3/C3</f>
        <v>2.66326590100857</v>
      </c>
    </row>
    <row r="4" spans="1:25" x14ac:dyDescent="0.2">
      <c r="A4" s="28" t="s">
        <v>64</v>
      </c>
      <c r="B4" s="29" t="s">
        <v>65</v>
      </c>
      <c r="C4" s="30">
        <v>22493</v>
      </c>
      <c r="D4" s="9">
        <v>215586</v>
      </c>
      <c r="E4" s="15">
        <f t="shared" si="0"/>
        <v>0.24405695182958376</v>
      </c>
      <c r="F4" s="117">
        <f t="shared" si="1"/>
        <v>9.584581869915084</v>
      </c>
      <c r="G4" s="12">
        <v>883343</v>
      </c>
      <c r="H4" s="51">
        <v>0</v>
      </c>
      <c r="I4" s="79">
        <v>0</v>
      </c>
      <c r="J4" s="79">
        <v>0</v>
      </c>
      <c r="K4" s="79">
        <v>0</v>
      </c>
      <c r="L4" s="15">
        <f t="shared" si="2"/>
        <v>0</v>
      </c>
      <c r="M4" s="118">
        <f t="shared" si="3"/>
        <v>0</v>
      </c>
      <c r="N4" s="51">
        <v>89307</v>
      </c>
      <c r="O4" s="15">
        <f t="shared" si="4"/>
        <v>0.41425231694080322</v>
      </c>
      <c r="P4" s="118">
        <f t="shared" si="5"/>
        <v>3.9704352465211401</v>
      </c>
      <c r="Q4" s="51">
        <v>6333</v>
      </c>
      <c r="R4" s="15">
        <f t="shared" si="6"/>
        <v>2.9375747961370404E-2</v>
      </c>
      <c r="S4" s="118">
        <f t="shared" si="7"/>
        <v>0.28155426132574579</v>
      </c>
      <c r="T4" s="51">
        <v>29002</v>
      </c>
      <c r="U4" s="79">
        <v>90944</v>
      </c>
      <c r="V4" s="50" t="s">
        <v>320</v>
      </c>
      <c r="W4" s="116">
        <f t="shared" ref="W4:W50" si="8">T4+U4</f>
        <v>119946</v>
      </c>
      <c r="X4" s="15">
        <f t="shared" ref="X4:X50" si="9">W4/D4</f>
        <v>0.55637193509782634</v>
      </c>
      <c r="Y4" s="68">
        <f t="shared" ref="Y4:Y50" si="10">W4/C4</f>
        <v>5.3325923620681994</v>
      </c>
    </row>
    <row r="5" spans="1:25" x14ac:dyDescent="0.2">
      <c r="A5" s="28" t="s">
        <v>67</v>
      </c>
      <c r="B5" s="29" t="s">
        <v>68</v>
      </c>
      <c r="C5" s="30">
        <v>12330</v>
      </c>
      <c r="D5" s="9">
        <v>151903</v>
      </c>
      <c r="E5" s="15">
        <f t="shared" si="0"/>
        <v>0.1749818858735156</v>
      </c>
      <c r="F5" s="117">
        <f t="shared" si="1"/>
        <v>12.319789132197892</v>
      </c>
      <c r="G5" s="12">
        <v>868107</v>
      </c>
      <c r="H5" s="51">
        <v>3715</v>
      </c>
      <c r="I5" s="79">
        <v>651</v>
      </c>
      <c r="J5" s="79">
        <v>0</v>
      </c>
      <c r="K5" s="79">
        <v>4366</v>
      </c>
      <c r="L5" s="15">
        <f t="shared" si="2"/>
        <v>2.8742026161431965E-2</v>
      </c>
      <c r="M5" s="118">
        <f t="shared" si="3"/>
        <v>0.35409570154095704</v>
      </c>
      <c r="N5" s="51">
        <v>84870</v>
      </c>
      <c r="O5" s="15">
        <f t="shared" si="4"/>
        <v>0.55871180951001631</v>
      </c>
      <c r="P5" s="118">
        <f t="shared" si="5"/>
        <v>6.8832116788321169</v>
      </c>
      <c r="Q5" s="51">
        <v>31272</v>
      </c>
      <c r="R5" s="15">
        <f t="shared" si="6"/>
        <v>0.20586821853419615</v>
      </c>
      <c r="S5" s="118">
        <f t="shared" si="7"/>
        <v>2.5362530413625306</v>
      </c>
      <c r="T5" s="51">
        <v>17960</v>
      </c>
      <c r="U5" s="79">
        <v>13435</v>
      </c>
      <c r="V5" s="50" t="s">
        <v>321</v>
      </c>
      <c r="W5" s="116">
        <f t="shared" si="8"/>
        <v>31395</v>
      </c>
      <c r="X5" s="15">
        <f t="shared" si="9"/>
        <v>0.20667794579435561</v>
      </c>
      <c r="Y5" s="68">
        <f t="shared" si="10"/>
        <v>2.5462287104622869</v>
      </c>
    </row>
    <row r="6" spans="1:25" x14ac:dyDescent="0.2">
      <c r="A6" s="28" t="s">
        <v>70</v>
      </c>
      <c r="B6" s="29" t="s">
        <v>68</v>
      </c>
      <c r="C6" s="30">
        <v>3828</v>
      </c>
      <c r="D6" s="9">
        <v>43299</v>
      </c>
      <c r="E6" s="15">
        <f t="shared" si="0"/>
        <v>0.34123525285879786</v>
      </c>
      <c r="F6" s="117">
        <f t="shared" si="1"/>
        <v>11.311128526645769</v>
      </c>
      <c r="G6" s="12">
        <v>126889</v>
      </c>
      <c r="H6" s="51">
        <v>805</v>
      </c>
      <c r="I6" s="79">
        <v>0</v>
      </c>
      <c r="J6" s="79">
        <v>0</v>
      </c>
      <c r="K6" s="79">
        <v>805</v>
      </c>
      <c r="L6" s="15">
        <f t="shared" si="2"/>
        <v>1.8591653386914247E-2</v>
      </c>
      <c r="M6" s="118">
        <f t="shared" si="3"/>
        <v>0.21029258098223616</v>
      </c>
      <c r="N6" s="51">
        <v>16290</v>
      </c>
      <c r="O6" s="15">
        <f t="shared" si="4"/>
        <v>0.3762211598420287</v>
      </c>
      <c r="P6" s="118">
        <f t="shared" si="5"/>
        <v>4.2554858934169282</v>
      </c>
      <c r="Q6" s="51">
        <v>2052</v>
      </c>
      <c r="R6" s="15">
        <f t="shared" si="6"/>
        <v>4.7391394720432342E-2</v>
      </c>
      <c r="S6" s="118">
        <f t="shared" si="7"/>
        <v>0.53605015673981193</v>
      </c>
      <c r="T6" s="51">
        <v>9002</v>
      </c>
      <c r="U6" s="79">
        <v>15150</v>
      </c>
      <c r="V6" s="50" t="s">
        <v>322</v>
      </c>
      <c r="W6" s="116">
        <f t="shared" si="8"/>
        <v>24152</v>
      </c>
      <c r="X6" s="15">
        <f t="shared" si="9"/>
        <v>0.55779579205062468</v>
      </c>
      <c r="Y6" s="68">
        <f t="shared" si="10"/>
        <v>6.3092998955067925</v>
      </c>
    </row>
    <row r="7" spans="1:25" x14ac:dyDescent="0.2">
      <c r="A7" s="28" t="s">
        <v>72</v>
      </c>
      <c r="B7" s="29" t="s">
        <v>73</v>
      </c>
      <c r="C7" s="30">
        <v>22583</v>
      </c>
      <c r="D7" s="9">
        <v>65298</v>
      </c>
      <c r="E7" s="15">
        <f t="shared" si="0"/>
        <v>0.31471797417594866</v>
      </c>
      <c r="F7" s="117">
        <f t="shared" si="1"/>
        <v>2.8914670327237304</v>
      </c>
      <c r="G7" s="12">
        <v>207481</v>
      </c>
      <c r="H7" s="51">
        <v>75</v>
      </c>
      <c r="I7" s="79">
        <v>0</v>
      </c>
      <c r="J7" s="79">
        <v>0</v>
      </c>
      <c r="K7" s="79">
        <v>75</v>
      </c>
      <c r="L7" s="17">
        <f t="shared" si="2"/>
        <v>1.1485803546816135E-3</v>
      </c>
      <c r="M7" s="118">
        <f t="shared" si="3"/>
        <v>3.3210822299960148E-3</v>
      </c>
      <c r="N7" s="51">
        <v>26605</v>
      </c>
      <c r="O7" s="15">
        <f t="shared" si="4"/>
        <v>0.40743973781739101</v>
      </c>
      <c r="P7" s="118">
        <f t="shared" si="5"/>
        <v>1.1780985697205864</v>
      </c>
      <c r="Q7" s="51">
        <v>2858</v>
      </c>
      <c r="R7" s="15">
        <f t="shared" si="6"/>
        <v>4.3768568715734021E-2</v>
      </c>
      <c r="S7" s="118">
        <f t="shared" si="7"/>
        <v>0.12655537351104815</v>
      </c>
      <c r="T7" s="51">
        <v>20671</v>
      </c>
      <c r="U7" s="79">
        <v>15089</v>
      </c>
      <c r="V7" s="50" t="s">
        <v>80</v>
      </c>
      <c r="W7" s="116">
        <f t="shared" si="8"/>
        <v>35760</v>
      </c>
      <c r="X7" s="15">
        <f t="shared" si="9"/>
        <v>0.54764311311219338</v>
      </c>
      <c r="Y7" s="68">
        <f t="shared" si="10"/>
        <v>1.5834920072620997</v>
      </c>
    </row>
    <row r="8" spans="1:25" ht="25.5" x14ac:dyDescent="0.2">
      <c r="A8" s="28" t="s">
        <v>75</v>
      </c>
      <c r="B8" s="106" t="s">
        <v>76</v>
      </c>
      <c r="C8" s="30">
        <v>7997</v>
      </c>
      <c r="D8" s="9">
        <v>81314</v>
      </c>
      <c r="E8" s="15">
        <f t="shared" si="0"/>
        <v>0.22194502825012966</v>
      </c>
      <c r="F8" s="117">
        <f t="shared" si="1"/>
        <v>10.168063023633863</v>
      </c>
      <c r="G8" s="12">
        <v>366370</v>
      </c>
      <c r="H8" s="51">
        <v>886</v>
      </c>
      <c r="I8" s="79">
        <v>5705</v>
      </c>
      <c r="J8" s="79">
        <v>3635</v>
      </c>
      <c r="K8" s="79">
        <v>10226</v>
      </c>
      <c r="L8" s="15">
        <f t="shared" si="2"/>
        <v>0.12575940182502399</v>
      </c>
      <c r="M8" s="118">
        <f t="shared" si="3"/>
        <v>1.2787295235713392</v>
      </c>
      <c r="N8" s="51">
        <v>42025</v>
      </c>
      <c r="O8" s="15">
        <f t="shared" si="4"/>
        <v>0.5168236712005313</v>
      </c>
      <c r="P8" s="118">
        <f t="shared" si="5"/>
        <v>5.2550956608728274</v>
      </c>
      <c r="Q8" s="51">
        <v>4260</v>
      </c>
      <c r="R8" s="15">
        <f t="shared" si="6"/>
        <v>5.2389502422707034E-2</v>
      </c>
      <c r="S8" s="118">
        <f t="shared" si="7"/>
        <v>0.53269976241090411</v>
      </c>
      <c r="T8" s="51">
        <v>10232</v>
      </c>
      <c r="U8" s="79">
        <v>14571</v>
      </c>
      <c r="V8" s="50" t="s">
        <v>323</v>
      </c>
      <c r="W8" s="116">
        <f t="shared" si="8"/>
        <v>24803</v>
      </c>
      <c r="X8" s="15">
        <f t="shared" si="9"/>
        <v>0.3050274245517377</v>
      </c>
      <c r="Y8" s="68">
        <f t="shared" si="10"/>
        <v>3.1015380767787919</v>
      </c>
    </row>
    <row r="9" spans="1:25" x14ac:dyDescent="0.2">
      <c r="A9" s="28" t="s">
        <v>78</v>
      </c>
      <c r="B9" s="29" t="s">
        <v>79</v>
      </c>
      <c r="C9" s="30">
        <v>35688</v>
      </c>
      <c r="D9" s="9">
        <v>239571</v>
      </c>
      <c r="E9" s="15">
        <f t="shared" si="0"/>
        <v>0.21256013358484005</v>
      </c>
      <c r="F9" s="117">
        <f t="shared" si="1"/>
        <v>6.7129287155346331</v>
      </c>
      <c r="G9" s="12">
        <v>1127074</v>
      </c>
      <c r="H9" s="51">
        <v>5080</v>
      </c>
      <c r="I9" s="79">
        <v>4353</v>
      </c>
      <c r="J9" s="79">
        <v>20000</v>
      </c>
      <c r="K9" s="79">
        <v>29433</v>
      </c>
      <c r="L9" s="15">
        <f t="shared" si="2"/>
        <v>0.12285710707890354</v>
      </c>
      <c r="M9" s="118">
        <f t="shared" si="3"/>
        <v>0.82473100201748484</v>
      </c>
      <c r="N9" s="51">
        <v>85482</v>
      </c>
      <c r="O9" s="15">
        <f t="shared" si="4"/>
        <v>0.35681280288515721</v>
      </c>
      <c r="P9" s="118">
        <f t="shared" si="5"/>
        <v>2.3952589105581708</v>
      </c>
      <c r="Q9" s="51">
        <v>7642</v>
      </c>
      <c r="R9" s="15">
        <f t="shared" si="6"/>
        <v>3.189868556711789E-2</v>
      </c>
      <c r="S9" s="118">
        <f t="shared" si="7"/>
        <v>0.21413360233131584</v>
      </c>
      <c r="T9" s="51">
        <v>43966</v>
      </c>
      <c r="U9" s="79">
        <v>73048</v>
      </c>
      <c r="V9" s="50" t="s">
        <v>324</v>
      </c>
      <c r="W9" s="116">
        <f t="shared" si="8"/>
        <v>117014</v>
      </c>
      <c r="X9" s="15">
        <f t="shared" si="9"/>
        <v>0.48843140446882133</v>
      </c>
      <c r="Y9" s="68">
        <f t="shared" si="10"/>
        <v>3.2788052006276618</v>
      </c>
    </row>
    <row r="10" spans="1:25" x14ac:dyDescent="0.2">
      <c r="A10" s="28" t="s">
        <v>81</v>
      </c>
      <c r="B10" s="29" t="s">
        <v>82</v>
      </c>
      <c r="C10" s="30">
        <v>82934</v>
      </c>
      <c r="D10" s="9">
        <v>553937</v>
      </c>
      <c r="E10" s="15">
        <f t="shared" si="0"/>
        <v>0.14943338343787665</v>
      </c>
      <c r="F10" s="117">
        <f t="shared" si="1"/>
        <v>6.6792509706513616</v>
      </c>
      <c r="G10" s="12">
        <v>3706916</v>
      </c>
      <c r="H10" s="51">
        <v>12845</v>
      </c>
      <c r="I10" s="79">
        <v>2605</v>
      </c>
      <c r="J10" s="79">
        <v>0</v>
      </c>
      <c r="K10" s="79">
        <v>15450</v>
      </c>
      <c r="L10" s="15">
        <f t="shared" si="2"/>
        <v>2.7891258392199834E-2</v>
      </c>
      <c r="M10" s="118">
        <f t="shared" si="3"/>
        <v>0.18629271468878866</v>
      </c>
      <c r="N10" s="51">
        <v>293934</v>
      </c>
      <c r="O10" s="15">
        <f t="shared" si="4"/>
        <v>0.53062712907785548</v>
      </c>
      <c r="P10" s="118">
        <f t="shared" si="5"/>
        <v>3.5441917669472112</v>
      </c>
      <c r="Q10" s="51">
        <v>59860</v>
      </c>
      <c r="R10" s="15">
        <f t="shared" si="6"/>
        <v>0.10806283024964933</v>
      </c>
      <c r="S10" s="118">
        <f t="shared" si="7"/>
        <v>0.72177876383630357</v>
      </c>
      <c r="T10" s="51">
        <v>100267</v>
      </c>
      <c r="U10" s="79">
        <v>84426</v>
      </c>
      <c r="V10" s="50" t="s">
        <v>80</v>
      </c>
      <c r="W10" s="116">
        <f t="shared" si="8"/>
        <v>184693</v>
      </c>
      <c r="X10" s="15">
        <f t="shared" si="9"/>
        <v>0.33341878228029542</v>
      </c>
      <c r="Y10" s="68">
        <f t="shared" si="10"/>
        <v>2.226987725179058</v>
      </c>
    </row>
    <row r="11" spans="1:25" x14ac:dyDescent="0.2">
      <c r="A11" s="28" t="s">
        <v>84</v>
      </c>
      <c r="B11" s="29" t="s">
        <v>85</v>
      </c>
      <c r="C11" s="30">
        <v>36405</v>
      </c>
      <c r="D11" s="9">
        <v>301802</v>
      </c>
      <c r="E11" s="15">
        <f t="shared" si="0"/>
        <v>0.18047940945710622</v>
      </c>
      <c r="F11" s="117">
        <f t="shared" si="1"/>
        <v>8.2901249828320278</v>
      </c>
      <c r="G11" s="12">
        <v>1672224</v>
      </c>
      <c r="H11" s="51">
        <v>11153</v>
      </c>
      <c r="I11" s="79">
        <v>4252</v>
      </c>
      <c r="J11" s="79">
        <v>2189</v>
      </c>
      <c r="K11" s="79">
        <v>17594</v>
      </c>
      <c r="L11" s="15">
        <f t="shared" si="2"/>
        <v>5.8296499029164818E-2</v>
      </c>
      <c r="M11" s="118">
        <f t="shared" si="3"/>
        <v>0.48328526301332236</v>
      </c>
      <c r="N11" s="51">
        <v>218481</v>
      </c>
      <c r="O11" s="15">
        <f t="shared" si="4"/>
        <v>0.72392164399175618</v>
      </c>
      <c r="P11" s="118">
        <f t="shared" si="5"/>
        <v>6.0014009064688913</v>
      </c>
      <c r="Q11" s="51">
        <v>23632</v>
      </c>
      <c r="R11" s="15">
        <f t="shared" si="6"/>
        <v>7.8302993353258091E-2</v>
      </c>
      <c r="S11" s="118">
        <f t="shared" si="7"/>
        <v>0.64914160142837518</v>
      </c>
      <c r="T11" s="51">
        <v>42095</v>
      </c>
      <c r="U11" s="79">
        <v>0</v>
      </c>
      <c r="V11" s="50" t="s">
        <v>80</v>
      </c>
      <c r="W11" s="116">
        <f t="shared" si="8"/>
        <v>42095</v>
      </c>
      <c r="X11" s="15">
        <f t="shared" si="9"/>
        <v>0.1394788636258209</v>
      </c>
      <c r="Y11" s="68">
        <f t="shared" si="10"/>
        <v>1.1562972119214394</v>
      </c>
    </row>
    <row r="12" spans="1:25" ht="25.5" x14ac:dyDescent="0.2">
      <c r="A12" s="28" t="s">
        <v>87</v>
      </c>
      <c r="B12" s="106" t="s">
        <v>88</v>
      </c>
      <c r="C12" s="30">
        <v>14312</v>
      </c>
      <c r="D12" s="9">
        <v>207806</v>
      </c>
      <c r="E12" s="15">
        <f t="shared" si="0"/>
        <v>0.28619355656153467</v>
      </c>
      <c r="F12" s="117">
        <f t="shared" si="1"/>
        <v>14.519703745109</v>
      </c>
      <c r="G12" s="12">
        <v>726103</v>
      </c>
      <c r="H12" s="51">
        <v>1811</v>
      </c>
      <c r="I12" s="79">
        <v>1838</v>
      </c>
      <c r="J12" s="79">
        <v>0</v>
      </c>
      <c r="K12" s="79">
        <v>3649</v>
      </c>
      <c r="L12" s="15">
        <f t="shared" si="2"/>
        <v>1.7559646978431806E-2</v>
      </c>
      <c r="M12" s="118">
        <f t="shared" si="3"/>
        <v>0.25496087199552825</v>
      </c>
      <c r="N12" s="51">
        <v>173339</v>
      </c>
      <c r="O12" s="15">
        <f t="shared" si="4"/>
        <v>0.83413857155231319</v>
      </c>
      <c r="P12" s="118">
        <f t="shared" si="5"/>
        <v>12.111444941307994</v>
      </c>
      <c r="Q12" s="51">
        <v>5027</v>
      </c>
      <c r="R12" s="15">
        <f t="shared" si="6"/>
        <v>2.4190831833537048E-2</v>
      </c>
      <c r="S12" s="118">
        <f t="shared" si="7"/>
        <v>0.35124371157070988</v>
      </c>
      <c r="T12" s="51">
        <v>16832</v>
      </c>
      <c r="U12" s="79">
        <v>8959</v>
      </c>
      <c r="V12" s="50" t="s">
        <v>325</v>
      </c>
      <c r="W12" s="116">
        <f t="shared" si="8"/>
        <v>25791</v>
      </c>
      <c r="X12" s="15">
        <f t="shared" si="9"/>
        <v>0.12411094963571793</v>
      </c>
      <c r="Y12" s="68">
        <f t="shared" si="10"/>
        <v>1.802054220234768</v>
      </c>
    </row>
    <row r="13" spans="1:25" x14ac:dyDescent="0.2">
      <c r="A13" s="28" t="s">
        <v>90</v>
      </c>
      <c r="B13" s="29" t="s">
        <v>91</v>
      </c>
      <c r="C13" s="30">
        <v>47139</v>
      </c>
      <c r="D13" s="9">
        <v>211998</v>
      </c>
      <c r="E13" s="15">
        <f t="shared" si="0"/>
        <v>9.9742032677115525E-2</v>
      </c>
      <c r="F13" s="117">
        <f t="shared" si="1"/>
        <v>4.4972952332463567</v>
      </c>
      <c r="G13" s="12">
        <v>2125463</v>
      </c>
      <c r="H13" s="51">
        <v>5081</v>
      </c>
      <c r="I13" s="79">
        <v>8821</v>
      </c>
      <c r="J13" s="79">
        <v>0</v>
      </c>
      <c r="K13" s="79">
        <v>13902</v>
      </c>
      <c r="L13" s="15">
        <f t="shared" si="2"/>
        <v>6.5576090340474916E-2</v>
      </c>
      <c r="M13" s="118">
        <f t="shared" si="3"/>
        <v>0.29491503850315026</v>
      </c>
      <c r="N13" s="51">
        <v>68253</v>
      </c>
      <c r="O13" s="15">
        <f t="shared" si="4"/>
        <v>0.32195115048255174</v>
      </c>
      <c r="P13" s="118">
        <f t="shared" si="5"/>
        <v>1.4479093744033602</v>
      </c>
      <c r="Q13" s="51">
        <v>9218</v>
      </c>
      <c r="R13" s="15">
        <f t="shared" si="6"/>
        <v>4.3481542278700741E-2</v>
      </c>
      <c r="S13" s="118">
        <f t="shared" si="7"/>
        <v>0.19554933282420076</v>
      </c>
      <c r="T13" s="51">
        <v>58885</v>
      </c>
      <c r="U13" s="79">
        <v>61740</v>
      </c>
      <c r="V13" s="50" t="s">
        <v>326</v>
      </c>
      <c r="W13" s="116">
        <f t="shared" si="8"/>
        <v>120625</v>
      </c>
      <c r="X13" s="15">
        <f t="shared" si="9"/>
        <v>0.56899121689827259</v>
      </c>
      <c r="Y13" s="68">
        <f t="shared" si="10"/>
        <v>2.5589214875156454</v>
      </c>
    </row>
    <row r="14" spans="1:25" x14ac:dyDescent="0.2">
      <c r="A14" s="28" t="s">
        <v>92</v>
      </c>
      <c r="B14" s="29" t="s">
        <v>93</v>
      </c>
      <c r="C14" s="30">
        <v>6460</v>
      </c>
      <c r="D14" s="9">
        <v>60962</v>
      </c>
      <c r="E14" s="15">
        <f t="shared" si="0"/>
        <v>0.21001030036412993</v>
      </c>
      <c r="F14" s="117">
        <f t="shared" si="1"/>
        <v>9.4368421052631586</v>
      </c>
      <c r="G14" s="12">
        <v>290281</v>
      </c>
      <c r="H14" s="51">
        <v>2981</v>
      </c>
      <c r="I14" s="79">
        <v>745</v>
      </c>
      <c r="J14" s="79">
        <v>0</v>
      </c>
      <c r="K14" s="79">
        <v>3726</v>
      </c>
      <c r="L14" s="15">
        <f t="shared" si="2"/>
        <v>6.1120041993372919E-2</v>
      </c>
      <c r="M14" s="118">
        <f t="shared" si="3"/>
        <v>0.57678018575851397</v>
      </c>
      <c r="N14" s="51">
        <v>31444</v>
      </c>
      <c r="O14" s="15">
        <f t="shared" si="4"/>
        <v>0.5157967258292051</v>
      </c>
      <c r="P14" s="118">
        <f t="shared" si="5"/>
        <v>4.8674922600619199</v>
      </c>
      <c r="Q14" s="51">
        <v>9764</v>
      </c>
      <c r="R14" s="15">
        <f t="shared" si="6"/>
        <v>0.1601653489058758</v>
      </c>
      <c r="S14" s="118">
        <f t="shared" si="7"/>
        <v>1.5114551083591332</v>
      </c>
      <c r="T14" s="51">
        <v>9002</v>
      </c>
      <c r="U14" s="79">
        <v>7026</v>
      </c>
      <c r="V14" s="50" t="s">
        <v>327</v>
      </c>
      <c r="W14" s="116">
        <f t="shared" si="8"/>
        <v>16028</v>
      </c>
      <c r="X14" s="15">
        <f t="shared" si="9"/>
        <v>0.26291788327154619</v>
      </c>
      <c r="Y14" s="68">
        <f t="shared" si="10"/>
        <v>2.4811145510835915</v>
      </c>
    </row>
    <row r="15" spans="1:25" x14ac:dyDescent="0.2">
      <c r="A15" s="28" t="s">
        <v>95</v>
      </c>
      <c r="B15" s="29" t="s">
        <v>96</v>
      </c>
      <c r="C15" s="30">
        <v>4469</v>
      </c>
      <c r="D15" s="9">
        <v>38748</v>
      </c>
      <c r="E15" s="15">
        <f t="shared" si="0"/>
        <v>0.19172117601654579</v>
      </c>
      <c r="F15" s="117">
        <f t="shared" si="1"/>
        <v>8.6703960617587832</v>
      </c>
      <c r="G15" s="12">
        <v>202106</v>
      </c>
      <c r="H15" s="51">
        <v>1417</v>
      </c>
      <c r="I15" s="79">
        <v>1429</v>
      </c>
      <c r="J15" s="79">
        <v>0</v>
      </c>
      <c r="K15" s="79">
        <v>2846</v>
      </c>
      <c r="L15" s="15">
        <f t="shared" si="2"/>
        <v>7.3448952203984716E-2</v>
      </c>
      <c r="M15" s="118">
        <f t="shared" si="3"/>
        <v>0.63683150592973825</v>
      </c>
      <c r="N15" s="51">
        <v>18018</v>
      </c>
      <c r="O15" s="15">
        <f t="shared" si="4"/>
        <v>0.46500464540105296</v>
      </c>
      <c r="P15" s="118">
        <f t="shared" si="5"/>
        <v>4.0317744461848291</v>
      </c>
      <c r="Q15" s="51">
        <v>5419</v>
      </c>
      <c r="R15" s="15">
        <f t="shared" si="6"/>
        <v>0.13985237947765045</v>
      </c>
      <c r="S15" s="118">
        <f t="shared" si="7"/>
        <v>1.2125755202506154</v>
      </c>
      <c r="T15" s="51">
        <v>9002</v>
      </c>
      <c r="U15" s="79">
        <v>3463</v>
      </c>
      <c r="V15" s="50" t="s">
        <v>328</v>
      </c>
      <c r="W15" s="116">
        <f t="shared" si="8"/>
        <v>12465</v>
      </c>
      <c r="X15" s="15">
        <f t="shared" si="9"/>
        <v>0.32169402291731186</v>
      </c>
      <c r="Y15" s="68">
        <f t="shared" si="10"/>
        <v>2.7892145893936005</v>
      </c>
    </row>
    <row r="16" spans="1:25" x14ac:dyDescent="0.2">
      <c r="A16" s="28" t="s">
        <v>98</v>
      </c>
      <c r="B16" s="29" t="s">
        <v>99</v>
      </c>
      <c r="C16" s="30">
        <v>4489</v>
      </c>
      <c r="D16" s="9">
        <v>48186</v>
      </c>
      <c r="E16" s="15">
        <f t="shared" si="0"/>
        <v>0.21655071994822844</v>
      </c>
      <c r="F16" s="117">
        <f t="shared" si="1"/>
        <v>10.734239251503675</v>
      </c>
      <c r="G16" s="12">
        <v>222516</v>
      </c>
      <c r="H16" s="51">
        <v>1957</v>
      </c>
      <c r="I16" s="79">
        <v>920</v>
      </c>
      <c r="J16" s="79">
        <v>0</v>
      </c>
      <c r="K16" s="79">
        <v>2877</v>
      </c>
      <c r="L16" s="15">
        <f t="shared" si="2"/>
        <v>5.9706138712489101E-2</v>
      </c>
      <c r="M16" s="118">
        <f t="shared" si="3"/>
        <v>0.64089997772332363</v>
      </c>
      <c r="N16" s="51">
        <v>23647</v>
      </c>
      <c r="O16" s="15">
        <f t="shared" si="4"/>
        <v>0.49074419956003817</v>
      </c>
      <c r="P16" s="118">
        <f t="shared" si="5"/>
        <v>5.2677656493651144</v>
      </c>
      <c r="Q16" s="51">
        <v>597</v>
      </c>
      <c r="R16" s="15">
        <f t="shared" si="6"/>
        <v>1.2389490723446644E-2</v>
      </c>
      <c r="S16" s="118">
        <f t="shared" si="7"/>
        <v>0.13299175762976165</v>
      </c>
      <c r="T16" s="51">
        <v>9002</v>
      </c>
      <c r="U16" s="79">
        <v>12063</v>
      </c>
      <c r="V16" s="50" t="s">
        <v>329</v>
      </c>
      <c r="W16" s="116">
        <f t="shared" si="8"/>
        <v>21065</v>
      </c>
      <c r="X16" s="15">
        <f t="shared" si="9"/>
        <v>0.43716017100402604</v>
      </c>
      <c r="Y16" s="68">
        <f t="shared" si="10"/>
        <v>4.692581866785476</v>
      </c>
    </row>
    <row r="17" spans="1:25" x14ac:dyDescent="0.2">
      <c r="A17" s="28" t="s">
        <v>101</v>
      </c>
      <c r="B17" s="29" t="s">
        <v>99</v>
      </c>
      <c r="C17" s="30">
        <v>5485</v>
      </c>
      <c r="D17" s="9">
        <v>63170</v>
      </c>
      <c r="E17" s="15">
        <f t="shared" si="0"/>
        <v>0.25183383830330092</v>
      </c>
      <c r="F17" s="117">
        <f t="shared" si="1"/>
        <v>11.516864175022789</v>
      </c>
      <c r="G17" s="12">
        <v>250840</v>
      </c>
      <c r="H17" s="51">
        <v>3100</v>
      </c>
      <c r="I17" s="79">
        <v>2444</v>
      </c>
      <c r="J17" s="79">
        <v>0</v>
      </c>
      <c r="K17" s="79">
        <v>5544</v>
      </c>
      <c r="L17" s="15">
        <f t="shared" si="2"/>
        <v>8.7763178724077878E-2</v>
      </c>
      <c r="M17" s="118">
        <f t="shared" si="3"/>
        <v>1.010756608933455</v>
      </c>
      <c r="N17" s="51">
        <v>33763</v>
      </c>
      <c r="O17" s="15">
        <f t="shared" si="4"/>
        <v>0.53447839164160205</v>
      </c>
      <c r="P17" s="118">
        <f t="shared" si="5"/>
        <v>6.1555150410209665</v>
      </c>
      <c r="Q17" s="51">
        <v>4986</v>
      </c>
      <c r="R17" s="15">
        <f t="shared" si="6"/>
        <v>7.892987177457654E-2</v>
      </c>
      <c r="S17" s="118">
        <f t="shared" si="7"/>
        <v>0.90902461257976297</v>
      </c>
      <c r="T17" s="51">
        <v>9002</v>
      </c>
      <c r="U17" s="79">
        <v>9875</v>
      </c>
      <c r="V17" s="50" t="s">
        <v>330</v>
      </c>
      <c r="W17" s="116">
        <f t="shared" si="8"/>
        <v>18877</v>
      </c>
      <c r="X17" s="15">
        <f t="shared" si="9"/>
        <v>0.29882855785974355</v>
      </c>
      <c r="Y17" s="68">
        <f t="shared" si="10"/>
        <v>3.4415679124886052</v>
      </c>
    </row>
    <row r="18" spans="1:25" x14ac:dyDescent="0.2">
      <c r="A18" s="28" t="s">
        <v>103</v>
      </c>
      <c r="B18" s="29" t="s">
        <v>104</v>
      </c>
      <c r="C18" s="30">
        <v>3778</v>
      </c>
      <c r="D18" s="9">
        <v>36800</v>
      </c>
      <c r="E18" s="15">
        <f t="shared" si="0"/>
        <v>0.31368270312659824</v>
      </c>
      <c r="F18" s="117">
        <f t="shared" si="1"/>
        <v>9.740603493912122</v>
      </c>
      <c r="G18" s="12">
        <v>117316</v>
      </c>
      <c r="H18" s="51">
        <v>1931</v>
      </c>
      <c r="I18" s="79">
        <v>350</v>
      </c>
      <c r="J18" s="79">
        <v>45</v>
      </c>
      <c r="K18" s="79">
        <v>2326</v>
      </c>
      <c r="L18" s="15">
        <f t="shared" si="2"/>
        <v>6.3206521739130439E-2</v>
      </c>
      <c r="M18" s="118">
        <f t="shared" si="3"/>
        <v>0.61566966649020649</v>
      </c>
      <c r="N18" s="51">
        <v>14799</v>
      </c>
      <c r="O18" s="15">
        <f t="shared" si="4"/>
        <v>0.4021467391304348</v>
      </c>
      <c r="P18" s="118">
        <f t="shared" si="5"/>
        <v>3.91715193223928</v>
      </c>
      <c r="Q18" s="51">
        <v>2945</v>
      </c>
      <c r="R18" s="15">
        <f t="shared" si="6"/>
        <v>8.0027173913043481E-2</v>
      </c>
      <c r="S18" s="118">
        <f t="shared" si="7"/>
        <v>0.77951296982530438</v>
      </c>
      <c r="T18" s="51">
        <v>9002</v>
      </c>
      <c r="U18" s="79">
        <v>7728</v>
      </c>
      <c r="V18" s="50" t="s">
        <v>331</v>
      </c>
      <c r="W18" s="116">
        <f t="shared" si="8"/>
        <v>16730</v>
      </c>
      <c r="X18" s="15">
        <f t="shared" si="9"/>
        <v>0.45461956521739133</v>
      </c>
      <c r="Y18" s="68">
        <f t="shared" si="10"/>
        <v>4.4282689253573322</v>
      </c>
    </row>
    <row r="19" spans="1:25" ht="25.5" x14ac:dyDescent="0.2">
      <c r="A19" s="28" t="s">
        <v>106</v>
      </c>
      <c r="B19" s="106" t="s">
        <v>104</v>
      </c>
      <c r="C19" s="30">
        <v>4620</v>
      </c>
      <c r="D19" s="9">
        <v>26964</v>
      </c>
      <c r="E19" s="15">
        <f t="shared" si="0"/>
        <v>0.21302784910132333</v>
      </c>
      <c r="F19" s="117">
        <f t="shared" si="1"/>
        <v>5.836363636363636</v>
      </c>
      <c r="G19" s="12">
        <v>126575</v>
      </c>
      <c r="H19" s="51">
        <v>850</v>
      </c>
      <c r="I19" s="79">
        <v>185</v>
      </c>
      <c r="J19" s="79">
        <v>0</v>
      </c>
      <c r="K19" s="79">
        <v>1035</v>
      </c>
      <c r="L19" s="15">
        <f t="shared" si="2"/>
        <v>3.8384512683578106E-2</v>
      </c>
      <c r="M19" s="118">
        <f t="shared" si="3"/>
        <v>0.22402597402597402</v>
      </c>
      <c r="N19" s="51">
        <v>9213</v>
      </c>
      <c r="O19" s="15">
        <f t="shared" si="4"/>
        <v>0.34167779261237208</v>
      </c>
      <c r="P19" s="118">
        <f t="shared" si="5"/>
        <v>1.9941558441558442</v>
      </c>
      <c r="Q19" s="51">
        <v>2714</v>
      </c>
      <c r="R19" s="15">
        <f t="shared" si="6"/>
        <v>0.10065272214804925</v>
      </c>
      <c r="S19" s="118">
        <f t="shared" si="7"/>
        <v>0.58744588744588744</v>
      </c>
      <c r="T19" s="51">
        <v>9002</v>
      </c>
      <c r="U19" s="79">
        <v>5000</v>
      </c>
      <c r="V19" s="50" t="s">
        <v>332</v>
      </c>
      <c r="W19" s="116">
        <f t="shared" si="8"/>
        <v>14002</v>
      </c>
      <c r="X19" s="15">
        <f t="shared" si="9"/>
        <v>0.51928497255600059</v>
      </c>
      <c r="Y19" s="68">
        <f t="shared" si="10"/>
        <v>3.0307359307359309</v>
      </c>
    </row>
    <row r="20" spans="1:25" x14ac:dyDescent="0.2">
      <c r="A20" s="28" t="s">
        <v>108</v>
      </c>
      <c r="B20" s="29" t="s">
        <v>109</v>
      </c>
      <c r="C20" s="30">
        <v>5559</v>
      </c>
      <c r="D20" s="9">
        <v>111560</v>
      </c>
      <c r="E20" s="15">
        <f t="shared" si="0"/>
        <v>0.18231051946078183</v>
      </c>
      <c r="F20" s="117">
        <f t="shared" si="1"/>
        <v>20.068357618276668</v>
      </c>
      <c r="G20" s="12">
        <v>611923</v>
      </c>
      <c r="H20" s="51">
        <v>182</v>
      </c>
      <c r="I20" s="79">
        <v>818</v>
      </c>
      <c r="J20" s="79">
        <v>0</v>
      </c>
      <c r="K20" s="79">
        <v>1000</v>
      </c>
      <c r="L20" s="15">
        <f t="shared" si="2"/>
        <v>8.963786303334529E-3</v>
      </c>
      <c r="M20" s="118">
        <f t="shared" si="3"/>
        <v>0.17988846914912754</v>
      </c>
      <c r="N20" s="51">
        <v>90309</v>
      </c>
      <c r="O20" s="15">
        <f t="shared" si="4"/>
        <v>0.80951057726783793</v>
      </c>
      <c r="P20" s="118">
        <f t="shared" si="5"/>
        <v>16.245547760388558</v>
      </c>
      <c r="Q20" s="51">
        <v>8685</v>
      </c>
      <c r="R20" s="15">
        <f t="shared" si="6"/>
        <v>7.7850484044460377E-2</v>
      </c>
      <c r="S20" s="118">
        <f t="shared" si="7"/>
        <v>1.5623313545601727</v>
      </c>
      <c r="T20" s="51">
        <v>9002</v>
      </c>
      <c r="U20" s="79">
        <v>2564</v>
      </c>
      <c r="V20" s="50" t="s">
        <v>333</v>
      </c>
      <c r="W20" s="116">
        <f t="shared" si="8"/>
        <v>11566</v>
      </c>
      <c r="X20" s="15">
        <f t="shared" si="9"/>
        <v>0.10367515238436716</v>
      </c>
      <c r="Y20" s="68">
        <f t="shared" si="10"/>
        <v>2.0805900341788091</v>
      </c>
    </row>
    <row r="21" spans="1:25" x14ac:dyDescent="0.2">
      <c r="A21" s="28" t="s">
        <v>111</v>
      </c>
      <c r="B21" s="29" t="s">
        <v>112</v>
      </c>
      <c r="C21" s="30">
        <v>29568</v>
      </c>
      <c r="D21" s="9">
        <v>75052</v>
      </c>
      <c r="E21" s="15">
        <f t="shared" si="0"/>
        <v>0.12529549248747912</v>
      </c>
      <c r="F21" s="117">
        <f t="shared" si="1"/>
        <v>2.5382846320346322</v>
      </c>
      <c r="G21" s="12">
        <v>599000</v>
      </c>
      <c r="H21" s="51">
        <v>618</v>
      </c>
      <c r="I21" s="79">
        <v>231</v>
      </c>
      <c r="J21" s="79">
        <v>0</v>
      </c>
      <c r="K21" s="79">
        <v>849</v>
      </c>
      <c r="L21" s="15">
        <f t="shared" si="2"/>
        <v>1.1312156904546181E-2</v>
      </c>
      <c r="M21" s="118">
        <f t="shared" si="3"/>
        <v>2.8713474025974024E-2</v>
      </c>
      <c r="N21" s="51">
        <v>38026</v>
      </c>
      <c r="O21" s="15">
        <f t="shared" si="4"/>
        <v>0.50666204764696476</v>
      </c>
      <c r="P21" s="118">
        <f t="shared" si="5"/>
        <v>1.2860524891774892</v>
      </c>
      <c r="Q21" s="51">
        <v>268</v>
      </c>
      <c r="R21" s="17">
        <f t="shared" si="6"/>
        <v>3.5708575387731175E-3</v>
      </c>
      <c r="S21" s="118">
        <f t="shared" si="7"/>
        <v>9.063852813852814E-3</v>
      </c>
      <c r="T21" s="51">
        <v>34908</v>
      </c>
      <c r="U21" s="79">
        <v>1001</v>
      </c>
      <c r="V21" s="50" t="s">
        <v>334</v>
      </c>
      <c r="W21" s="116">
        <f t="shared" si="8"/>
        <v>35909</v>
      </c>
      <c r="X21" s="15">
        <f t="shared" si="9"/>
        <v>0.47845493790971594</v>
      </c>
      <c r="Y21" s="68">
        <f t="shared" si="10"/>
        <v>1.2144548160173161</v>
      </c>
    </row>
    <row r="22" spans="1:25" x14ac:dyDescent="0.2">
      <c r="A22" s="28" t="s">
        <v>114</v>
      </c>
      <c r="B22" s="29" t="s">
        <v>115</v>
      </c>
      <c r="C22" s="30">
        <v>22529</v>
      </c>
      <c r="D22" s="9">
        <v>140156</v>
      </c>
      <c r="E22" s="15">
        <f t="shared" si="0"/>
        <v>0.12127253266603848</v>
      </c>
      <c r="F22" s="117">
        <f t="shared" si="1"/>
        <v>6.2211372009410093</v>
      </c>
      <c r="G22" s="12">
        <v>1155711</v>
      </c>
      <c r="H22" s="51">
        <v>500</v>
      </c>
      <c r="I22" s="79">
        <v>250</v>
      </c>
      <c r="J22" s="79">
        <v>0</v>
      </c>
      <c r="K22" s="79">
        <v>750</v>
      </c>
      <c r="L22" s="15">
        <f t="shared" si="2"/>
        <v>5.3511801135877161E-3</v>
      </c>
      <c r="M22" s="118">
        <f t="shared" si="3"/>
        <v>3.3290425673576277E-2</v>
      </c>
      <c r="N22" s="51">
        <v>86167</v>
      </c>
      <c r="O22" s="15">
        <f t="shared" si="4"/>
        <v>0.61479351579668373</v>
      </c>
      <c r="P22" s="118">
        <f t="shared" si="5"/>
        <v>3.8247148120200629</v>
      </c>
      <c r="Q22" s="51">
        <v>6790</v>
      </c>
      <c r="R22" s="15">
        <f t="shared" si="6"/>
        <v>4.8446017295014125E-2</v>
      </c>
      <c r="S22" s="118">
        <f t="shared" si="7"/>
        <v>0.3013893204314439</v>
      </c>
      <c r="T22" s="51">
        <v>26708</v>
      </c>
      <c r="U22" s="79">
        <v>19741</v>
      </c>
      <c r="V22" s="50" t="s">
        <v>335</v>
      </c>
      <c r="W22" s="116">
        <f t="shared" si="8"/>
        <v>46449</v>
      </c>
      <c r="X22" s="15">
        <f t="shared" si="9"/>
        <v>0.33140928679471449</v>
      </c>
      <c r="Y22" s="68">
        <f t="shared" si="10"/>
        <v>2.061742642815926</v>
      </c>
    </row>
    <row r="23" spans="1:25" x14ac:dyDescent="0.2">
      <c r="A23" s="28" t="s">
        <v>117</v>
      </c>
      <c r="B23" s="29" t="s">
        <v>118</v>
      </c>
      <c r="C23" s="30">
        <v>3616</v>
      </c>
      <c r="D23" s="9">
        <v>29753</v>
      </c>
      <c r="E23" s="15">
        <f t="shared" si="0"/>
        <v>0.11934329699245104</v>
      </c>
      <c r="F23" s="117">
        <f t="shared" si="1"/>
        <v>8.228152654867257</v>
      </c>
      <c r="G23" s="12">
        <v>249306</v>
      </c>
      <c r="H23" s="51">
        <v>0</v>
      </c>
      <c r="I23" s="79">
        <v>0</v>
      </c>
      <c r="J23" s="79">
        <v>315</v>
      </c>
      <c r="K23" s="79">
        <v>315</v>
      </c>
      <c r="L23" s="15">
        <f t="shared" si="2"/>
        <v>1.0587167680570027E-2</v>
      </c>
      <c r="M23" s="118">
        <f t="shared" si="3"/>
        <v>8.7112831858407083E-2</v>
      </c>
      <c r="N23" s="51">
        <v>4300</v>
      </c>
      <c r="O23" s="15">
        <f t="shared" si="4"/>
        <v>0.14452324135381306</v>
      </c>
      <c r="P23" s="118">
        <f t="shared" si="5"/>
        <v>1.1891592920353982</v>
      </c>
      <c r="Q23" s="51">
        <v>471</v>
      </c>
      <c r="R23" s="15">
        <f t="shared" si="6"/>
        <v>1.5830336436661849E-2</v>
      </c>
      <c r="S23" s="118">
        <f t="shared" si="7"/>
        <v>0.13025442477876106</v>
      </c>
      <c r="T23" s="51">
        <v>9002</v>
      </c>
      <c r="U23" s="79">
        <v>15665</v>
      </c>
      <c r="V23" s="50" t="s">
        <v>336</v>
      </c>
      <c r="W23" s="116">
        <f t="shared" si="8"/>
        <v>24667</v>
      </c>
      <c r="X23" s="15">
        <f t="shared" si="9"/>
        <v>0.82905925452895501</v>
      </c>
      <c r="Y23" s="68">
        <f t="shared" si="10"/>
        <v>6.8216261061946906</v>
      </c>
    </row>
    <row r="24" spans="1:25" x14ac:dyDescent="0.2">
      <c r="A24" s="28" t="s">
        <v>120</v>
      </c>
      <c r="B24" s="29" t="s">
        <v>121</v>
      </c>
      <c r="C24" s="30">
        <v>17075</v>
      </c>
      <c r="D24" s="9">
        <v>171986</v>
      </c>
      <c r="E24" s="15">
        <f t="shared" si="0"/>
        <v>0.20349086227989843</v>
      </c>
      <c r="F24" s="117">
        <f t="shared" si="1"/>
        <v>10.072386530014642</v>
      </c>
      <c r="G24" s="12">
        <v>845178</v>
      </c>
      <c r="H24" s="51">
        <v>2899</v>
      </c>
      <c r="I24" s="79">
        <v>0</v>
      </c>
      <c r="J24" s="79">
        <v>1026</v>
      </c>
      <c r="K24" s="79">
        <v>3925</v>
      </c>
      <c r="L24" s="15">
        <f t="shared" si="2"/>
        <v>2.2821625015989673E-2</v>
      </c>
      <c r="M24" s="118">
        <f t="shared" si="3"/>
        <v>0.22986822840409957</v>
      </c>
      <c r="N24" s="51">
        <v>131192</v>
      </c>
      <c r="O24" s="15">
        <f t="shared" si="4"/>
        <v>0.76280627492935471</v>
      </c>
      <c r="P24" s="118">
        <f t="shared" si="5"/>
        <v>7.6832796486090773</v>
      </c>
      <c r="Q24" s="51">
        <v>6994</v>
      </c>
      <c r="R24" s="15">
        <f t="shared" si="6"/>
        <v>4.0666100729129115E-2</v>
      </c>
      <c r="S24" s="118">
        <f t="shared" si="7"/>
        <v>0.4096046852122987</v>
      </c>
      <c r="T24" s="51">
        <v>20559</v>
      </c>
      <c r="U24" s="79">
        <v>9316</v>
      </c>
      <c r="V24" s="50" t="s">
        <v>337</v>
      </c>
      <c r="W24" s="116">
        <f t="shared" si="8"/>
        <v>29875</v>
      </c>
      <c r="X24" s="15">
        <f t="shared" si="9"/>
        <v>0.17370599932552649</v>
      </c>
      <c r="Y24" s="68">
        <f t="shared" si="10"/>
        <v>1.7496339677891655</v>
      </c>
    </row>
    <row r="25" spans="1:25" x14ac:dyDescent="0.2">
      <c r="A25" s="28" t="s">
        <v>123</v>
      </c>
      <c r="B25" s="29" t="s">
        <v>124</v>
      </c>
      <c r="C25" s="30">
        <v>14532</v>
      </c>
      <c r="D25" s="9">
        <v>192551</v>
      </c>
      <c r="E25" s="15">
        <f t="shared" si="0"/>
        <v>0.21851792166760481</v>
      </c>
      <c r="F25" s="117">
        <f t="shared" si="1"/>
        <v>13.250137627305257</v>
      </c>
      <c r="G25" s="12">
        <v>881168</v>
      </c>
      <c r="H25" s="51">
        <v>0</v>
      </c>
      <c r="I25" s="79">
        <v>0</v>
      </c>
      <c r="J25" s="79">
        <v>0</v>
      </c>
      <c r="K25" s="79">
        <v>0</v>
      </c>
      <c r="L25" s="15">
        <f t="shared" si="2"/>
        <v>0</v>
      </c>
      <c r="M25" s="118">
        <f t="shared" si="3"/>
        <v>0</v>
      </c>
      <c r="N25" s="51">
        <v>103664</v>
      </c>
      <c r="O25" s="15">
        <f t="shared" si="4"/>
        <v>0.53837165218565475</v>
      </c>
      <c r="P25" s="118">
        <f t="shared" si="5"/>
        <v>7.1334984860996418</v>
      </c>
      <c r="Q25" s="51">
        <v>20713</v>
      </c>
      <c r="R25" s="15">
        <f t="shared" si="6"/>
        <v>0.10757150053751993</v>
      </c>
      <c r="S25" s="118">
        <f t="shared" si="7"/>
        <v>1.4253371868978806</v>
      </c>
      <c r="T25" s="51">
        <v>20209</v>
      </c>
      <c r="U25" s="79">
        <v>47965</v>
      </c>
      <c r="V25" s="50" t="s">
        <v>338</v>
      </c>
      <c r="W25" s="116">
        <f t="shared" si="8"/>
        <v>68174</v>
      </c>
      <c r="X25" s="15">
        <f t="shared" si="9"/>
        <v>0.35405684727682535</v>
      </c>
      <c r="Y25" s="68">
        <f t="shared" si="10"/>
        <v>4.6913019543077343</v>
      </c>
    </row>
    <row r="26" spans="1:25" ht="25.5" x14ac:dyDescent="0.2">
      <c r="A26" s="28" t="s">
        <v>126</v>
      </c>
      <c r="B26" s="106" t="s">
        <v>127</v>
      </c>
      <c r="C26" s="30">
        <v>1410</v>
      </c>
      <c r="D26" s="9">
        <v>156468</v>
      </c>
      <c r="E26" s="15">
        <f t="shared" si="0"/>
        <v>0.3102424748334956</v>
      </c>
      <c r="F26" s="117">
        <f t="shared" si="1"/>
        <v>110.97021276595744</v>
      </c>
      <c r="G26" s="12">
        <v>504341</v>
      </c>
      <c r="H26" s="51">
        <v>4503</v>
      </c>
      <c r="I26" s="79">
        <v>1255</v>
      </c>
      <c r="J26" s="79">
        <v>0</v>
      </c>
      <c r="K26" s="79">
        <v>5758</v>
      </c>
      <c r="L26" s="15">
        <f t="shared" si="2"/>
        <v>3.6799856839737195E-2</v>
      </c>
      <c r="M26" s="118">
        <f t="shared" si="3"/>
        <v>4.0836879432624116</v>
      </c>
      <c r="N26" s="51">
        <v>93605</v>
      </c>
      <c r="O26" s="15">
        <f t="shared" si="4"/>
        <v>0.59823733926425848</v>
      </c>
      <c r="P26" s="118">
        <f t="shared" si="5"/>
        <v>66.386524822695037</v>
      </c>
      <c r="Q26" s="51">
        <v>20998</v>
      </c>
      <c r="R26" s="15">
        <f t="shared" si="6"/>
        <v>0.1341999642099343</v>
      </c>
      <c r="S26" s="118">
        <f t="shared" si="7"/>
        <v>14.892198581560283</v>
      </c>
      <c r="T26" s="51">
        <v>9002</v>
      </c>
      <c r="U26" s="79">
        <v>27105</v>
      </c>
      <c r="V26" s="50" t="s">
        <v>339</v>
      </c>
      <c r="W26" s="116">
        <f t="shared" si="8"/>
        <v>36107</v>
      </c>
      <c r="X26" s="15">
        <f t="shared" si="9"/>
        <v>0.23076283968607</v>
      </c>
      <c r="Y26" s="68">
        <f t="shared" si="10"/>
        <v>25.607801418439717</v>
      </c>
    </row>
    <row r="27" spans="1:25" ht="38.25" x14ac:dyDescent="0.2">
      <c r="A27" s="28" t="s">
        <v>129</v>
      </c>
      <c r="B27" s="106" t="s">
        <v>130</v>
      </c>
      <c r="C27" s="30">
        <v>25163</v>
      </c>
      <c r="D27" s="9">
        <v>719220</v>
      </c>
      <c r="E27" s="15">
        <f t="shared" si="0"/>
        <v>0.28953243743946439</v>
      </c>
      <c r="F27" s="117">
        <f t="shared" si="1"/>
        <v>28.582442475062592</v>
      </c>
      <c r="G27" s="12">
        <v>2484074</v>
      </c>
      <c r="H27" s="51">
        <v>2000</v>
      </c>
      <c r="I27" s="79">
        <v>2000</v>
      </c>
      <c r="J27" s="79">
        <v>600</v>
      </c>
      <c r="K27" s="79">
        <v>4600</v>
      </c>
      <c r="L27" s="15">
        <f t="shared" si="2"/>
        <v>6.3958176913878921E-3</v>
      </c>
      <c r="M27" s="118">
        <f t="shared" si="3"/>
        <v>0.18280809124508207</v>
      </c>
      <c r="N27" s="51">
        <v>340486</v>
      </c>
      <c r="O27" s="15">
        <f t="shared" si="4"/>
        <v>0.47341008314562999</v>
      </c>
      <c r="P27" s="118">
        <f t="shared" si="5"/>
        <v>13.531216468624567</v>
      </c>
      <c r="Q27" s="51">
        <v>18000</v>
      </c>
      <c r="R27" s="15">
        <f t="shared" si="6"/>
        <v>2.5027112705430885E-2</v>
      </c>
      <c r="S27" s="118">
        <f t="shared" si="7"/>
        <v>0.71533600921988638</v>
      </c>
      <c r="T27" s="51">
        <v>31134</v>
      </c>
      <c r="U27" s="79">
        <v>325000</v>
      </c>
      <c r="V27" s="50" t="s">
        <v>340</v>
      </c>
      <c r="W27" s="116">
        <f t="shared" si="8"/>
        <v>356134</v>
      </c>
      <c r="X27" s="15">
        <f t="shared" si="9"/>
        <v>0.49516698645755125</v>
      </c>
      <c r="Y27" s="68">
        <f t="shared" si="10"/>
        <v>14.153081905973055</v>
      </c>
    </row>
    <row r="28" spans="1:25" ht="25.5" x14ac:dyDescent="0.2">
      <c r="A28" s="28" t="s">
        <v>132</v>
      </c>
      <c r="B28" s="106" t="s">
        <v>133</v>
      </c>
      <c r="C28" s="30">
        <v>5991</v>
      </c>
      <c r="D28" s="9">
        <v>28388</v>
      </c>
      <c r="E28" s="15">
        <f t="shared" si="0"/>
        <v>0.39726276606165772</v>
      </c>
      <c r="F28" s="117">
        <f t="shared" si="1"/>
        <v>4.7384409948255719</v>
      </c>
      <c r="G28" s="12">
        <v>71459</v>
      </c>
      <c r="H28" s="51">
        <v>1430</v>
      </c>
      <c r="I28" s="79">
        <v>66</v>
      </c>
      <c r="J28" s="79">
        <v>0</v>
      </c>
      <c r="K28" s="79">
        <v>1496</v>
      </c>
      <c r="L28" s="15">
        <f t="shared" si="2"/>
        <v>5.2698323235169792E-2</v>
      </c>
      <c r="M28" s="118">
        <f t="shared" si="3"/>
        <v>0.24970789517609748</v>
      </c>
      <c r="N28" s="51">
        <v>8686</v>
      </c>
      <c r="O28" s="15">
        <f t="shared" si="4"/>
        <v>0.30597435536142031</v>
      </c>
      <c r="P28" s="118">
        <f t="shared" si="5"/>
        <v>1.4498414288098815</v>
      </c>
      <c r="Q28" s="51">
        <v>0</v>
      </c>
      <c r="R28" s="15">
        <f t="shared" si="6"/>
        <v>0</v>
      </c>
      <c r="S28" s="118">
        <f t="shared" si="7"/>
        <v>0</v>
      </c>
      <c r="T28" s="51">
        <v>9002</v>
      </c>
      <c r="U28" s="79">
        <v>9204</v>
      </c>
      <c r="V28" s="50" t="s">
        <v>341</v>
      </c>
      <c r="W28" s="116">
        <f t="shared" si="8"/>
        <v>18206</v>
      </c>
      <c r="X28" s="15">
        <f t="shared" si="9"/>
        <v>0.64132732140340987</v>
      </c>
      <c r="Y28" s="68">
        <f t="shared" si="10"/>
        <v>3.0388916708395928</v>
      </c>
    </row>
    <row r="29" spans="1:25" ht="25.5" x14ac:dyDescent="0.2">
      <c r="A29" s="28" t="s">
        <v>135</v>
      </c>
      <c r="B29" s="106" t="s">
        <v>133</v>
      </c>
      <c r="C29" s="30">
        <v>19821</v>
      </c>
      <c r="D29" s="9">
        <v>290305</v>
      </c>
      <c r="E29" s="15">
        <f t="shared" si="0"/>
        <v>0.17175412190960315</v>
      </c>
      <c r="F29" s="117">
        <f t="shared" si="1"/>
        <v>14.646334695524949</v>
      </c>
      <c r="G29" s="12">
        <v>1690236</v>
      </c>
      <c r="H29" s="51">
        <v>0</v>
      </c>
      <c r="I29" s="79">
        <v>0</v>
      </c>
      <c r="J29" s="79">
        <v>0</v>
      </c>
      <c r="K29" s="79">
        <v>0</v>
      </c>
      <c r="L29" s="15">
        <f t="shared" si="2"/>
        <v>0</v>
      </c>
      <c r="M29" s="118">
        <f t="shared" si="3"/>
        <v>0</v>
      </c>
      <c r="N29" s="51">
        <v>165686</v>
      </c>
      <c r="O29" s="15">
        <f t="shared" si="4"/>
        <v>0.57073078314186798</v>
      </c>
      <c r="P29" s="118">
        <f t="shared" si="5"/>
        <v>8.3591140709348668</v>
      </c>
      <c r="Q29" s="51">
        <v>29019</v>
      </c>
      <c r="R29" s="15">
        <f t="shared" si="6"/>
        <v>9.9960386490070788E-2</v>
      </c>
      <c r="S29" s="118">
        <f t="shared" si="7"/>
        <v>1.4640532768276071</v>
      </c>
      <c r="T29" s="51">
        <v>30904</v>
      </c>
      <c r="U29" s="79">
        <v>64696</v>
      </c>
      <c r="V29" s="50" t="s">
        <v>342</v>
      </c>
      <c r="W29" s="116">
        <f t="shared" si="8"/>
        <v>95600</v>
      </c>
      <c r="X29" s="15">
        <f t="shared" si="9"/>
        <v>0.32930883036806119</v>
      </c>
      <c r="Y29" s="68">
        <f t="shared" si="10"/>
        <v>4.8231673477624746</v>
      </c>
    </row>
    <row r="30" spans="1:25" x14ac:dyDescent="0.2">
      <c r="A30" s="28" t="s">
        <v>137</v>
      </c>
      <c r="B30" s="29" t="s">
        <v>133</v>
      </c>
      <c r="C30" s="30">
        <v>1920</v>
      </c>
      <c r="D30" s="9">
        <v>27948</v>
      </c>
      <c r="E30" s="15">
        <f t="shared" si="0"/>
        <v>0.34268898289497884</v>
      </c>
      <c r="F30" s="117">
        <f t="shared" si="1"/>
        <v>14.55625</v>
      </c>
      <c r="G30" s="12">
        <v>81555</v>
      </c>
      <c r="H30" s="51">
        <v>643</v>
      </c>
      <c r="I30" s="79">
        <v>1930</v>
      </c>
      <c r="J30" s="79">
        <v>0</v>
      </c>
      <c r="K30" s="79">
        <v>2573</v>
      </c>
      <c r="L30" s="15">
        <f t="shared" si="2"/>
        <v>9.2063832832403034E-2</v>
      </c>
      <c r="M30" s="118">
        <f t="shared" si="3"/>
        <v>1.3401041666666667</v>
      </c>
      <c r="N30" s="51">
        <v>9602</v>
      </c>
      <c r="O30" s="15">
        <f t="shared" si="4"/>
        <v>0.34356662372978386</v>
      </c>
      <c r="P30" s="118">
        <f t="shared" si="5"/>
        <v>5.0010416666666666</v>
      </c>
      <c r="Q30" s="51">
        <v>0</v>
      </c>
      <c r="R30" s="15">
        <f t="shared" si="6"/>
        <v>0</v>
      </c>
      <c r="S30" s="118">
        <f t="shared" si="7"/>
        <v>0</v>
      </c>
      <c r="T30" s="51">
        <v>9002</v>
      </c>
      <c r="U30" s="79">
        <v>6771</v>
      </c>
      <c r="V30" s="50" t="s">
        <v>343</v>
      </c>
      <c r="W30" s="116">
        <f t="shared" si="8"/>
        <v>15773</v>
      </c>
      <c r="X30" s="15">
        <f t="shared" si="9"/>
        <v>0.56436954343781309</v>
      </c>
      <c r="Y30" s="68">
        <f t="shared" si="10"/>
        <v>8.2151041666666664</v>
      </c>
    </row>
    <row r="31" spans="1:25" x14ac:dyDescent="0.2">
      <c r="A31" s="28" t="s">
        <v>139</v>
      </c>
      <c r="B31" s="29" t="s">
        <v>140</v>
      </c>
      <c r="C31" s="30">
        <v>34114</v>
      </c>
      <c r="D31" s="9">
        <v>156561</v>
      </c>
      <c r="E31" s="15">
        <f t="shared" si="0"/>
        <v>0.1329573479356754</v>
      </c>
      <c r="F31" s="117">
        <f t="shared" si="1"/>
        <v>4.5893474819722107</v>
      </c>
      <c r="G31" s="12">
        <v>1177528</v>
      </c>
      <c r="H31" s="51">
        <v>1123</v>
      </c>
      <c r="I31" s="79">
        <v>2807</v>
      </c>
      <c r="J31" s="79">
        <v>7298</v>
      </c>
      <c r="K31" s="79">
        <v>11228</v>
      </c>
      <c r="L31" s="15">
        <f t="shared" si="2"/>
        <v>7.1716455566839768E-2</v>
      </c>
      <c r="M31" s="118">
        <f t="shared" si="3"/>
        <v>0.32913173477164798</v>
      </c>
      <c r="N31" s="51">
        <v>61427</v>
      </c>
      <c r="O31" s="15">
        <f t="shared" si="4"/>
        <v>0.39235186285217905</v>
      </c>
      <c r="P31" s="118">
        <f t="shared" si="5"/>
        <v>1.800639033827754</v>
      </c>
      <c r="Q31" s="51">
        <v>10443</v>
      </c>
      <c r="R31" s="15">
        <f t="shared" si="6"/>
        <v>6.6702435472435664E-2</v>
      </c>
      <c r="S31" s="118">
        <f t="shared" si="7"/>
        <v>0.30612065427683649</v>
      </c>
      <c r="T31" s="51">
        <v>40323</v>
      </c>
      <c r="U31" s="79">
        <v>33140</v>
      </c>
      <c r="V31" s="50" t="s">
        <v>344</v>
      </c>
      <c r="W31" s="116">
        <f t="shared" si="8"/>
        <v>73463</v>
      </c>
      <c r="X31" s="15">
        <f t="shared" si="9"/>
        <v>0.46922924610854555</v>
      </c>
      <c r="Y31" s="68">
        <f t="shared" si="10"/>
        <v>2.1534560590959724</v>
      </c>
    </row>
    <row r="32" spans="1:25" x14ac:dyDescent="0.2">
      <c r="A32" s="28" t="s">
        <v>142</v>
      </c>
      <c r="B32" s="29" t="s">
        <v>143</v>
      </c>
      <c r="C32" s="30">
        <v>12588</v>
      </c>
      <c r="D32" s="9">
        <v>117121</v>
      </c>
      <c r="E32" s="15">
        <f t="shared" si="0"/>
        <v>0.24708029197080292</v>
      </c>
      <c r="F32" s="117">
        <f t="shared" si="1"/>
        <v>9.304178582777249</v>
      </c>
      <c r="G32" s="12">
        <v>474020</v>
      </c>
      <c r="H32" s="51">
        <v>3725</v>
      </c>
      <c r="I32" s="79">
        <v>2207</v>
      </c>
      <c r="J32" s="79">
        <v>0</v>
      </c>
      <c r="K32" s="79">
        <v>5932</v>
      </c>
      <c r="L32" s="15">
        <f t="shared" si="2"/>
        <v>5.0648474654417228E-2</v>
      </c>
      <c r="M32" s="118">
        <f t="shared" si="3"/>
        <v>0.47124245312996504</v>
      </c>
      <c r="N32" s="51">
        <v>41513</v>
      </c>
      <c r="O32" s="15">
        <f t="shared" si="4"/>
        <v>0.35444540261780549</v>
      </c>
      <c r="P32" s="118">
        <f t="shared" si="5"/>
        <v>3.2978233238004449</v>
      </c>
      <c r="Q32" s="51">
        <v>4304</v>
      </c>
      <c r="R32" s="15">
        <f t="shared" si="6"/>
        <v>3.6748320113387009E-2</v>
      </c>
      <c r="S32" s="118">
        <f t="shared" si="7"/>
        <v>0.3419129329520178</v>
      </c>
      <c r="T32" s="51">
        <v>15369</v>
      </c>
      <c r="U32" s="79">
        <v>50003</v>
      </c>
      <c r="V32" s="50" t="s">
        <v>345</v>
      </c>
      <c r="W32" s="116">
        <f t="shared" si="8"/>
        <v>65372</v>
      </c>
      <c r="X32" s="15">
        <f t="shared" si="9"/>
        <v>0.5581578026143903</v>
      </c>
      <c r="Y32" s="68">
        <f t="shared" si="10"/>
        <v>5.1931998728948203</v>
      </c>
    </row>
    <row r="33" spans="1:25" x14ac:dyDescent="0.2">
      <c r="A33" s="28" t="s">
        <v>145</v>
      </c>
      <c r="B33" s="29" t="s">
        <v>146</v>
      </c>
      <c r="C33" s="30">
        <v>75604</v>
      </c>
      <c r="D33" s="9">
        <v>245688</v>
      </c>
      <c r="E33" s="15">
        <f t="shared" si="0"/>
        <v>0.12351605083258006</v>
      </c>
      <c r="F33" s="117">
        <f t="shared" si="1"/>
        <v>3.2496693296650969</v>
      </c>
      <c r="G33" s="12">
        <v>1989118</v>
      </c>
      <c r="H33" s="51">
        <v>1921</v>
      </c>
      <c r="I33" s="79">
        <v>0</v>
      </c>
      <c r="J33" s="79">
        <v>0</v>
      </c>
      <c r="K33" s="79">
        <v>1921</v>
      </c>
      <c r="L33" s="15">
        <f t="shared" si="2"/>
        <v>7.8188596919670471E-3</v>
      </c>
      <c r="M33" s="118">
        <f t="shared" si="3"/>
        <v>2.5408708533940002E-2</v>
      </c>
      <c r="N33" s="51">
        <v>106841</v>
      </c>
      <c r="O33" s="15">
        <f t="shared" si="4"/>
        <v>0.43486454364885546</v>
      </c>
      <c r="P33" s="118">
        <f t="shared" si="5"/>
        <v>1.4131659700544945</v>
      </c>
      <c r="Q33" s="51">
        <v>30890</v>
      </c>
      <c r="R33" s="15">
        <f t="shared" si="6"/>
        <v>0.12572856631174498</v>
      </c>
      <c r="S33" s="118">
        <f t="shared" si="7"/>
        <v>0.408576265806042</v>
      </c>
      <c r="T33" s="51">
        <v>72506</v>
      </c>
      <c r="U33" s="79">
        <v>33530</v>
      </c>
      <c r="V33" s="50" t="s">
        <v>346</v>
      </c>
      <c r="W33" s="116">
        <f t="shared" si="8"/>
        <v>106036</v>
      </c>
      <c r="X33" s="15">
        <f t="shared" si="9"/>
        <v>0.43158803034743254</v>
      </c>
      <c r="Y33" s="68">
        <f t="shared" si="10"/>
        <v>1.4025183852706207</v>
      </c>
    </row>
    <row r="34" spans="1:25" x14ac:dyDescent="0.2">
      <c r="A34" s="28" t="s">
        <v>148</v>
      </c>
      <c r="B34" s="29" t="s">
        <v>149</v>
      </c>
      <c r="C34" s="30">
        <v>17871</v>
      </c>
      <c r="D34" s="9">
        <v>158385</v>
      </c>
      <c r="E34" s="15">
        <f t="shared" si="0"/>
        <v>0.24370147434891384</v>
      </c>
      <c r="F34" s="117">
        <f t="shared" si="1"/>
        <v>8.8626825583347326</v>
      </c>
      <c r="G34" s="12">
        <v>649914</v>
      </c>
      <c r="H34" s="51">
        <v>2342</v>
      </c>
      <c r="I34" s="79">
        <v>667</v>
      </c>
      <c r="J34" s="79">
        <v>0</v>
      </c>
      <c r="K34" s="79">
        <v>3009</v>
      </c>
      <c r="L34" s="15">
        <f t="shared" si="2"/>
        <v>1.8998011175300693E-2</v>
      </c>
      <c r="M34" s="118">
        <f t="shared" si="3"/>
        <v>0.16837334228638576</v>
      </c>
      <c r="N34" s="51">
        <v>104776</v>
      </c>
      <c r="O34" s="15">
        <f t="shared" si="4"/>
        <v>0.66152729109448494</v>
      </c>
      <c r="P34" s="118">
        <f t="shared" si="5"/>
        <v>5.8629063846455152</v>
      </c>
      <c r="Q34" s="51">
        <v>11688</v>
      </c>
      <c r="R34" s="15">
        <f t="shared" si="6"/>
        <v>7.3794866938157025E-2</v>
      </c>
      <c r="S34" s="118">
        <f t="shared" si="7"/>
        <v>0.65402048010743663</v>
      </c>
      <c r="T34" s="51">
        <v>22097</v>
      </c>
      <c r="U34" s="79">
        <v>16815</v>
      </c>
      <c r="V34" s="50" t="s">
        <v>347</v>
      </c>
      <c r="W34" s="116">
        <f t="shared" si="8"/>
        <v>38912</v>
      </c>
      <c r="X34" s="15">
        <f t="shared" si="9"/>
        <v>0.24567983079205732</v>
      </c>
      <c r="Y34" s="68">
        <f t="shared" si="10"/>
        <v>2.1773823512953947</v>
      </c>
    </row>
    <row r="35" spans="1:25" ht="25.5" x14ac:dyDescent="0.2">
      <c r="A35" s="28" t="s">
        <v>151</v>
      </c>
      <c r="B35" s="106" t="s">
        <v>152</v>
      </c>
      <c r="C35" s="30">
        <v>131744</v>
      </c>
      <c r="D35" s="9">
        <v>1437664</v>
      </c>
      <c r="E35" s="15">
        <f t="shared" si="0"/>
        <v>0.25092346756047484</v>
      </c>
      <c r="F35" s="117">
        <f t="shared" si="1"/>
        <v>10.912557687636628</v>
      </c>
      <c r="G35" s="12">
        <v>5729492</v>
      </c>
      <c r="H35" s="51">
        <v>75424</v>
      </c>
      <c r="I35" s="79">
        <v>19689</v>
      </c>
      <c r="J35" s="79">
        <v>23628</v>
      </c>
      <c r="K35" s="79">
        <v>118741</v>
      </c>
      <c r="L35" s="15">
        <f t="shared" si="2"/>
        <v>8.2593011997239965E-2</v>
      </c>
      <c r="M35" s="118">
        <f t="shared" si="3"/>
        <v>0.90130100801554525</v>
      </c>
      <c r="N35" s="51">
        <v>415988</v>
      </c>
      <c r="O35" s="15">
        <f t="shared" si="4"/>
        <v>0.28934994546709109</v>
      </c>
      <c r="P35" s="118">
        <f t="shared" si="5"/>
        <v>3.1575479718241439</v>
      </c>
      <c r="Q35" s="51">
        <v>136905</v>
      </c>
      <c r="R35" s="15">
        <f t="shared" si="6"/>
        <v>9.5227396665702138E-2</v>
      </c>
      <c r="S35" s="118">
        <f t="shared" si="7"/>
        <v>1.0391744595579306</v>
      </c>
      <c r="T35" s="51">
        <v>161348</v>
      </c>
      <c r="U35" s="79">
        <v>604682</v>
      </c>
      <c r="V35" s="50" t="s">
        <v>348</v>
      </c>
      <c r="W35" s="116">
        <f t="shared" si="8"/>
        <v>766030</v>
      </c>
      <c r="X35" s="15">
        <f t="shared" si="9"/>
        <v>0.53282964586996684</v>
      </c>
      <c r="Y35" s="68">
        <f t="shared" si="10"/>
        <v>5.814534248239009</v>
      </c>
    </row>
    <row r="36" spans="1:25" x14ac:dyDescent="0.2">
      <c r="A36" s="28" t="s">
        <v>154</v>
      </c>
      <c r="B36" s="29" t="s">
        <v>152</v>
      </c>
      <c r="C36" s="30">
        <v>59190</v>
      </c>
      <c r="D36" s="9">
        <v>1580076</v>
      </c>
      <c r="E36" s="15">
        <f t="shared" si="0"/>
        <v>0.25981929943589038</v>
      </c>
      <c r="F36" s="117">
        <f t="shared" si="1"/>
        <v>26.69498226051698</v>
      </c>
      <c r="G36" s="12">
        <v>6081442</v>
      </c>
      <c r="H36" s="51">
        <v>80169</v>
      </c>
      <c r="I36" s="79">
        <v>310940</v>
      </c>
      <c r="J36" s="79">
        <v>0</v>
      </c>
      <c r="K36" s="79">
        <v>391109</v>
      </c>
      <c r="L36" s="15">
        <f t="shared" si="2"/>
        <v>0.24752543548538172</v>
      </c>
      <c r="M36" s="118">
        <f t="shared" si="3"/>
        <v>6.6076871093090048</v>
      </c>
      <c r="N36" s="51">
        <v>615952</v>
      </c>
      <c r="O36" s="15">
        <f t="shared" si="4"/>
        <v>0.38982428693303361</v>
      </c>
      <c r="P36" s="118">
        <f t="shared" si="5"/>
        <v>10.406352424396013</v>
      </c>
      <c r="Q36" s="51">
        <v>64556</v>
      </c>
      <c r="R36" s="15">
        <f t="shared" si="6"/>
        <v>4.0856262610152932E-2</v>
      </c>
      <c r="S36" s="118">
        <f t="shared" si="7"/>
        <v>1.0906572056090555</v>
      </c>
      <c r="T36" s="51">
        <v>60612</v>
      </c>
      <c r="U36" s="79">
        <v>447847</v>
      </c>
      <c r="V36" s="50" t="s">
        <v>349</v>
      </c>
      <c r="W36" s="116">
        <f t="shared" si="8"/>
        <v>508459</v>
      </c>
      <c r="X36" s="15">
        <f t="shared" si="9"/>
        <v>0.32179401497143173</v>
      </c>
      <c r="Y36" s="68">
        <f t="shared" si="10"/>
        <v>8.5902855212029063</v>
      </c>
    </row>
    <row r="37" spans="1:25" x14ac:dyDescent="0.2">
      <c r="A37" s="28" t="s">
        <v>156</v>
      </c>
      <c r="B37" s="29" t="s">
        <v>157</v>
      </c>
      <c r="C37" s="30">
        <v>8020</v>
      </c>
      <c r="D37" s="9">
        <v>30027</v>
      </c>
      <c r="E37" s="15">
        <f t="shared" si="0"/>
        <v>0.21386599810542659</v>
      </c>
      <c r="F37" s="117">
        <f t="shared" si="1"/>
        <v>3.7440149625935164</v>
      </c>
      <c r="G37" s="12">
        <v>140401</v>
      </c>
      <c r="H37" s="51">
        <v>2013</v>
      </c>
      <c r="I37" s="79">
        <v>0</v>
      </c>
      <c r="J37" s="79">
        <v>0</v>
      </c>
      <c r="K37" s="79">
        <v>2013</v>
      </c>
      <c r="L37" s="15">
        <f t="shared" si="2"/>
        <v>6.7039664302128085E-2</v>
      </c>
      <c r="M37" s="118">
        <f t="shared" si="3"/>
        <v>0.25099750623441397</v>
      </c>
      <c r="N37" s="51">
        <v>10663</v>
      </c>
      <c r="O37" s="15">
        <f t="shared" si="4"/>
        <v>0.3551137309754554</v>
      </c>
      <c r="P37" s="118">
        <f t="shared" si="5"/>
        <v>1.3295511221945138</v>
      </c>
      <c r="Q37" s="51">
        <v>0</v>
      </c>
      <c r="R37" s="15">
        <f t="shared" si="6"/>
        <v>0</v>
      </c>
      <c r="S37" s="118">
        <f t="shared" si="7"/>
        <v>0</v>
      </c>
      <c r="T37" s="51">
        <v>10084</v>
      </c>
      <c r="U37" s="79">
        <v>7267</v>
      </c>
      <c r="V37" s="50" t="s">
        <v>350</v>
      </c>
      <c r="W37" s="116">
        <f t="shared" si="8"/>
        <v>17351</v>
      </c>
      <c r="X37" s="15">
        <f t="shared" si="9"/>
        <v>0.57784660472241645</v>
      </c>
      <c r="Y37" s="68">
        <f t="shared" si="10"/>
        <v>2.1634663341645886</v>
      </c>
    </row>
    <row r="38" spans="1:25" x14ac:dyDescent="0.2">
      <c r="A38" s="28" t="s">
        <v>159</v>
      </c>
      <c r="B38" s="29" t="s">
        <v>160</v>
      </c>
      <c r="C38" s="30">
        <v>4230</v>
      </c>
      <c r="D38" s="9">
        <v>67366</v>
      </c>
      <c r="E38" s="15">
        <f t="shared" si="0"/>
        <v>0.21541678924546884</v>
      </c>
      <c r="F38" s="117">
        <f t="shared" si="1"/>
        <v>15.925768321513003</v>
      </c>
      <c r="G38" s="12">
        <v>312724</v>
      </c>
      <c r="H38" s="51">
        <v>500</v>
      </c>
      <c r="I38" s="79">
        <v>250</v>
      </c>
      <c r="J38" s="79">
        <v>0</v>
      </c>
      <c r="K38" s="79">
        <v>750</v>
      </c>
      <c r="L38" s="15">
        <f t="shared" si="2"/>
        <v>1.1133212599827805E-2</v>
      </c>
      <c r="M38" s="118">
        <f t="shared" si="3"/>
        <v>0.1773049645390071</v>
      </c>
      <c r="N38" s="51">
        <v>48883</v>
      </c>
      <c r="O38" s="15">
        <f t="shared" si="4"/>
        <v>0.72563310868984354</v>
      </c>
      <c r="P38" s="118">
        <f t="shared" si="5"/>
        <v>11.556264775413712</v>
      </c>
      <c r="Q38" s="51">
        <v>2304</v>
      </c>
      <c r="R38" s="15">
        <f t="shared" si="6"/>
        <v>3.4201229106671019E-2</v>
      </c>
      <c r="S38" s="118">
        <f t="shared" si="7"/>
        <v>0.5446808510638298</v>
      </c>
      <c r="T38" s="51">
        <v>9002</v>
      </c>
      <c r="U38" s="79">
        <v>6427</v>
      </c>
      <c r="V38" s="50" t="s">
        <v>351</v>
      </c>
      <c r="W38" s="116">
        <f t="shared" si="8"/>
        <v>15429</v>
      </c>
      <c r="X38" s="15">
        <f t="shared" si="9"/>
        <v>0.22903244960365762</v>
      </c>
      <c r="Y38" s="68">
        <f t="shared" si="10"/>
        <v>3.6475177304964541</v>
      </c>
    </row>
    <row r="39" spans="1:25" x14ac:dyDescent="0.2">
      <c r="A39" s="28" t="s">
        <v>162</v>
      </c>
      <c r="B39" s="29" t="s">
        <v>160</v>
      </c>
      <c r="C39" s="30">
        <v>6154</v>
      </c>
      <c r="D39" s="9">
        <v>80735</v>
      </c>
      <c r="E39" s="15">
        <f t="shared" si="0"/>
        <v>0.22602942988006317</v>
      </c>
      <c r="F39" s="117">
        <f t="shared" si="1"/>
        <v>13.119109522261944</v>
      </c>
      <c r="G39" s="12">
        <v>357188</v>
      </c>
      <c r="H39" s="51">
        <v>1001</v>
      </c>
      <c r="I39" s="79">
        <v>84</v>
      </c>
      <c r="J39" s="79">
        <v>0</v>
      </c>
      <c r="K39" s="79">
        <v>1085</v>
      </c>
      <c r="L39" s="15">
        <f t="shared" si="2"/>
        <v>1.3439028921781136E-2</v>
      </c>
      <c r="M39" s="118">
        <f t="shared" si="3"/>
        <v>0.17630809229769256</v>
      </c>
      <c r="N39" s="51">
        <v>40487</v>
      </c>
      <c r="O39" s="15">
        <f t="shared" si="4"/>
        <v>0.50148015111166155</v>
      </c>
      <c r="P39" s="118">
        <f t="shared" si="5"/>
        <v>6.5789730256743582</v>
      </c>
      <c r="Q39" s="51">
        <v>8205</v>
      </c>
      <c r="R39" s="15">
        <f t="shared" si="6"/>
        <v>0.10162878553291634</v>
      </c>
      <c r="S39" s="118">
        <f t="shared" si="7"/>
        <v>1.3332791680207994</v>
      </c>
      <c r="T39" s="51">
        <v>9002</v>
      </c>
      <c r="U39" s="79">
        <v>21956</v>
      </c>
      <c r="V39" s="50" t="s">
        <v>352</v>
      </c>
      <c r="W39" s="116">
        <f t="shared" si="8"/>
        <v>30958</v>
      </c>
      <c r="X39" s="15">
        <f t="shared" si="9"/>
        <v>0.3834520344336409</v>
      </c>
      <c r="Y39" s="68">
        <f t="shared" si="10"/>
        <v>5.0305492362690929</v>
      </c>
    </row>
    <row r="40" spans="1:25" ht="38.25" x14ac:dyDescent="0.2">
      <c r="A40" s="28" t="s">
        <v>164</v>
      </c>
      <c r="B40" s="106" t="s">
        <v>165</v>
      </c>
      <c r="C40" s="30">
        <v>9476</v>
      </c>
      <c r="D40" s="9">
        <v>140765</v>
      </c>
      <c r="E40" s="15">
        <f t="shared" si="0"/>
        <v>0.19418942314987894</v>
      </c>
      <c r="F40" s="117">
        <f t="shared" si="1"/>
        <v>14.854896580835796</v>
      </c>
      <c r="G40" s="12">
        <v>724885</v>
      </c>
      <c r="H40" s="51">
        <v>2675</v>
      </c>
      <c r="I40" s="79">
        <v>1853</v>
      </c>
      <c r="J40" s="79">
        <v>0</v>
      </c>
      <c r="K40" s="79">
        <v>4528</v>
      </c>
      <c r="L40" s="15">
        <f t="shared" si="2"/>
        <v>3.2167086988953222E-2</v>
      </c>
      <c r="M40" s="118">
        <f t="shared" si="3"/>
        <v>0.47783875052764879</v>
      </c>
      <c r="N40" s="51">
        <v>35834</v>
      </c>
      <c r="O40" s="15">
        <f t="shared" si="4"/>
        <v>0.25456612083969737</v>
      </c>
      <c r="P40" s="118">
        <f t="shared" si="5"/>
        <v>3.7815533980582523</v>
      </c>
      <c r="Q40" s="51">
        <v>6818</v>
      </c>
      <c r="R40" s="15">
        <f t="shared" si="6"/>
        <v>4.8435335488225054E-2</v>
      </c>
      <c r="S40" s="118">
        <f t="shared" si="7"/>
        <v>0.71950189953566901</v>
      </c>
      <c r="T40" s="51">
        <v>9532</v>
      </c>
      <c r="U40" s="79">
        <v>84053</v>
      </c>
      <c r="V40" s="50" t="s">
        <v>353</v>
      </c>
      <c r="W40" s="116">
        <f t="shared" si="8"/>
        <v>93585</v>
      </c>
      <c r="X40" s="15">
        <f t="shared" si="9"/>
        <v>0.66483145668312438</v>
      </c>
      <c r="Y40" s="68">
        <f t="shared" si="10"/>
        <v>9.8760025327142262</v>
      </c>
    </row>
    <row r="41" spans="1:25" ht="25.5" x14ac:dyDescent="0.2">
      <c r="A41" s="28" t="s">
        <v>167</v>
      </c>
      <c r="B41" s="106" t="s">
        <v>165</v>
      </c>
      <c r="C41" s="30">
        <v>12642</v>
      </c>
      <c r="D41" s="9">
        <v>243690</v>
      </c>
      <c r="E41" s="15">
        <f t="shared" si="0"/>
        <v>0.2175263639917949</v>
      </c>
      <c r="F41" s="117">
        <f t="shared" si="1"/>
        <v>19.276222116753679</v>
      </c>
      <c r="G41" s="12">
        <v>1120278</v>
      </c>
      <c r="H41" s="51">
        <v>3500</v>
      </c>
      <c r="I41" s="79">
        <v>500</v>
      </c>
      <c r="J41" s="79">
        <v>0</v>
      </c>
      <c r="K41" s="79">
        <v>4000</v>
      </c>
      <c r="L41" s="15">
        <f t="shared" si="2"/>
        <v>1.6414296852558578E-2</v>
      </c>
      <c r="M41" s="118">
        <f t="shared" si="3"/>
        <v>0.31640563202024996</v>
      </c>
      <c r="N41" s="51">
        <v>125523</v>
      </c>
      <c r="O41" s="15">
        <f t="shared" si="4"/>
        <v>0.51509294595592758</v>
      </c>
      <c r="P41" s="118">
        <f t="shared" si="5"/>
        <v>9.9290460370194591</v>
      </c>
      <c r="Q41" s="51">
        <v>39268</v>
      </c>
      <c r="R41" s="15">
        <f t="shared" si="6"/>
        <v>0.16113915220156758</v>
      </c>
      <c r="S41" s="118">
        <f t="shared" si="7"/>
        <v>3.1061540895427937</v>
      </c>
      <c r="T41" s="51">
        <v>18099</v>
      </c>
      <c r="U41" s="79">
        <v>56800</v>
      </c>
      <c r="V41" s="50" t="s">
        <v>354</v>
      </c>
      <c r="W41" s="116">
        <f t="shared" si="8"/>
        <v>74899</v>
      </c>
      <c r="X41" s="15">
        <f t="shared" si="9"/>
        <v>0.30735360498994624</v>
      </c>
      <c r="Y41" s="68">
        <f t="shared" si="10"/>
        <v>5.9246163581711757</v>
      </c>
    </row>
    <row r="42" spans="1:25" x14ac:dyDescent="0.2">
      <c r="A42" s="28" t="s">
        <v>169</v>
      </c>
      <c r="B42" s="29" t="s">
        <v>170</v>
      </c>
      <c r="C42" s="30">
        <v>31931</v>
      </c>
      <c r="D42" s="9">
        <v>144824</v>
      </c>
      <c r="E42" s="15">
        <f t="shared" si="0"/>
        <v>0.11284954770259098</v>
      </c>
      <c r="F42" s="117">
        <f t="shared" si="1"/>
        <v>4.5355297359932356</v>
      </c>
      <c r="G42" s="12">
        <v>1283337</v>
      </c>
      <c r="H42" s="51">
        <v>4585</v>
      </c>
      <c r="I42" s="79">
        <v>825</v>
      </c>
      <c r="J42" s="79">
        <v>570</v>
      </c>
      <c r="K42" s="79">
        <v>5980</v>
      </c>
      <c r="L42" s="15">
        <f t="shared" si="2"/>
        <v>4.1291498646633153E-2</v>
      </c>
      <c r="M42" s="118">
        <f t="shared" si="3"/>
        <v>0.18727881995552911</v>
      </c>
      <c r="N42" s="51">
        <v>88127</v>
      </c>
      <c r="O42" s="15">
        <f t="shared" si="4"/>
        <v>0.60851102027288295</v>
      </c>
      <c r="P42" s="118">
        <f t="shared" si="5"/>
        <v>2.7599198271272432</v>
      </c>
      <c r="Q42" s="51">
        <v>11077</v>
      </c>
      <c r="R42" s="15">
        <f t="shared" si="6"/>
        <v>7.6485941556648063E-2</v>
      </c>
      <c r="S42" s="118">
        <f t="shared" si="7"/>
        <v>0.34690426231561805</v>
      </c>
      <c r="T42" s="51">
        <v>38538</v>
      </c>
      <c r="U42" s="79">
        <v>1102</v>
      </c>
      <c r="V42" s="50" t="s">
        <v>355</v>
      </c>
      <c r="W42" s="116">
        <f t="shared" si="8"/>
        <v>39640</v>
      </c>
      <c r="X42" s="15">
        <f t="shared" si="9"/>
        <v>0.27371153952383581</v>
      </c>
      <c r="Y42" s="68">
        <f t="shared" si="10"/>
        <v>1.2414268265948452</v>
      </c>
    </row>
    <row r="43" spans="1:25" x14ac:dyDescent="0.2">
      <c r="A43" s="28" t="s">
        <v>172</v>
      </c>
      <c r="B43" s="29" t="s">
        <v>173</v>
      </c>
      <c r="C43" s="30">
        <v>16359</v>
      </c>
      <c r="D43" s="9">
        <v>163713</v>
      </c>
      <c r="E43" s="15">
        <f t="shared" si="0"/>
        <v>0.22832067232797465</v>
      </c>
      <c r="F43" s="117">
        <f t="shared" si="1"/>
        <v>10.007518796992482</v>
      </c>
      <c r="G43" s="12">
        <v>717031</v>
      </c>
      <c r="H43" s="51">
        <v>2650</v>
      </c>
      <c r="I43" s="79">
        <v>2261</v>
      </c>
      <c r="J43" s="79">
        <v>2871</v>
      </c>
      <c r="K43" s="79">
        <v>7782</v>
      </c>
      <c r="L43" s="15">
        <f t="shared" si="2"/>
        <v>4.7534404720455919E-2</v>
      </c>
      <c r="M43" s="118">
        <f t="shared" si="3"/>
        <v>0.47570144874381076</v>
      </c>
      <c r="N43" s="51">
        <v>118180</v>
      </c>
      <c r="O43" s="15">
        <f t="shared" si="4"/>
        <v>0.72187303390689805</v>
      </c>
      <c r="P43" s="118">
        <f t="shared" si="5"/>
        <v>7.2241579558652731</v>
      </c>
      <c r="Q43" s="51">
        <v>10420</v>
      </c>
      <c r="R43" s="15">
        <f t="shared" si="6"/>
        <v>6.3647969312149916E-2</v>
      </c>
      <c r="S43" s="118">
        <f t="shared" si="7"/>
        <v>0.63695824928174094</v>
      </c>
      <c r="T43" s="51">
        <v>20100</v>
      </c>
      <c r="U43" s="79">
        <v>7231</v>
      </c>
      <c r="V43" s="50" t="s">
        <v>356</v>
      </c>
      <c r="W43" s="116">
        <f t="shared" si="8"/>
        <v>27331</v>
      </c>
      <c r="X43" s="15">
        <f t="shared" si="9"/>
        <v>0.16694459206049611</v>
      </c>
      <c r="Y43" s="68">
        <f t="shared" si="10"/>
        <v>1.6707011431016565</v>
      </c>
    </row>
    <row r="44" spans="1:25" x14ac:dyDescent="0.2">
      <c r="A44" s="28" t="s">
        <v>175</v>
      </c>
      <c r="B44" s="29" t="s">
        <v>176</v>
      </c>
      <c r="C44" s="30">
        <v>11147</v>
      </c>
      <c r="D44" s="9">
        <v>37486</v>
      </c>
      <c r="E44" s="15">
        <f t="shared" si="0"/>
        <v>0.10366187523851136</v>
      </c>
      <c r="F44" s="117">
        <f t="shared" si="1"/>
        <v>3.3628779043688883</v>
      </c>
      <c r="G44" s="12">
        <v>361618</v>
      </c>
      <c r="H44" s="51">
        <v>1200</v>
      </c>
      <c r="I44" s="79">
        <v>1500</v>
      </c>
      <c r="J44" s="79">
        <v>0</v>
      </c>
      <c r="K44" s="79">
        <v>2700</v>
      </c>
      <c r="L44" s="15">
        <f t="shared" si="2"/>
        <v>7.2026890038947869E-2</v>
      </c>
      <c r="M44" s="118">
        <f t="shared" si="3"/>
        <v>0.24221763703238539</v>
      </c>
      <c r="N44" s="51">
        <v>21100</v>
      </c>
      <c r="O44" s="15">
        <f t="shared" si="4"/>
        <v>0.56287680734140744</v>
      </c>
      <c r="P44" s="118">
        <f t="shared" si="5"/>
        <v>1.8928859782901228</v>
      </c>
      <c r="Q44" s="51">
        <v>0</v>
      </c>
      <c r="R44" s="15">
        <f t="shared" si="6"/>
        <v>0</v>
      </c>
      <c r="S44" s="118">
        <f t="shared" si="7"/>
        <v>0</v>
      </c>
      <c r="T44" s="51">
        <v>13686</v>
      </c>
      <c r="U44" s="79">
        <v>0</v>
      </c>
      <c r="V44" s="50" t="s">
        <v>80</v>
      </c>
      <c r="W44" s="116">
        <f t="shared" si="8"/>
        <v>13686</v>
      </c>
      <c r="X44" s="15">
        <f t="shared" si="9"/>
        <v>0.36509630261964465</v>
      </c>
      <c r="Y44" s="68">
        <f t="shared" si="10"/>
        <v>1.2277742890463801</v>
      </c>
    </row>
    <row r="45" spans="1:25" x14ac:dyDescent="0.2">
      <c r="A45" s="28" t="s">
        <v>178</v>
      </c>
      <c r="B45" s="29" t="s">
        <v>179</v>
      </c>
      <c r="C45" s="30">
        <v>9631</v>
      </c>
      <c r="D45" s="9">
        <v>42020</v>
      </c>
      <c r="E45" s="15">
        <f t="shared" si="0"/>
        <v>0.3354086845466156</v>
      </c>
      <c r="F45" s="117">
        <f t="shared" si="1"/>
        <v>4.3629944969369747</v>
      </c>
      <c r="G45" s="12">
        <v>125280</v>
      </c>
      <c r="H45" s="51">
        <v>320</v>
      </c>
      <c r="I45" s="79">
        <v>0</v>
      </c>
      <c r="J45" s="79">
        <v>0</v>
      </c>
      <c r="K45" s="79">
        <v>320</v>
      </c>
      <c r="L45" s="15">
        <f t="shared" si="2"/>
        <v>7.6154212279866728E-3</v>
      </c>
      <c r="M45" s="118">
        <f t="shared" si="3"/>
        <v>3.3226040909562868E-2</v>
      </c>
      <c r="N45" s="51">
        <v>4859</v>
      </c>
      <c r="O45" s="15">
        <f t="shared" si="4"/>
        <v>0.11563541170871014</v>
      </c>
      <c r="P45" s="118">
        <f t="shared" si="5"/>
        <v>0.50451666493614367</v>
      </c>
      <c r="Q45" s="51">
        <v>4726</v>
      </c>
      <c r="R45" s="15">
        <f t="shared" si="6"/>
        <v>0.11247025226082817</v>
      </c>
      <c r="S45" s="118">
        <f t="shared" si="7"/>
        <v>0.49070709168310661</v>
      </c>
      <c r="T45" s="51">
        <v>9002</v>
      </c>
      <c r="U45" s="79">
        <v>23113</v>
      </c>
      <c r="V45" s="50" t="s">
        <v>357</v>
      </c>
      <c r="W45" s="116">
        <f t="shared" si="8"/>
        <v>32115</v>
      </c>
      <c r="X45" s="15">
        <f t="shared" si="9"/>
        <v>0.76427891480247501</v>
      </c>
      <c r="Y45" s="68">
        <f t="shared" si="10"/>
        <v>3.3345446994081613</v>
      </c>
    </row>
    <row r="46" spans="1:25" x14ac:dyDescent="0.2">
      <c r="A46" s="28" t="s">
        <v>181</v>
      </c>
      <c r="B46" s="29" t="s">
        <v>179</v>
      </c>
      <c r="C46" s="30">
        <v>73192</v>
      </c>
      <c r="D46" s="9">
        <v>542318</v>
      </c>
      <c r="E46" s="15">
        <f t="shared" si="0"/>
        <v>0.15764948151524524</v>
      </c>
      <c r="F46" s="117">
        <f t="shared" si="1"/>
        <v>7.4095256312165265</v>
      </c>
      <c r="G46" s="12">
        <v>3440024</v>
      </c>
      <c r="H46" s="51">
        <v>7277</v>
      </c>
      <c r="I46" s="79">
        <v>6026</v>
      </c>
      <c r="J46" s="79">
        <v>0</v>
      </c>
      <c r="K46" s="79">
        <v>13303</v>
      </c>
      <c r="L46" s="15">
        <f t="shared" si="2"/>
        <v>2.4529888368079244E-2</v>
      </c>
      <c r="M46" s="118">
        <f t="shared" si="3"/>
        <v>0.1817548365941633</v>
      </c>
      <c r="N46" s="51">
        <v>329673</v>
      </c>
      <c r="O46" s="15">
        <f t="shared" si="4"/>
        <v>0.60789610523714865</v>
      </c>
      <c r="P46" s="118">
        <f t="shared" si="5"/>
        <v>4.5042217728713521</v>
      </c>
      <c r="Q46" s="51">
        <v>61947</v>
      </c>
      <c r="R46" s="15">
        <f t="shared" si="6"/>
        <v>0.11422633952773097</v>
      </c>
      <c r="S46" s="118">
        <f t="shared" si="7"/>
        <v>0.84636299049076402</v>
      </c>
      <c r="T46" s="51">
        <v>99945</v>
      </c>
      <c r="U46" s="79">
        <v>37450</v>
      </c>
      <c r="V46" s="50" t="s">
        <v>358</v>
      </c>
      <c r="W46" s="116">
        <f t="shared" si="8"/>
        <v>137395</v>
      </c>
      <c r="X46" s="15">
        <f t="shared" si="9"/>
        <v>0.25334766686704113</v>
      </c>
      <c r="Y46" s="68">
        <f t="shared" si="10"/>
        <v>1.8771860312602471</v>
      </c>
    </row>
    <row r="47" spans="1:25" ht="25.5" x14ac:dyDescent="0.2">
      <c r="A47" s="28" t="s">
        <v>183</v>
      </c>
      <c r="B47" s="106" t="s">
        <v>184</v>
      </c>
      <c r="C47" s="30">
        <v>6528</v>
      </c>
      <c r="D47" s="9">
        <v>46923</v>
      </c>
      <c r="E47" s="15">
        <f t="shared" si="0"/>
        <v>0.17464204763269453</v>
      </c>
      <c r="F47" s="117">
        <f t="shared" si="1"/>
        <v>7.187959558823529</v>
      </c>
      <c r="G47" s="12">
        <v>268681</v>
      </c>
      <c r="H47" s="51">
        <v>5881</v>
      </c>
      <c r="I47" s="79">
        <v>1315</v>
      </c>
      <c r="J47" s="79">
        <v>1390</v>
      </c>
      <c r="K47" s="79">
        <v>8586</v>
      </c>
      <c r="L47" s="15">
        <f t="shared" si="2"/>
        <v>0.18298062783709482</v>
      </c>
      <c r="M47" s="118">
        <f t="shared" si="3"/>
        <v>1.3152573529411764</v>
      </c>
      <c r="N47" s="51">
        <v>17091</v>
      </c>
      <c r="O47" s="15">
        <f t="shared" si="4"/>
        <v>0.3642350233361038</v>
      </c>
      <c r="P47" s="118">
        <f t="shared" si="5"/>
        <v>2.6181066176470589</v>
      </c>
      <c r="Q47" s="51">
        <v>2193</v>
      </c>
      <c r="R47" s="15">
        <f t="shared" si="6"/>
        <v>4.6736142190397033E-2</v>
      </c>
      <c r="S47" s="118">
        <f t="shared" si="7"/>
        <v>0.3359375</v>
      </c>
      <c r="T47" s="51">
        <v>9002</v>
      </c>
      <c r="U47" s="79">
        <v>10051</v>
      </c>
      <c r="V47" s="50" t="s">
        <v>359</v>
      </c>
      <c r="W47" s="116">
        <f t="shared" si="8"/>
        <v>19053</v>
      </c>
      <c r="X47" s="15">
        <f t="shared" si="9"/>
        <v>0.40604820663640434</v>
      </c>
      <c r="Y47" s="68">
        <f t="shared" si="10"/>
        <v>2.9186580882352939</v>
      </c>
    </row>
    <row r="48" spans="1:25" ht="25.5" x14ac:dyDescent="0.2">
      <c r="A48" s="28" t="s">
        <v>186</v>
      </c>
      <c r="B48" s="106" t="s">
        <v>187</v>
      </c>
      <c r="C48" s="30">
        <v>31012</v>
      </c>
      <c r="D48" s="9">
        <v>208360</v>
      </c>
      <c r="E48" s="15">
        <f t="shared" si="0"/>
        <v>0.21648399487570041</v>
      </c>
      <c r="F48" s="117">
        <f t="shared" si="1"/>
        <v>6.7186895395330843</v>
      </c>
      <c r="G48" s="12">
        <v>962473</v>
      </c>
      <c r="H48" s="51">
        <v>3463</v>
      </c>
      <c r="I48" s="79">
        <v>6418</v>
      </c>
      <c r="J48" s="79">
        <v>487</v>
      </c>
      <c r="K48" s="79">
        <v>10368</v>
      </c>
      <c r="L48" s="15">
        <f t="shared" si="2"/>
        <v>4.976003071606834E-2</v>
      </c>
      <c r="M48" s="118">
        <f t="shared" si="3"/>
        <v>0.33432219785889333</v>
      </c>
      <c r="N48" s="51">
        <v>114596</v>
      </c>
      <c r="O48" s="15">
        <f t="shared" si="4"/>
        <v>0.54999040122864273</v>
      </c>
      <c r="P48" s="118">
        <f t="shared" si="5"/>
        <v>3.6952147555784856</v>
      </c>
      <c r="Q48" s="51">
        <v>9382</v>
      </c>
      <c r="R48" s="15">
        <f t="shared" si="6"/>
        <v>4.5027836436936072E-2</v>
      </c>
      <c r="S48" s="118">
        <f t="shared" si="7"/>
        <v>0.30252805365664903</v>
      </c>
      <c r="T48" s="51">
        <v>36741</v>
      </c>
      <c r="U48" s="79">
        <v>37273</v>
      </c>
      <c r="V48" s="50" t="s">
        <v>360</v>
      </c>
      <c r="W48" s="116">
        <f t="shared" si="8"/>
        <v>74014</v>
      </c>
      <c r="X48" s="15">
        <f t="shared" si="9"/>
        <v>0.35522173161835285</v>
      </c>
      <c r="Y48" s="68">
        <f t="shared" si="10"/>
        <v>2.3866245324390558</v>
      </c>
    </row>
    <row r="49" spans="1:25" x14ac:dyDescent="0.2">
      <c r="A49" s="28" t="s">
        <v>189</v>
      </c>
      <c r="B49" s="29" t="s">
        <v>190</v>
      </c>
      <c r="C49" s="30">
        <v>23359</v>
      </c>
      <c r="D49" s="9">
        <v>595258</v>
      </c>
      <c r="E49" s="15">
        <f t="shared" si="0"/>
        <v>0.26219966373702952</v>
      </c>
      <c r="F49" s="117">
        <f t="shared" si="1"/>
        <v>25.483025814461236</v>
      </c>
      <c r="G49" s="12">
        <v>2270247</v>
      </c>
      <c r="H49" s="51">
        <v>10028</v>
      </c>
      <c r="I49" s="79">
        <v>4790</v>
      </c>
      <c r="J49" s="79">
        <v>0</v>
      </c>
      <c r="K49" s="79">
        <v>14818</v>
      </c>
      <c r="L49" s="15">
        <f t="shared" si="2"/>
        <v>2.4893407564451044E-2</v>
      </c>
      <c r="M49" s="118">
        <f t="shared" si="3"/>
        <v>0.63435934757481061</v>
      </c>
      <c r="N49" s="51">
        <v>179126</v>
      </c>
      <c r="O49" s="15">
        <f t="shared" si="4"/>
        <v>0.30092161718112148</v>
      </c>
      <c r="P49" s="118">
        <f t="shared" si="5"/>
        <v>7.6683933387559398</v>
      </c>
      <c r="Q49" s="51">
        <v>43508</v>
      </c>
      <c r="R49" s="15">
        <f t="shared" si="6"/>
        <v>7.3090995837099201E-2</v>
      </c>
      <c r="S49" s="118">
        <f t="shared" si="7"/>
        <v>1.8625797337214778</v>
      </c>
      <c r="T49" s="51">
        <v>35355</v>
      </c>
      <c r="U49" s="79">
        <v>322451</v>
      </c>
      <c r="V49" s="50" t="s">
        <v>361</v>
      </c>
      <c r="W49" s="116">
        <f t="shared" si="8"/>
        <v>357806</v>
      </c>
      <c r="X49" s="15">
        <f t="shared" si="9"/>
        <v>0.60109397941732834</v>
      </c>
      <c r="Y49" s="68">
        <f t="shared" si="10"/>
        <v>15.317693394409007</v>
      </c>
    </row>
    <row r="50" spans="1:25" x14ac:dyDescent="0.2">
      <c r="A50" s="28" t="s">
        <v>192</v>
      </c>
      <c r="B50" s="29" t="s">
        <v>193</v>
      </c>
      <c r="C50" s="30">
        <v>43240</v>
      </c>
      <c r="D50" s="9">
        <v>204732</v>
      </c>
      <c r="E50" s="15">
        <f t="shared" si="0"/>
        <v>0.18365501577015403</v>
      </c>
      <c r="F50" s="117">
        <f t="shared" si="1"/>
        <v>4.7347826086956522</v>
      </c>
      <c r="G50" s="12">
        <v>1114764</v>
      </c>
      <c r="H50" s="51">
        <v>2077</v>
      </c>
      <c r="I50" s="79">
        <v>0</v>
      </c>
      <c r="J50" s="79">
        <v>0</v>
      </c>
      <c r="K50" s="79">
        <v>2077</v>
      </c>
      <c r="L50" s="15">
        <f t="shared" si="2"/>
        <v>1.0144970009573491E-2</v>
      </c>
      <c r="M50" s="118">
        <f t="shared" si="3"/>
        <v>4.8034227567067531E-2</v>
      </c>
      <c r="N50" s="51">
        <v>116713</v>
      </c>
      <c r="O50" s="15">
        <f t="shared" si="4"/>
        <v>0.57007697868432883</v>
      </c>
      <c r="P50" s="118">
        <f t="shared" si="5"/>
        <v>2.699190564292322</v>
      </c>
      <c r="Q50" s="51">
        <v>15008</v>
      </c>
      <c r="R50" s="15">
        <f t="shared" si="6"/>
        <v>7.3305589746595554E-2</v>
      </c>
      <c r="S50" s="118">
        <f t="shared" si="7"/>
        <v>0.34708603145235895</v>
      </c>
      <c r="T50" s="51">
        <v>51625</v>
      </c>
      <c r="U50" s="79">
        <v>19309</v>
      </c>
      <c r="V50" s="50" t="s">
        <v>362</v>
      </c>
      <c r="W50" s="116">
        <f t="shared" si="8"/>
        <v>70934</v>
      </c>
      <c r="X50" s="15">
        <f t="shared" si="9"/>
        <v>0.34647246155950218</v>
      </c>
      <c r="Y50" s="68">
        <f t="shared" si="10"/>
        <v>1.6404717853839037</v>
      </c>
    </row>
    <row r="51" spans="1:25" x14ac:dyDescent="0.2">
      <c r="A51" s="38"/>
      <c r="B51" s="39"/>
      <c r="C51" s="40"/>
      <c r="D51" s="41"/>
      <c r="E51" s="41"/>
      <c r="F51" s="41"/>
      <c r="G51" s="41"/>
      <c r="H51" s="69"/>
      <c r="I51" s="69"/>
      <c r="J51" s="69"/>
      <c r="K51" s="69"/>
      <c r="L51" s="69"/>
      <c r="M51" s="69"/>
      <c r="N51" s="69"/>
      <c r="O51" s="69"/>
      <c r="P51" s="69"/>
      <c r="Q51" s="69"/>
      <c r="R51" s="69"/>
      <c r="S51" s="69"/>
      <c r="T51" s="69"/>
      <c r="U51" s="69"/>
      <c r="V51" s="122"/>
      <c r="W51" s="39"/>
      <c r="X51" s="39"/>
      <c r="Y51" s="123"/>
    </row>
    <row r="52" spans="1:25" x14ac:dyDescent="0.2">
      <c r="A52" s="35" t="s">
        <v>195</v>
      </c>
      <c r="B52" s="35"/>
      <c r="C52" s="64">
        <f>SUM(C3:C50)</f>
        <v>1097379</v>
      </c>
      <c r="D52" s="37">
        <f>SUM(D3:D50)</f>
        <v>10703134</v>
      </c>
      <c r="E52" s="46">
        <f>D52/G52</f>
        <v>0.20160265226884247</v>
      </c>
      <c r="F52" s="65">
        <f>D52/C52</f>
        <v>9.7533614184342881</v>
      </c>
      <c r="G52" s="37">
        <f>SUM(G3:G50)</f>
        <v>53090244</v>
      </c>
      <c r="H52" s="37">
        <f t="shared" ref="H52:U52" si="11">SUM(H3:H50)</f>
        <v>279687</v>
      </c>
      <c r="I52" s="37">
        <f t="shared" si="11"/>
        <v>404331</v>
      </c>
      <c r="J52" s="37">
        <f t="shared" si="11"/>
        <v>65405</v>
      </c>
      <c r="K52" s="37">
        <f t="shared" si="11"/>
        <v>749423</v>
      </c>
      <c r="L52" s="46">
        <f>K52/D52</f>
        <v>7.0019024334367866E-2</v>
      </c>
      <c r="M52" s="65">
        <f>K52/C52</f>
        <v>0.68292085049923501</v>
      </c>
      <c r="N52" s="37">
        <f t="shared" si="11"/>
        <v>4992575</v>
      </c>
      <c r="O52" s="46">
        <f>N52/D52</f>
        <v>0.46645916980951563</v>
      </c>
      <c r="P52" s="65">
        <f>N52/C52</f>
        <v>4.5495448700950174</v>
      </c>
      <c r="Q52" s="37">
        <f t="shared" si="11"/>
        <v>789084</v>
      </c>
      <c r="R52" s="46">
        <f>Q52/D52</f>
        <v>7.372457450313151E-2</v>
      </c>
      <c r="S52" s="65">
        <f>Q52/C52</f>
        <v>0.71906242054932712</v>
      </c>
      <c r="T52" s="37">
        <f t="shared" si="11"/>
        <v>1375082</v>
      </c>
      <c r="U52" s="37">
        <f t="shared" si="11"/>
        <v>2796970</v>
      </c>
      <c r="V52" s="113"/>
      <c r="W52" s="95">
        <f>SUM(W3:W50)</f>
        <v>4172052</v>
      </c>
      <c r="X52" s="46">
        <f>W52/D52</f>
        <v>0.389797231352985</v>
      </c>
      <c r="Y52" s="114">
        <f>W52/C52</f>
        <v>3.801833277290708</v>
      </c>
    </row>
    <row r="53" spans="1:25" x14ac:dyDescent="0.2">
      <c r="A53" s="35" t="s">
        <v>196</v>
      </c>
      <c r="B53" s="35"/>
      <c r="C53" s="64">
        <f>AVERAGE(C3:C50)</f>
        <v>22862.0625</v>
      </c>
      <c r="D53" s="37">
        <f>AVERAGE(D3:D50)</f>
        <v>222981.95833333334</v>
      </c>
      <c r="E53" s="46">
        <f t="shared" ref="E53:F53" si="12">AVERAGE(E3:E50)</f>
        <v>0.21478042672430361</v>
      </c>
      <c r="F53" s="65">
        <f t="shared" si="12"/>
        <v>12.311512546597156</v>
      </c>
      <c r="G53" s="37">
        <f>AVERAGE(G3:G50)</f>
        <v>1106046.75</v>
      </c>
      <c r="H53" s="37">
        <f t="shared" ref="H53:U53" si="13">AVERAGE(H3:H50)</f>
        <v>5826.8125</v>
      </c>
      <c r="I53" s="37">
        <f t="shared" si="13"/>
        <v>8423.5625</v>
      </c>
      <c r="J53" s="37">
        <f t="shared" si="13"/>
        <v>1362.6041666666667</v>
      </c>
      <c r="K53" s="37">
        <f t="shared" si="13"/>
        <v>15612.979166666666</v>
      </c>
      <c r="L53" s="46">
        <f t="shared" si="13"/>
        <v>4.586129607557874E-2</v>
      </c>
      <c r="M53" s="65">
        <f t="shared" si="13"/>
        <v>0.57502511732568573</v>
      </c>
      <c r="N53" s="37">
        <f t="shared" si="13"/>
        <v>104011.97916666667</v>
      </c>
      <c r="O53" s="46">
        <f t="shared" si="13"/>
        <v>0.48527105150300115</v>
      </c>
      <c r="P53" s="65">
        <f t="shared" si="13"/>
        <v>6.3235135400374354</v>
      </c>
      <c r="Q53" s="37">
        <f t="shared" si="13"/>
        <v>16439.25</v>
      </c>
      <c r="R53" s="46">
        <f t="shared" si="13"/>
        <v>6.9314142567340725E-2</v>
      </c>
      <c r="S53" s="65">
        <f t="shared" si="13"/>
        <v>1.0073703053780398</v>
      </c>
      <c r="T53" s="37">
        <f t="shared" si="13"/>
        <v>28647.541666666668</v>
      </c>
      <c r="U53" s="37">
        <f t="shared" si="13"/>
        <v>58270.208333333336</v>
      </c>
      <c r="V53" s="113"/>
      <c r="W53" s="95">
        <f>AVERAGE(W3:W50)</f>
        <v>86917.75</v>
      </c>
      <c r="X53" s="46">
        <f>AVERAGE(X3:X50)</f>
        <v>0.3995535098540795</v>
      </c>
      <c r="Y53" s="114">
        <f>AVERAGE(Y3:Y50)</f>
        <v>4.4056035838559948</v>
      </c>
    </row>
    <row r="54" spans="1:25" x14ac:dyDescent="0.2">
      <c r="A54" s="35" t="s">
        <v>197</v>
      </c>
      <c r="B54" s="35"/>
      <c r="C54" s="64">
        <f>MEDIAN(C3:C50)</f>
        <v>14422</v>
      </c>
      <c r="D54" s="37">
        <f>MEDIAN(D3:D50)</f>
        <v>148363.5</v>
      </c>
      <c r="E54" s="46">
        <f t="shared" ref="E54:F54" si="14">MEDIAN(E3:E50)</f>
        <v>0.21464139367544771</v>
      </c>
      <c r="F54" s="65">
        <f t="shared" si="14"/>
        <v>9.5107119875891222</v>
      </c>
      <c r="G54" s="37">
        <f>MEDIAN(G3:G50)</f>
        <v>720958</v>
      </c>
      <c r="H54" s="37">
        <f t="shared" ref="H54:U54" si="15">MEDIAN(H3:H50)</f>
        <v>1978.5</v>
      </c>
      <c r="I54" s="37">
        <f t="shared" si="15"/>
        <v>872.5</v>
      </c>
      <c r="J54" s="37">
        <f t="shared" si="15"/>
        <v>0</v>
      </c>
      <c r="K54" s="37">
        <f t="shared" si="15"/>
        <v>3687.5</v>
      </c>
      <c r="L54" s="46">
        <f t="shared" si="15"/>
        <v>3.0454556575192596E-2</v>
      </c>
      <c r="M54" s="65">
        <f t="shared" si="15"/>
        <v>0.25035270070525573</v>
      </c>
      <c r="N54" s="37">
        <f t="shared" si="15"/>
        <v>85176</v>
      </c>
      <c r="O54" s="46">
        <f t="shared" si="15"/>
        <v>0.50407109937931316</v>
      </c>
      <c r="P54" s="65">
        <f t="shared" si="15"/>
        <v>4.1436301698008791</v>
      </c>
      <c r="Q54" s="37">
        <f t="shared" si="15"/>
        <v>7923.5</v>
      </c>
      <c r="R54" s="46">
        <f t="shared" si="15"/>
        <v>6.5175202392292797E-2</v>
      </c>
      <c r="S54" s="65">
        <f t="shared" si="15"/>
        <v>0.54036550390182092</v>
      </c>
      <c r="T54" s="37">
        <f t="shared" si="15"/>
        <v>19099.5</v>
      </c>
      <c r="U54" s="37">
        <f t="shared" si="15"/>
        <v>16240</v>
      </c>
      <c r="V54" s="113"/>
      <c r="W54" s="95">
        <f>MEDIAN(W3:W50)</f>
        <v>36008</v>
      </c>
      <c r="X54" s="46">
        <f>MEDIAN(X3:X50)</f>
        <v>0.36015901711899878</v>
      </c>
      <c r="Y54" s="114">
        <f>MEDIAN(Y3:Y50)</f>
        <v>2.9746970094856122</v>
      </c>
    </row>
  </sheetData>
  <autoFilter ref="A2:V50" xr:uid="{9BF88CB1-9ADA-42BF-9523-8F6B967FA481}"/>
  <mergeCells count="8">
    <mergeCell ref="Q1:S1"/>
    <mergeCell ref="T1:Y1"/>
    <mergeCell ref="A1:A2"/>
    <mergeCell ref="B1:B2"/>
    <mergeCell ref="C1:C2"/>
    <mergeCell ref="D1:G1"/>
    <mergeCell ref="H1:M1"/>
    <mergeCell ref="N1:P1"/>
  </mergeCells>
  <conditionalFormatting sqref="A3:Y50">
    <cfRule type="expression" dxfId="1" priority="1">
      <formula>MOD(ROW(),2)=1</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64B2-EB06-4F45-8ECD-5C4ABBF89E9F}">
  <sheetPr>
    <tabColor theme="7" tint="0.39997558519241921"/>
  </sheetPr>
  <dimension ref="A1:V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6.7109375" style="3" bestFit="1" customWidth="1"/>
    <col min="2" max="2" width="15.28515625" style="3" customWidth="1"/>
    <col min="3" max="3" width="15.28515625" style="6" customWidth="1"/>
    <col min="4" max="4" width="14.28515625" style="48" customWidth="1"/>
    <col min="5" max="5" width="15.28515625" style="10" customWidth="1"/>
    <col min="6" max="7" width="14" style="48" customWidth="1"/>
    <col min="8" max="9" width="13.85546875" style="48" customWidth="1"/>
    <col min="10" max="11" width="15.28515625" style="48" customWidth="1"/>
    <col min="12" max="12" width="12.85546875" style="48" customWidth="1"/>
    <col min="13" max="13" width="12" style="48" bestFit="1" customWidth="1"/>
    <col min="14" max="14" width="56.42578125" style="3" customWidth="1"/>
    <col min="15" max="15" width="12" style="48" bestFit="1" customWidth="1"/>
    <col min="16" max="16" width="12" style="48" customWidth="1"/>
    <col min="17" max="17" width="13.5703125" style="48" bestFit="1" customWidth="1"/>
    <col min="18" max="19" width="13.5703125" style="48" customWidth="1"/>
    <col min="20" max="20" width="12.85546875" style="10" customWidth="1"/>
    <col min="21" max="21" width="12.140625" style="3" customWidth="1"/>
    <col min="22" max="22" width="12.7109375" style="3" customWidth="1"/>
    <col min="23" max="16384" width="9.140625" style="3"/>
  </cols>
  <sheetData>
    <row r="1" spans="1:22" x14ac:dyDescent="0.2">
      <c r="A1" s="166" t="s">
        <v>31</v>
      </c>
      <c r="B1" s="168" t="s">
        <v>32</v>
      </c>
      <c r="C1" s="174" t="s">
        <v>363</v>
      </c>
      <c r="D1" s="176" t="s">
        <v>364</v>
      </c>
      <c r="E1" s="178"/>
      <c r="F1" s="159" t="s">
        <v>36</v>
      </c>
      <c r="G1" s="180"/>
      <c r="H1" s="161" t="s">
        <v>37</v>
      </c>
      <c r="I1" s="163"/>
      <c r="J1" s="179" t="s">
        <v>38</v>
      </c>
      <c r="K1" s="203"/>
      <c r="L1" s="171" t="s">
        <v>365</v>
      </c>
      <c r="M1" s="181"/>
      <c r="N1" s="181"/>
      <c r="O1" s="181"/>
      <c r="P1" s="172"/>
      <c r="Q1" s="159" t="s">
        <v>366</v>
      </c>
      <c r="R1" s="160"/>
      <c r="S1" s="180"/>
      <c r="T1" s="176" t="s">
        <v>367</v>
      </c>
      <c r="U1" s="177"/>
      <c r="V1" s="178"/>
    </row>
    <row r="2" spans="1:22" s="5" customFormat="1" ht="51" x14ac:dyDescent="0.2">
      <c r="A2" s="167"/>
      <c r="B2" s="169"/>
      <c r="C2" s="175"/>
      <c r="D2" s="62" t="s">
        <v>34</v>
      </c>
      <c r="E2" s="150" t="s">
        <v>207</v>
      </c>
      <c r="F2" s="25" t="s">
        <v>368</v>
      </c>
      <c r="G2" s="22" t="s">
        <v>369</v>
      </c>
      <c r="H2" s="26" t="s">
        <v>370</v>
      </c>
      <c r="I2" s="14" t="s">
        <v>371</v>
      </c>
      <c r="J2" s="24" t="s">
        <v>372</v>
      </c>
      <c r="K2" s="61" t="s">
        <v>373</v>
      </c>
      <c r="L2" s="44" t="s">
        <v>374</v>
      </c>
      <c r="M2" s="107" t="s">
        <v>365</v>
      </c>
      <c r="N2" s="151" t="s">
        <v>375</v>
      </c>
      <c r="O2" s="107" t="s">
        <v>376</v>
      </c>
      <c r="P2" s="74" t="s">
        <v>377</v>
      </c>
      <c r="Q2" s="25" t="s">
        <v>366</v>
      </c>
      <c r="R2" s="22" t="s">
        <v>378</v>
      </c>
      <c r="S2" s="22" t="s">
        <v>379</v>
      </c>
      <c r="T2" s="62" t="s">
        <v>380</v>
      </c>
      <c r="U2" s="111" t="s">
        <v>381</v>
      </c>
      <c r="V2" s="115" t="s">
        <v>382</v>
      </c>
    </row>
    <row r="3" spans="1:22" x14ac:dyDescent="0.2">
      <c r="A3" s="28" t="s">
        <v>61</v>
      </c>
      <c r="B3" s="29" t="s">
        <v>62</v>
      </c>
      <c r="C3" s="30">
        <v>17153</v>
      </c>
      <c r="D3" s="51">
        <v>2065181.33</v>
      </c>
      <c r="E3" s="12">
        <v>1596244</v>
      </c>
      <c r="F3" s="51">
        <v>0</v>
      </c>
      <c r="G3" s="15">
        <v>0</v>
      </c>
      <c r="H3" s="51">
        <v>0</v>
      </c>
      <c r="I3" s="15">
        <v>0</v>
      </c>
      <c r="J3" s="51">
        <v>0</v>
      </c>
      <c r="K3" s="15">
        <v>0</v>
      </c>
      <c r="L3" s="51">
        <v>0</v>
      </c>
      <c r="M3" s="79">
        <v>0</v>
      </c>
      <c r="N3" s="126" t="s">
        <v>80</v>
      </c>
      <c r="O3" s="79">
        <v>0</v>
      </c>
      <c r="P3" s="15">
        <v>0</v>
      </c>
      <c r="Q3" s="51">
        <v>0</v>
      </c>
      <c r="R3" s="15">
        <f>Q3/D3</f>
        <v>0</v>
      </c>
      <c r="S3" s="67">
        <f>Q3/C3</f>
        <v>0</v>
      </c>
      <c r="T3" s="9">
        <v>0</v>
      </c>
      <c r="U3" s="15">
        <f>T3/E3</f>
        <v>0</v>
      </c>
      <c r="V3" s="68">
        <f>T3/C3</f>
        <v>0</v>
      </c>
    </row>
    <row r="4" spans="1:22" x14ac:dyDescent="0.2">
      <c r="A4" s="28" t="s">
        <v>64</v>
      </c>
      <c r="B4" s="29" t="s">
        <v>65</v>
      </c>
      <c r="C4" s="30">
        <v>22493</v>
      </c>
      <c r="D4" s="51">
        <v>1133159</v>
      </c>
      <c r="E4" s="12">
        <v>889506</v>
      </c>
      <c r="F4" s="51">
        <v>0</v>
      </c>
      <c r="G4" s="15">
        <v>0</v>
      </c>
      <c r="H4" s="51">
        <v>0</v>
      </c>
      <c r="I4" s="15">
        <v>0</v>
      </c>
      <c r="J4" s="51">
        <v>0</v>
      </c>
      <c r="K4" s="15">
        <v>0</v>
      </c>
      <c r="L4" s="51">
        <v>0</v>
      </c>
      <c r="M4" s="79">
        <v>4763</v>
      </c>
      <c r="N4" s="126" t="s">
        <v>80</v>
      </c>
      <c r="O4" s="79">
        <v>4763</v>
      </c>
      <c r="P4" s="15">
        <f>O4/Q4</f>
        <v>1</v>
      </c>
      <c r="Q4" s="51">
        <v>4763</v>
      </c>
      <c r="R4" s="17">
        <f t="shared" ref="R4:R50" si="0">Q4/D4</f>
        <v>4.2032936242839703E-3</v>
      </c>
      <c r="S4" s="67">
        <f t="shared" ref="S4:S50" si="1">Q4/C4</f>
        <v>0.21175476815009114</v>
      </c>
      <c r="T4" s="9">
        <v>6163</v>
      </c>
      <c r="U4" s="15">
        <f t="shared" ref="U4:U50" si="2">T4/E4</f>
        <v>6.9285648438571525E-3</v>
      </c>
      <c r="V4" s="68">
        <f t="shared" ref="V4:V50" si="3">T4/C4</f>
        <v>0.27399635442137554</v>
      </c>
    </row>
    <row r="5" spans="1:22" x14ac:dyDescent="0.2">
      <c r="A5" s="28" t="s">
        <v>67</v>
      </c>
      <c r="B5" s="29" t="s">
        <v>68</v>
      </c>
      <c r="C5" s="30">
        <v>12330</v>
      </c>
      <c r="D5" s="51">
        <v>1214899</v>
      </c>
      <c r="E5" s="12">
        <v>1215647</v>
      </c>
      <c r="F5" s="51">
        <v>52818</v>
      </c>
      <c r="G5" s="15">
        <f>F5/Q5</f>
        <v>0.15197675087759682</v>
      </c>
      <c r="H5" s="51">
        <v>239322</v>
      </c>
      <c r="I5" s="15">
        <f>H5/Q5</f>
        <v>0.68861713759567245</v>
      </c>
      <c r="J5" s="51">
        <v>0</v>
      </c>
      <c r="K5" s="15">
        <v>0</v>
      </c>
      <c r="L5" s="51">
        <v>55400</v>
      </c>
      <c r="M5" s="79">
        <v>0</v>
      </c>
      <c r="N5" s="126" t="s">
        <v>383</v>
      </c>
      <c r="O5" s="79">
        <v>55400</v>
      </c>
      <c r="P5" s="15">
        <f t="shared" ref="P5:P49" si="4">O5/Q5</f>
        <v>0.15940611152673073</v>
      </c>
      <c r="Q5" s="51">
        <v>347540</v>
      </c>
      <c r="R5" s="15">
        <f t="shared" si="0"/>
        <v>0.28606493214662287</v>
      </c>
      <c r="S5" s="67">
        <f t="shared" si="1"/>
        <v>28.18653690186537</v>
      </c>
      <c r="T5" s="9">
        <v>347540</v>
      </c>
      <c r="U5" s="15">
        <f t="shared" si="2"/>
        <v>0.28588891347570472</v>
      </c>
      <c r="V5" s="68">
        <f t="shared" si="3"/>
        <v>28.18653690186537</v>
      </c>
    </row>
    <row r="6" spans="1:22" x14ac:dyDescent="0.2">
      <c r="A6" s="28" t="s">
        <v>70</v>
      </c>
      <c r="B6" s="29" t="s">
        <v>68</v>
      </c>
      <c r="C6" s="30">
        <v>3828</v>
      </c>
      <c r="D6" s="51">
        <v>136795</v>
      </c>
      <c r="E6" s="12">
        <v>129089</v>
      </c>
      <c r="F6" s="51">
        <v>0</v>
      </c>
      <c r="G6" s="15">
        <v>0</v>
      </c>
      <c r="H6" s="51">
        <v>0</v>
      </c>
      <c r="I6" s="15">
        <v>0</v>
      </c>
      <c r="J6" s="51">
        <v>0</v>
      </c>
      <c r="K6" s="15">
        <v>0</v>
      </c>
      <c r="L6" s="51">
        <v>2200</v>
      </c>
      <c r="M6" s="79">
        <v>0</v>
      </c>
      <c r="N6" s="126" t="s">
        <v>80</v>
      </c>
      <c r="O6" s="79">
        <v>2200</v>
      </c>
      <c r="P6" s="15">
        <f t="shared" si="4"/>
        <v>1</v>
      </c>
      <c r="Q6" s="51">
        <v>2200</v>
      </c>
      <c r="R6" s="15">
        <f t="shared" si="0"/>
        <v>1.6082459154208854E-2</v>
      </c>
      <c r="S6" s="67">
        <f t="shared" si="1"/>
        <v>0.57471264367816088</v>
      </c>
      <c r="T6" s="9">
        <v>2200</v>
      </c>
      <c r="U6" s="15">
        <f t="shared" si="2"/>
        <v>1.7042505558180789E-2</v>
      </c>
      <c r="V6" s="68">
        <f t="shared" si="3"/>
        <v>0.57471264367816088</v>
      </c>
    </row>
    <row r="7" spans="1:22" x14ac:dyDescent="0.2">
      <c r="A7" s="28" t="s">
        <v>72</v>
      </c>
      <c r="B7" s="29" t="s">
        <v>73</v>
      </c>
      <c r="C7" s="30">
        <v>22583</v>
      </c>
      <c r="D7" s="51">
        <v>215632</v>
      </c>
      <c r="E7" s="12">
        <v>207481</v>
      </c>
      <c r="F7" s="51">
        <v>0</v>
      </c>
      <c r="G7" s="15">
        <v>0</v>
      </c>
      <c r="H7" s="51">
        <v>0</v>
      </c>
      <c r="I7" s="15">
        <v>0</v>
      </c>
      <c r="J7" s="51">
        <v>0</v>
      </c>
      <c r="K7" s="15">
        <v>0</v>
      </c>
      <c r="L7" s="51">
        <v>0</v>
      </c>
      <c r="M7" s="79">
        <v>0</v>
      </c>
      <c r="N7" s="126"/>
      <c r="O7" s="79">
        <v>0</v>
      </c>
      <c r="P7" s="15">
        <v>0</v>
      </c>
      <c r="Q7" s="51">
        <v>0</v>
      </c>
      <c r="R7" s="15">
        <f t="shared" si="0"/>
        <v>0</v>
      </c>
      <c r="S7" s="67">
        <f t="shared" si="1"/>
        <v>0</v>
      </c>
      <c r="T7" s="9">
        <v>0</v>
      </c>
      <c r="U7" s="15">
        <f t="shared" si="2"/>
        <v>0</v>
      </c>
      <c r="V7" s="68">
        <f t="shared" si="3"/>
        <v>0</v>
      </c>
    </row>
    <row r="8" spans="1:22" x14ac:dyDescent="0.2">
      <c r="A8" s="28" t="s">
        <v>75</v>
      </c>
      <c r="B8" s="29" t="s">
        <v>76</v>
      </c>
      <c r="C8" s="30">
        <v>7997</v>
      </c>
      <c r="D8" s="51">
        <v>392708</v>
      </c>
      <c r="E8" s="12">
        <v>370560</v>
      </c>
      <c r="F8" s="51">
        <v>0</v>
      </c>
      <c r="G8" s="15">
        <v>0</v>
      </c>
      <c r="H8" s="51">
        <v>0</v>
      </c>
      <c r="I8" s="15">
        <v>0</v>
      </c>
      <c r="J8" s="51">
        <v>0</v>
      </c>
      <c r="K8" s="15">
        <v>0</v>
      </c>
      <c r="L8" s="51">
        <v>7775</v>
      </c>
      <c r="M8" s="79">
        <v>0</v>
      </c>
      <c r="N8" s="126"/>
      <c r="O8" s="79">
        <v>7775</v>
      </c>
      <c r="P8" s="15">
        <f t="shared" si="4"/>
        <v>1</v>
      </c>
      <c r="Q8" s="51">
        <v>7775</v>
      </c>
      <c r="R8" s="15">
        <f t="shared" si="0"/>
        <v>1.9798425293093086E-2</v>
      </c>
      <c r="S8" s="67">
        <f t="shared" si="1"/>
        <v>0.9722395898461923</v>
      </c>
      <c r="T8" s="9">
        <v>4190</v>
      </c>
      <c r="U8" s="15">
        <f t="shared" si="2"/>
        <v>1.1307210708117445E-2</v>
      </c>
      <c r="V8" s="68">
        <f t="shared" si="3"/>
        <v>0.52394647992997379</v>
      </c>
    </row>
    <row r="9" spans="1:22" x14ac:dyDescent="0.2">
      <c r="A9" s="28" t="s">
        <v>78</v>
      </c>
      <c r="B9" s="29" t="s">
        <v>79</v>
      </c>
      <c r="C9" s="30">
        <v>35688</v>
      </c>
      <c r="D9" s="51">
        <v>1224106</v>
      </c>
      <c r="E9" s="12">
        <v>1127074</v>
      </c>
      <c r="F9" s="51">
        <v>0</v>
      </c>
      <c r="G9" s="15">
        <v>0</v>
      </c>
      <c r="H9" s="51">
        <v>0</v>
      </c>
      <c r="I9" s="15">
        <v>0</v>
      </c>
      <c r="J9" s="51">
        <v>0</v>
      </c>
      <c r="K9" s="15">
        <v>0</v>
      </c>
      <c r="L9" s="51">
        <v>0</v>
      </c>
      <c r="M9" s="79">
        <v>0</v>
      </c>
      <c r="N9" s="126"/>
      <c r="O9" s="79">
        <v>0</v>
      </c>
      <c r="P9" s="15">
        <v>0</v>
      </c>
      <c r="Q9" s="51">
        <v>0</v>
      </c>
      <c r="R9" s="15">
        <f t="shared" si="0"/>
        <v>0</v>
      </c>
      <c r="S9" s="67">
        <f t="shared" si="1"/>
        <v>0</v>
      </c>
      <c r="T9" s="9">
        <v>0</v>
      </c>
      <c r="U9" s="15">
        <f t="shared" si="2"/>
        <v>0</v>
      </c>
      <c r="V9" s="68">
        <f t="shared" si="3"/>
        <v>0</v>
      </c>
    </row>
    <row r="10" spans="1:22" x14ac:dyDescent="0.2">
      <c r="A10" s="28" t="s">
        <v>81</v>
      </c>
      <c r="B10" s="29" t="s">
        <v>82</v>
      </c>
      <c r="C10" s="30">
        <v>82934</v>
      </c>
      <c r="D10" s="51">
        <v>3799787</v>
      </c>
      <c r="E10" s="12">
        <v>3761795</v>
      </c>
      <c r="F10" s="51">
        <v>54879</v>
      </c>
      <c r="G10" s="15">
        <f>F10/Q10</f>
        <v>1</v>
      </c>
      <c r="H10" s="51">
        <v>0</v>
      </c>
      <c r="I10" s="15">
        <v>0</v>
      </c>
      <c r="J10" s="51">
        <v>0</v>
      </c>
      <c r="K10" s="15">
        <v>0</v>
      </c>
      <c r="L10" s="51">
        <v>0</v>
      </c>
      <c r="M10" s="79">
        <v>0</v>
      </c>
      <c r="N10" s="126" t="s">
        <v>80</v>
      </c>
      <c r="O10" s="79">
        <v>0</v>
      </c>
      <c r="P10" s="15">
        <f t="shared" si="4"/>
        <v>0</v>
      </c>
      <c r="Q10" s="51">
        <v>54879</v>
      </c>
      <c r="R10" s="15">
        <f t="shared" si="0"/>
        <v>1.4442651653895336E-2</v>
      </c>
      <c r="S10" s="67">
        <f t="shared" si="1"/>
        <v>0.66171895724310903</v>
      </c>
      <c r="T10" s="9">
        <v>54879</v>
      </c>
      <c r="U10" s="15">
        <f t="shared" si="2"/>
        <v>1.4588514259814795E-2</v>
      </c>
      <c r="V10" s="68">
        <f t="shared" si="3"/>
        <v>0.66171895724310903</v>
      </c>
    </row>
    <row r="11" spans="1:22" x14ac:dyDescent="0.2">
      <c r="A11" s="28" t="s">
        <v>84</v>
      </c>
      <c r="B11" s="29" t="s">
        <v>85</v>
      </c>
      <c r="C11" s="30">
        <v>36405</v>
      </c>
      <c r="D11" s="51">
        <v>1750650</v>
      </c>
      <c r="E11" s="12">
        <v>1750651</v>
      </c>
      <c r="F11" s="51">
        <v>65000</v>
      </c>
      <c r="G11" s="15">
        <f>F11/Q11</f>
        <v>0.82879620538845045</v>
      </c>
      <c r="H11" s="51">
        <v>0</v>
      </c>
      <c r="I11" s="15">
        <v>0</v>
      </c>
      <c r="J11" s="51">
        <v>0</v>
      </c>
      <c r="K11" s="15">
        <v>0</v>
      </c>
      <c r="L11" s="51">
        <v>0</v>
      </c>
      <c r="M11" s="79">
        <v>13427</v>
      </c>
      <c r="N11" s="126" t="s">
        <v>384</v>
      </c>
      <c r="O11" s="79">
        <v>13427</v>
      </c>
      <c r="P11" s="15">
        <f t="shared" si="4"/>
        <v>0.17120379461154958</v>
      </c>
      <c r="Q11" s="51">
        <v>78427</v>
      </c>
      <c r="R11" s="15">
        <f t="shared" si="0"/>
        <v>4.479878902122069E-2</v>
      </c>
      <c r="S11" s="67">
        <f t="shared" si="1"/>
        <v>2.1542919928581239</v>
      </c>
      <c r="T11" s="9">
        <v>78427</v>
      </c>
      <c r="U11" s="15">
        <f t="shared" si="2"/>
        <v>4.4798763431432076E-2</v>
      </c>
      <c r="V11" s="68">
        <f t="shared" si="3"/>
        <v>2.1542919928581239</v>
      </c>
    </row>
    <row r="12" spans="1:22" x14ac:dyDescent="0.2">
      <c r="A12" s="28" t="s">
        <v>87</v>
      </c>
      <c r="B12" s="29" t="s">
        <v>88</v>
      </c>
      <c r="C12" s="30">
        <v>14312</v>
      </c>
      <c r="D12" s="51">
        <v>768365</v>
      </c>
      <c r="E12" s="12">
        <v>765975</v>
      </c>
      <c r="F12" s="51">
        <v>0</v>
      </c>
      <c r="G12" s="15">
        <v>0</v>
      </c>
      <c r="H12" s="51">
        <v>51202</v>
      </c>
      <c r="I12" s="15">
        <f>H12/Q12</f>
        <v>1</v>
      </c>
      <c r="J12" s="51">
        <v>0</v>
      </c>
      <c r="K12" s="15">
        <v>0</v>
      </c>
      <c r="L12" s="51">
        <v>0</v>
      </c>
      <c r="M12" s="79">
        <v>0</v>
      </c>
      <c r="N12" s="126" t="s">
        <v>80</v>
      </c>
      <c r="O12" s="79">
        <v>0</v>
      </c>
      <c r="P12" s="15">
        <f t="shared" si="4"/>
        <v>0</v>
      </c>
      <c r="Q12" s="51">
        <v>51202</v>
      </c>
      <c r="R12" s="15">
        <f t="shared" si="0"/>
        <v>6.663760061949725E-2</v>
      </c>
      <c r="S12" s="67">
        <f t="shared" si="1"/>
        <v>3.5775572945779763</v>
      </c>
      <c r="T12" s="9">
        <v>39872</v>
      </c>
      <c r="U12" s="15">
        <f t="shared" si="2"/>
        <v>5.2053918208818828E-2</v>
      </c>
      <c r="V12" s="68">
        <f t="shared" si="3"/>
        <v>2.785913918390162</v>
      </c>
    </row>
    <row r="13" spans="1:22" x14ac:dyDescent="0.2">
      <c r="A13" s="28" t="s">
        <v>90</v>
      </c>
      <c r="B13" s="29" t="s">
        <v>91</v>
      </c>
      <c r="C13" s="30">
        <v>47139</v>
      </c>
      <c r="D13" s="51">
        <v>2577824</v>
      </c>
      <c r="E13" s="12">
        <v>2125463</v>
      </c>
      <c r="F13" s="51">
        <v>0</v>
      </c>
      <c r="G13" s="15">
        <v>0</v>
      </c>
      <c r="H13" s="51">
        <v>0</v>
      </c>
      <c r="I13" s="15">
        <v>0</v>
      </c>
      <c r="J13" s="51">
        <v>0</v>
      </c>
      <c r="K13" s="15">
        <v>0</v>
      </c>
      <c r="L13" s="51">
        <v>100000</v>
      </c>
      <c r="M13" s="79">
        <v>0</v>
      </c>
      <c r="N13" s="126" t="s">
        <v>80</v>
      </c>
      <c r="O13" s="79">
        <v>100000</v>
      </c>
      <c r="P13" s="15">
        <f t="shared" si="4"/>
        <v>1</v>
      </c>
      <c r="Q13" s="51">
        <v>100000</v>
      </c>
      <c r="R13" s="15">
        <f t="shared" si="0"/>
        <v>3.8792407860272847E-2</v>
      </c>
      <c r="S13" s="67">
        <f t="shared" si="1"/>
        <v>2.1213856891321412</v>
      </c>
      <c r="T13" s="9">
        <v>0</v>
      </c>
      <c r="U13" s="15">
        <f t="shared" si="2"/>
        <v>0</v>
      </c>
      <c r="V13" s="68">
        <f t="shared" si="3"/>
        <v>0</v>
      </c>
    </row>
    <row r="14" spans="1:22" x14ac:dyDescent="0.2">
      <c r="A14" s="28" t="s">
        <v>92</v>
      </c>
      <c r="B14" s="29" t="s">
        <v>93</v>
      </c>
      <c r="C14" s="30">
        <v>6460</v>
      </c>
      <c r="D14" s="51">
        <v>293896</v>
      </c>
      <c r="E14" s="12">
        <v>295080</v>
      </c>
      <c r="F14" s="51">
        <v>0</v>
      </c>
      <c r="G14" s="15">
        <v>0</v>
      </c>
      <c r="H14" s="51">
        <v>0</v>
      </c>
      <c r="I14" s="15">
        <v>0</v>
      </c>
      <c r="J14" s="51">
        <v>0</v>
      </c>
      <c r="K14" s="15">
        <v>0</v>
      </c>
      <c r="L14" s="51">
        <v>0</v>
      </c>
      <c r="M14" s="79">
        <v>0</v>
      </c>
      <c r="N14" s="126" t="s">
        <v>80</v>
      </c>
      <c r="O14" s="79">
        <v>0</v>
      </c>
      <c r="P14" s="15">
        <v>0</v>
      </c>
      <c r="Q14" s="51">
        <v>0</v>
      </c>
      <c r="R14" s="15">
        <f t="shared" si="0"/>
        <v>0</v>
      </c>
      <c r="S14" s="67">
        <f t="shared" si="1"/>
        <v>0</v>
      </c>
      <c r="T14" s="9">
        <v>4799</v>
      </c>
      <c r="U14" s="15">
        <f t="shared" si="2"/>
        <v>1.6263386200352448E-2</v>
      </c>
      <c r="V14" s="68">
        <f t="shared" si="3"/>
        <v>0.74287925696594426</v>
      </c>
    </row>
    <row r="15" spans="1:22" x14ac:dyDescent="0.2">
      <c r="A15" s="28" t="s">
        <v>95</v>
      </c>
      <c r="B15" s="29" t="s">
        <v>96</v>
      </c>
      <c r="C15" s="30">
        <v>4469</v>
      </c>
      <c r="D15" s="51">
        <v>203744</v>
      </c>
      <c r="E15" s="12">
        <v>202106</v>
      </c>
      <c r="F15" s="51">
        <v>0</v>
      </c>
      <c r="G15" s="15">
        <v>0</v>
      </c>
      <c r="H15" s="51">
        <v>0</v>
      </c>
      <c r="I15" s="15">
        <v>0</v>
      </c>
      <c r="J15" s="51">
        <v>0</v>
      </c>
      <c r="K15" s="15">
        <v>0</v>
      </c>
      <c r="L15" s="51">
        <v>0</v>
      </c>
      <c r="M15" s="79">
        <v>0</v>
      </c>
      <c r="N15" s="126" t="s">
        <v>80</v>
      </c>
      <c r="O15" s="79">
        <v>0</v>
      </c>
      <c r="P15" s="15">
        <v>0</v>
      </c>
      <c r="Q15" s="51">
        <v>0</v>
      </c>
      <c r="R15" s="15">
        <f t="shared" si="0"/>
        <v>0</v>
      </c>
      <c r="S15" s="67">
        <f t="shared" si="1"/>
        <v>0</v>
      </c>
      <c r="T15" s="9">
        <v>0</v>
      </c>
      <c r="U15" s="15">
        <f t="shared" si="2"/>
        <v>0</v>
      </c>
      <c r="V15" s="68">
        <f t="shared" si="3"/>
        <v>0</v>
      </c>
    </row>
    <row r="16" spans="1:22" x14ac:dyDescent="0.2">
      <c r="A16" s="28" t="s">
        <v>98</v>
      </c>
      <c r="B16" s="29" t="s">
        <v>99</v>
      </c>
      <c r="C16" s="30">
        <v>4489</v>
      </c>
      <c r="D16" s="51">
        <v>233203</v>
      </c>
      <c r="E16" s="12">
        <v>222516</v>
      </c>
      <c r="F16" s="51">
        <v>0</v>
      </c>
      <c r="G16" s="15">
        <v>0</v>
      </c>
      <c r="H16" s="51">
        <v>0</v>
      </c>
      <c r="I16" s="15">
        <v>0</v>
      </c>
      <c r="J16" s="51">
        <v>0</v>
      </c>
      <c r="K16" s="15">
        <v>0</v>
      </c>
      <c r="L16" s="51">
        <v>9300</v>
      </c>
      <c r="M16" s="79">
        <v>0</v>
      </c>
      <c r="N16" s="126" t="s">
        <v>80</v>
      </c>
      <c r="O16" s="79">
        <v>9300</v>
      </c>
      <c r="P16" s="15">
        <f t="shared" si="4"/>
        <v>1</v>
      </c>
      <c r="Q16" s="51">
        <v>9300</v>
      </c>
      <c r="R16" s="15">
        <f t="shared" si="0"/>
        <v>3.9879418360827264E-2</v>
      </c>
      <c r="S16" s="67">
        <f t="shared" si="1"/>
        <v>2.0717308977500557</v>
      </c>
      <c r="T16" s="9">
        <v>0</v>
      </c>
      <c r="U16" s="15">
        <f t="shared" si="2"/>
        <v>0</v>
      </c>
      <c r="V16" s="68">
        <f t="shared" si="3"/>
        <v>0</v>
      </c>
    </row>
    <row r="17" spans="1:22" x14ac:dyDescent="0.2">
      <c r="A17" s="28" t="s">
        <v>101</v>
      </c>
      <c r="B17" s="29" t="s">
        <v>99</v>
      </c>
      <c r="C17" s="30">
        <v>5485</v>
      </c>
      <c r="D17" s="51">
        <v>299772</v>
      </c>
      <c r="E17" s="12">
        <v>250840</v>
      </c>
      <c r="F17" s="51">
        <v>0</v>
      </c>
      <c r="G17" s="15">
        <v>0</v>
      </c>
      <c r="H17" s="51">
        <v>0</v>
      </c>
      <c r="I17" s="15">
        <v>0</v>
      </c>
      <c r="J17" s="51">
        <v>0</v>
      </c>
      <c r="K17" s="15">
        <v>0</v>
      </c>
      <c r="L17" s="51">
        <v>32280</v>
      </c>
      <c r="M17" s="79">
        <v>0</v>
      </c>
      <c r="N17" s="126" t="s">
        <v>80</v>
      </c>
      <c r="O17" s="79">
        <v>32280</v>
      </c>
      <c r="P17" s="15">
        <f t="shared" si="4"/>
        <v>1</v>
      </c>
      <c r="Q17" s="51">
        <v>32280</v>
      </c>
      <c r="R17" s="15">
        <f t="shared" si="0"/>
        <v>0.10768183819702974</v>
      </c>
      <c r="S17" s="67">
        <f t="shared" si="1"/>
        <v>5.8851412944393804</v>
      </c>
      <c r="T17" s="9">
        <v>0</v>
      </c>
      <c r="U17" s="15">
        <f t="shared" si="2"/>
        <v>0</v>
      </c>
      <c r="V17" s="68">
        <f t="shared" si="3"/>
        <v>0</v>
      </c>
    </row>
    <row r="18" spans="1:22" x14ac:dyDescent="0.2">
      <c r="A18" s="28" t="s">
        <v>103</v>
      </c>
      <c r="B18" s="29" t="s">
        <v>104</v>
      </c>
      <c r="C18" s="30">
        <v>3778</v>
      </c>
      <c r="D18" s="51">
        <v>116720</v>
      </c>
      <c r="E18" s="12">
        <v>138340</v>
      </c>
      <c r="F18" s="51">
        <v>0</v>
      </c>
      <c r="G18" s="15">
        <v>0</v>
      </c>
      <c r="H18" s="51">
        <v>0</v>
      </c>
      <c r="I18" s="15">
        <v>0</v>
      </c>
      <c r="J18" s="51">
        <v>0</v>
      </c>
      <c r="K18" s="15">
        <v>0</v>
      </c>
      <c r="L18" s="51">
        <v>9983</v>
      </c>
      <c r="M18" s="79">
        <v>0</v>
      </c>
      <c r="N18" s="126" t="s">
        <v>385</v>
      </c>
      <c r="O18" s="79">
        <v>9983</v>
      </c>
      <c r="P18" s="15">
        <f t="shared" si="4"/>
        <v>1</v>
      </c>
      <c r="Q18" s="51">
        <v>9983</v>
      </c>
      <c r="R18" s="15">
        <f t="shared" si="0"/>
        <v>8.5529472241261131E-2</v>
      </c>
      <c r="S18" s="67">
        <f t="shared" si="1"/>
        <v>2.6424033880359978</v>
      </c>
      <c r="T18" s="9">
        <v>21024</v>
      </c>
      <c r="U18" s="15">
        <f t="shared" si="2"/>
        <v>0.15197339887234351</v>
      </c>
      <c r="V18" s="68">
        <f t="shared" si="3"/>
        <v>5.5648491265219695</v>
      </c>
    </row>
    <row r="19" spans="1:22" x14ac:dyDescent="0.2">
      <c r="A19" s="28" t="s">
        <v>106</v>
      </c>
      <c r="B19" s="29" t="s">
        <v>104</v>
      </c>
      <c r="C19" s="30">
        <v>4620</v>
      </c>
      <c r="D19" s="51">
        <v>131904</v>
      </c>
      <c r="E19" s="12">
        <v>126575</v>
      </c>
      <c r="F19" s="51">
        <v>0</v>
      </c>
      <c r="G19" s="15">
        <v>0</v>
      </c>
      <c r="H19" s="51">
        <v>0</v>
      </c>
      <c r="I19" s="15">
        <v>0</v>
      </c>
      <c r="J19" s="51">
        <v>0</v>
      </c>
      <c r="K19" s="15">
        <v>0</v>
      </c>
      <c r="L19" s="51">
        <v>0</v>
      </c>
      <c r="M19" s="79">
        <v>0</v>
      </c>
      <c r="N19" s="126"/>
      <c r="O19" s="79">
        <v>0</v>
      </c>
      <c r="P19" s="15">
        <v>0</v>
      </c>
      <c r="Q19" s="51">
        <v>0</v>
      </c>
      <c r="R19" s="15">
        <f t="shared" si="0"/>
        <v>0</v>
      </c>
      <c r="S19" s="67">
        <f t="shared" si="1"/>
        <v>0</v>
      </c>
      <c r="T19" s="9">
        <v>0</v>
      </c>
      <c r="U19" s="15">
        <f t="shared" si="2"/>
        <v>0</v>
      </c>
      <c r="V19" s="68">
        <f t="shared" si="3"/>
        <v>0</v>
      </c>
    </row>
    <row r="20" spans="1:22" x14ac:dyDescent="0.2">
      <c r="A20" s="28" t="s">
        <v>108</v>
      </c>
      <c r="B20" s="29" t="s">
        <v>109</v>
      </c>
      <c r="C20" s="30">
        <v>5559</v>
      </c>
      <c r="D20" s="51">
        <v>1281774.3700000001</v>
      </c>
      <c r="E20" s="12">
        <v>695388</v>
      </c>
      <c r="F20" s="51">
        <v>0</v>
      </c>
      <c r="G20" s="15">
        <v>0</v>
      </c>
      <c r="H20" s="51">
        <v>0</v>
      </c>
      <c r="I20" s="15">
        <v>0</v>
      </c>
      <c r="J20" s="51">
        <v>0</v>
      </c>
      <c r="K20" s="15">
        <v>0</v>
      </c>
      <c r="L20" s="51">
        <v>655000</v>
      </c>
      <c r="M20" s="79">
        <v>0</v>
      </c>
      <c r="N20" s="126"/>
      <c r="O20" s="79">
        <v>655000</v>
      </c>
      <c r="P20" s="15">
        <f t="shared" si="4"/>
        <v>1</v>
      </c>
      <c r="Q20" s="51">
        <v>655000</v>
      </c>
      <c r="R20" s="15">
        <f t="shared" si="0"/>
        <v>0.51101037384606152</v>
      </c>
      <c r="S20" s="67">
        <f t="shared" si="1"/>
        <v>117.82694729267854</v>
      </c>
      <c r="T20" s="9">
        <v>83465</v>
      </c>
      <c r="U20" s="15">
        <f t="shared" si="2"/>
        <v>0.12002651757004723</v>
      </c>
      <c r="V20" s="68">
        <f t="shared" si="3"/>
        <v>15.014391077531931</v>
      </c>
    </row>
    <row r="21" spans="1:22" x14ac:dyDescent="0.2">
      <c r="A21" s="28" t="s">
        <v>111</v>
      </c>
      <c r="B21" s="29" t="s">
        <v>112</v>
      </c>
      <c r="C21" s="30">
        <v>29568</v>
      </c>
      <c r="D21" s="51">
        <v>776602</v>
      </c>
      <c r="E21" s="12">
        <v>599000</v>
      </c>
      <c r="F21" s="51">
        <v>0</v>
      </c>
      <c r="G21" s="15">
        <v>0</v>
      </c>
      <c r="H21" s="51">
        <v>0</v>
      </c>
      <c r="I21" s="15">
        <v>0</v>
      </c>
      <c r="J21" s="51">
        <v>0</v>
      </c>
      <c r="K21" s="15">
        <v>0</v>
      </c>
      <c r="L21" s="51">
        <v>0</v>
      </c>
      <c r="M21" s="79">
        <v>0</v>
      </c>
      <c r="N21" s="126"/>
      <c r="O21" s="79">
        <v>0</v>
      </c>
      <c r="P21" s="15">
        <v>0</v>
      </c>
      <c r="Q21" s="51">
        <v>0</v>
      </c>
      <c r="R21" s="15">
        <f t="shared" si="0"/>
        <v>0</v>
      </c>
      <c r="S21" s="67">
        <f t="shared" si="1"/>
        <v>0</v>
      </c>
      <c r="T21" s="9">
        <v>0</v>
      </c>
      <c r="U21" s="15">
        <f t="shared" si="2"/>
        <v>0</v>
      </c>
      <c r="V21" s="68">
        <f t="shared" si="3"/>
        <v>0</v>
      </c>
    </row>
    <row r="22" spans="1:22" x14ac:dyDescent="0.2">
      <c r="A22" s="28" t="s">
        <v>114</v>
      </c>
      <c r="B22" s="29" t="s">
        <v>115</v>
      </c>
      <c r="C22" s="30">
        <v>22529</v>
      </c>
      <c r="D22" s="51">
        <v>1155711</v>
      </c>
      <c r="E22" s="12">
        <v>1155711</v>
      </c>
      <c r="F22" s="51">
        <v>0</v>
      </c>
      <c r="G22" s="15">
        <v>0</v>
      </c>
      <c r="H22" s="51">
        <v>0</v>
      </c>
      <c r="I22" s="15">
        <v>0</v>
      </c>
      <c r="J22" s="51">
        <v>0</v>
      </c>
      <c r="K22" s="15">
        <v>0</v>
      </c>
      <c r="L22" s="51">
        <v>0</v>
      </c>
      <c r="M22" s="79">
        <v>0</v>
      </c>
      <c r="N22" s="126"/>
      <c r="O22" s="79">
        <v>0</v>
      </c>
      <c r="P22" s="15">
        <v>0</v>
      </c>
      <c r="Q22" s="51">
        <v>0</v>
      </c>
      <c r="R22" s="15">
        <f t="shared" si="0"/>
        <v>0</v>
      </c>
      <c r="S22" s="67">
        <f t="shared" si="1"/>
        <v>0</v>
      </c>
      <c r="T22" s="9">
        <v>0</v>
      </c>
      <c r="U22" s="15">
        <f t="shared" si="2"/>
        <v>0</v>
      </c>
      <c r="V22" s="68">
        <f t="shared" si="3"/>
        <v>0</v>
      </c>
    </row>
    <row r="23" spans="1:22" x14ac:dyDescent="0.2">
      <c r="A23" s="28" t="s">
        <v>117</v>
      </c>
      <c r="B23" s="29" t="s">
        <v>118</v>
      </c>
      <c r="C23" s="30">
        <v>3616</v>
      </c>
      <c r="D23" s="51">
        <v>246029</v>
      </c>
      <c r="E23" s="12">
        <v>249306</v>
      </c>
      <c r="F23" s="51">
        <v>0</v>
      </c>
      <c r="G23" s="15">
        <v>0</v>
      </c>
      <c r="H23" s="51">
        <v>0</v>
      </c>
      <c r="I23" s="15">
        <v>0</v>
      </c>
      <c r="J23" s="51">
        <v>0</v>
      </c>
      <c r="K23" s="15">
        <v>0</v>
      </c>
      <c r="L23" s="51">
        <v>0</v>
      </c>
      <c r="M23" s="79">
        <v>0</v>
      </c>
      <c r="N23" s="126"/>
      <c r="O23" s="79">
        <v>0</v>
      </c>
      <c r="P23" s="15">
        <v>0</v>
      </c>
      <c r="Q23" s="51">
        <v>0</v>
      </c>
      <c r="R23" s="15">
        <f t="shared" si="0"/>
        <v>0</v>
      </c>
      <c r="S23" s="67">
        <f t="shared" si="1"/>
        <v>0</v>
      </c>
      <c r="T23" s="9">
        <v>0</v>
      </c>
      <c r="U23" s="15">
        <f t="shared" si="2"/>
        <v>0</v>
      </c>
      <c r="V23" s="68">
        <f t="shared" si="3"/>
        <v>0</v>
      </c>
    </row>
    <row r="24" spans="1:22" x14ac:dyDescent="0.2">
      <c r="A24" s="28" t="s">
        <v>120</v>
      </c>
      <c r="B24" s="29" t="s">
        <v>121</v>
      </c>
      <c r="C24" s="30">
        <v>17075</v>
      </c>
      <c r="D24" s="51">
        <v>888993</v>
      </c>
      <c r="E24" s="12">
        <v>888993</v>
      </c>
      <c r="F24" s="51">
        <v>53815</v>
      </c>
      <c r="G24" s="15">
        <f>F24/Q24</f>
        <v>1</v>
      </c>
      <c r="H24" s="51">
        <v>0</v>
      </c>
      <c r="I24" s="15">
        <v>0</v>
      </c>
      <c r="J24" s="51">
        <v>0</v>
      </c>
      <c r="K24" s="15">
        <v>0</v>
      </c>
      <c r="L24" s="51">
        <v>0</v>
      </c>
      <c r="M24" s="79">
        <v>0</v>
      </c>
      <c r="N24" s="126"/>
      <c r="O24" s="79">
        <v>0</v>
      </c>
      <c r="P24" s="15">
        <f t="shared" si="4"/>
        <v>0</v>
      </c>
      <c r="Q24" s="51">
        <v>53815</v>
      </c>
      <c r="R24" s="15">
        <f t="shared" si="0"/>
        <v>6.0534784863322887E-2</v>
      </c>
      <c r="S24" s="67">
        <f t="shared" si="1"/>
        <v>3.1516837481698388</v>
      </c>
      <c r="T24" s="9">
        <v>43815</v>
      </c>
      <c r="U24" s="15">
        <f t="shared" si="2"/>
        <v>4.9286102365260466E-2</v>
      </c>
      <c r="V24" s="68">
        <f t="shared" si="3"/>
        <v>2.5660322108345532</v>
      </c>
    </row>
    <row r="25" spans="1:22" x14ac:dyDescent="0.2">
      <c r="A25" s="28" t="s">
        <v>123</v>
      </c>
      <c r="B25" s="29" t="s">
        <v>124</v>
      </c>
      <c r="C25" s="30">
        <v>14532</v>
      </c>
      <c r="D25" s="51">
        <v>1026577</v>
      </c>
      <c r="E25" s="12">
        <v>881168</v>
      </c>
      <c r="F25" s="51">
        <v>0</v>
      </c>
      <c r="G25" s="15">
        <v>0</v>
      </c>
      <c r="H25" s="51">
        <v>0</v>
      </c>
      <c r="I25" s="15">
        <v>0</v>
      </c>
      <c r="J25" s="51">
        <v>0</v>
      </c>
      <c r="K25" s="15">
        <v>0</v>
      </c>
      <c r="L25" s="51">
        <v>0</v>
      </c>
      <c r="M25" s="79">
        <v>0</v>
      </c>
      <c r="N25" s="126"/>
      <c r="O25" s="79">
        <v>0</v>
      </c>
      <c r="P25" s="15">
        <v>0</v>
      </c>
      <c r="Q25" s="51">
        <v>0</v>
      </c>
      <c r="R25" s="15">
        <f t="shared" si="0"/>
        <v>0</v>
      </c>
      <c r="S25" s="67">
        <f t="shared" si="1"/>
        <v>0</v>
      </c>
      <c r="T25" s="9">
        <v>0</v>
      </c>
      <c r="U25" s="15">
        <f t="shared" si="2"/>
        <v>0</v>
      </c>
      <c r="V25" s="68">
        <f t="shared" si="3"/>
        <v>0</v>
      </c>
    </row>
    <row r="26" spans="1:22" x14ac:dyDescent="0.2">
      <c r="A26" s="28" t="s">
        <v>126</v>
      </c>
      <c r="B26" s="29" t="s">
        <v>127</v>
      </c>
      <c r="C26" s="30">
        <v>1410</v>
      </c>
      <c r="D26" s="51">
        <v>556544</v>
      </c>
      <c r="E26" s="12">
        <v>540509</v>
      </c>
      <c r="F26" s="51">
        <v>40000</v>
      </c>
      <c r="G26" s="15">
        <f>F26/Q26</f>
        <v>1</v>
      </c>
      <c r="H26" s="51">
        <v>0</v>
      </c>
      <c r="I26" s="15">
        <v>0</v>
      </c>
      <c r="J26" s="51">
        <v>0</v>
      </c>
      <c r="K26" s="15">
        <v>0</v>
      </c>
      <c r="L26" s="51">
        <v>0</v>
      </c>
      <c r="M26" s="79">
        <v>0</v>
      </c>
      <c r="N26" s="126"/>
      <c r="O26" s="79">
        <v>0</v>
      </c>
      <c r="P26" s="15">
        <f t="shared" si="4"/>
        <v>0</v>
      </c>
      <c r="Q26" s="51">
        <v>40000</v>
      </c>
      <c r="R26" s="15">
        <f t="shared" si="0"/>
        <v>7.1872125114995397E-2</v>
      </c>
      <c r="S26" s="67">
        <f t="shared" si="1"/>
        <v>28.368794326241133</v>
      </c>
      <c r="T26" s="9">
        <v>36168</v>
      </c>
      <c r="U26" s="15">
        <f t="shared" si="2"/>
        <v>6.6914704473006001E-2</v>
      </c>
      <c r="V26" s="68">
        <f t="shared" si="3"/>
        <v>25.651063829787233</v>
      </c>
    </row>
    <row r="27" spans="1:22" ht="25.5" x14ac:dyDescent="0.2">
      <c r="A27" s="28" t="s">
        <v>129</v>
      </c>
      <c r="B27" s="29" t="s">
        <v>130</v>
      </c>
      <c r="C27" s="30">
        <v>25163</v>
      </c>
      <c r="D27" s="51">
        <v>2712393</v>
      </c>
      <c r="E27" s="12">
        <v>2564074</v>
      </c>
      <c r="F27" s="51">
        <v>0</v>
      </c>
      <c r="G27" s="15">
        <v>0</v>
      </c>
      <c r="H27" s="51">
        <v>0</v>
      </c>
      <c r="I27" s="15">
        <v>0</v>
      </c>
      <c r="J27" s="51">
        <v>0</v>
      </c>
      <c r="K27" s="15">
        <v>0</v>
      </c>
      <c r="L27" s="51">
        <v>80000</v>
      </c>
      <c r="M27" s="79">
        <v>0</v>
      </c>
      <c r="N27" s="127" t="s">
        <v>386</v>
      </c>
      <c r="O27" s="79">
        <v>80000</v>
      </c>
      <c r="P27" s="15">
        <f t="shared" si="4"/>
        <v>1</v>
      </c>
      <c r="Q27" s="51">
        <v>80000</v>
      </c>
      <c r="R27" s="15">
        <f t="shared" si="0"/>
        <v>2.9494251017459491E-2</v>
      </c>
      <c r="S27" s="67">
        <f t="shared" si="1"/>
        <v>3.1792711520883836</v>
      </c>
      <c r="T27" s="9">
        <v>80000</v>
      </c>
      <c r="U27" s="15">
        <f t="shared" si="2"/>
        <v>3.1200347571871952E-2</v>
      </c>
      <c r="V27" s="68">
        <f t="shared" si="3"/>
        <v>3.1792711520883836</v>
      </c>
    </row>
    <row r="28" spans="1:22" x14ac:dyDescent="0.2">
      <c r="A28" s="28" t="s">
        <v>132</v>
      </c>
      <c r="B28" s="29" t="s">
        <v>133</v>
      </c>
      <c r="C28" s="30">
        <v>5991</v>
      </c>
      <c r="D28" s="51">
        <v>98627</v>
      </c>
      <c r="E28" s="12">
        <v>90367</v>
      </c>
      <c r="F28" s="51">
        <v>0</v>
      </c>
      <c r="G28" s="15">
        <v>0</v>
      </c>
      <c r="H28" s="51">
        <v>0</v>
      </c>
      <c r="I28" s="15">
        <v>0</v>
      </c>
      <c r="J28" s="51">
        <v>0</v>
      </c>
      <c r="K28" s="15">
        <v>0</v>
      </c>
      <c r="L28" s="51">
        <v>20150</v>
      </c>
      <c r="M28" s="79">
        <v>0</v>
      </c>
      <c r="N28" s="126" t="s">
        <v>80</v>
      </c>
      <c r="O28" s="79">
        <v>20150</v>
      </c>
      <c r="P28" s="15">
        <f t="shared" si="4"/>
        <v>1</v>
      </c>
      <c r="Q28" s="51">
        <v>20150</v>
      </c>
      <c r="R28" s="15">
        <f t="shared" si="0"/>
        <v>0.20430510914861041</v>
      </c>
      <c r="S28" s="67">
        <f t="shared" si="1"/>
        <v>3.3633784009347356</v>
      </c>
      <c r="T28" s="9">
        <v>18908</v>
      </c>
      <c r="U28" s="15">
        <f t="shared" si="2"/>
        <v>0.20923567231400844</v>
      </c>
      <c r="V28" s="68">
        <f t="shared" si="3"/>
        <v>3.156067434485061</v>
      </c>
    </row>
    <row r="29" spans="1:22" x14ac:dyDescent="0.2">
      <c r="A29" s="28" t="s">
        <v>135</v>
      </c>
      <c r="B29" s="29" t="s">
        <v>133</v>
      </c>
      <c r="C29" s="30">
        <v>19821</v>
      </c>
      <c r="D29" s="51">
        <v>1571469</v>
      </c>
      <c r="E29" s="12">
        <v>1692970</v>
      </c>
      <c r="F29" s="51">
        <v>0</v>
      </c>
      <c r="G29" s="15">
        <v>0</v>
      </c>
      <c r="H29" s="51">
        <v>0</v>
      </c>
      <c r="I29" s="15">
        <v>0</v>
      </c>
      <c r="J29" s="51">
        <v>0</v>
      </c>
      <c r="K29" s="15">
        <v>0</v>
      </c>
      <c r="L29" s="51">
        <v>0</v>
      </c>
      <c r="M29" s="79">
        <v>2734</v>
      </c>
      <c r="N29" s="126" t="s">
        <v>387</v>
      </c>
      <c r="O29" s="79">
        <v>2734</v>
      </c>
      <c r="P29" s="15">
        <f t="shared" si="4"/>
        <v>1</v>
      </c>
      <c r="Q29" s="51">
        <v>2734</v>
      </c>
      <c r="R29" s="17">
        <f t="shared" si="0"/>
        <v>1.7397734221928653E-3</v>
      </c>
      <c r="S29" s="67">
        <f t="shared" si="1"/>
        <v>0.13793451389939962</v>
      </c>
      <c r="T29" s="9">
        <v>2734</v>
      </c>
      <c r="U29" s="17">
        <f t="shared" si="2"/>
        <v>1.6149134361506702E-3</v>
      </c>
      <c r="V29" s="68">
        <f t="shared" si="3"/>
        <v>0.13793451389939962</v>
      </c>
    </row>
    <row r="30" spans="1:22" x14ac:dyDescent="0.2">
      <c r="A30" s="28" t="s">
        <v>137</v>
      </c>
      <c r="B30" s="29" t="s">
        <v>133</v>
      </c>
      <c r="C30" s="30">
        <v>1920</v>
      </c>
      <c r="D30" s="51">
        <v>130341</v>
      </c>
      <c r="E30" s="12">
        <v>81555</v>
      </c>
      <c r="F30" s="51">
        <v>0</v>
      </c>
      <c r="G30" s="15">
        <v>0</v>
      </c>
      <c r="H30" s="51">
        <v>0</v>
      </c>
      <c r="I30" s="15">
        <v>0</v>
      </c>
      <c r="J30" s="51">
        <v>0</v>
      </c>
      <c r="K30" s="15">
        <v>0</v>
      </c>
      <c r="L30" s="51">
        <v>0</v>
      </c>
      <c r="M30" s="79">
        <v>0</v>
      </c>
      <c r="N30" s="126" t="s">
        <v>80</v>
      </c>
      <c r="O30" s="79">
        <v>0</v>
      </c>
      <c r="P30" s="15">
        <v>0</v>
      </c>
      <c r="Q30" s="51">
        <v>0</v>
      </c>
      <c r="R30" s="15">
        <f t="shared" si="0"/>
        <v>0</v>
      </c>
      <c r="S30" s="67">
        <f t="shared" si="1"/>
        <v>0</v>
      </c>
      <c r="T30" s="9">
        <v>0</v>
      </c>
      <c r="U30" s="15">
        <f t="shared" si="2"/>
        <v>0</v>
      </c>
      <c r="V30" s="68">
        <f t="shared" si="3"/>
        <v>0</v>
      </c>
    </row>
    <row r="31" spans="1:22" x14ac:dyDescent="0.2">
      <c r="A31" s="28" t="s">
        <v>139</v>
      </c>
      <c r="B31" s="29" t="s">
        <v>140</v>
      </c>
      <c r="C31" s="30">
        <v>34114</v>
      </c>
      <c r="D31" s="51">
        <v>1197744</v>
      </c>
      <c r="E31" s="12">
        <v>1177528</v>
      </c>
      <c r="F31" s="51">
        <v>0</v>
      </c>
      <c r="G31" s="15">
        <v>0</v>
      </c>
      <c r="H31" s="51">
        <v>0</v>
      </c>
      <c r="I31" s="15">
        <v>0</v>
      </c>
      <c r="J31" s="51">
        <v>0</v>
      </c>
      <c r="K31" s="15">
        <v>0</v>
      </c>
      <c r="L31" s="51">
        <v>0</v>
      </c>
      <c r="M31" s="79">
        <v>0</v>
      </c>
      <c r="N31" s="126" t="s">
        <v>80</v>
      </c>
      <c r="O31" s="79">
        <v>0</v>
      </c>
      <c r="P31" s="15">
        <v>0</v>
      </c>
      <c r="Q31" s="51">
        <v>0</v>
      </c>
      <c r="R31" s="15">
        <f t="shared" si="0"/>
        <v>0</v>
      </c>
      <c r="S31" s="67">
        <f t="shared" si="1"/>
        <v>0</v>
      </c>
      <c r="T31" s="9">
        <v>0</v>
      </c>
      <c r="U31" s="15">
        <f t="shared" si="2"/>
        <v>0</v>
      </c>
      <c r="V31" s="68">
        <f t="shared" si="3"/>
        <v>0</v>
      </c>
    </row>
    <row r="32" spans="1:22" x14ac:dyDescent="0.2">
      <c r="A32" s="28" t="s">
        <v>142</v>
      </c>
      <c r="B32" s="29" t="s">
        <v>143</v>
      </c>
      <c r="C32" s="30">
        <v>12588</v>
      </c>
      <c r="D32" s="51">
        <v>468742</v>
      </c>
      <c r="E32" s="12">
        <v>474020</v>
      </c>
      <c r="F32" s="51">
        <v>0</v>
      </c>
      <c r="G32" s="15">
        <v>0</v>
      </c>
      <c r="H32" s="51">
        <v>0</v>
      </c>
      <c r="I32" s="15">
        <v>0</v>
      </c>
      <c r="J32" s="51">
        <v>0</v>
      </c>
      <c r="K32" s="15">
        <v>0</v>
      </c>
      <c r="L32" s="51">
        <v>0</v>
      </c>
      <c r="M32" s="79">
        <v>0</v>
      </c>
      <c r="N32" s="126" t="s">
        <v>80</v>
      </c>
      <c r="O32" s="79">
        <v>0</v>
      </c>
      <c r="P32" s="15">
        <v>0</v>
      </c>
      <c r="Q32" s="51">
        <v>0</v>
      </c>
      <c r="R32" s="15">
        <f t="shared" si="0"/>
        <v>0</v>
      </c>
      <c r="S32" s="67">
        <f t="shared" si="1"/>
        <v>0</v>
      </c>
      <c r="T32" s="9">
        <v>0</v>
      </c>
      <c r="U32" s="15">
        <f t="shared" si="2"/>
        <v>0</v>
      </c>
      <c r="V32" s="68">
        <f t="shared" si="3"/>
        <v>0</v>
      </c>
    </row>
    <row r="33" spans="1:22" x14ac:dyDescent="0.2">
      <c r="A33" s="28" t="s">
        <v>145</v>
      </c>
      <c r="B33" s="29" t="s">
        <v>146</v>
      </c>
      <c r="C33" s="30">
        <v>75604</v>
      </c>
      <c r="D33" s="51">
        <v>2843680</v>
      </c>
      <c r="E33" s="12">
        <v>2152512</v>
      </c>
      <c r="F33" s="51">
        <v>12743</v>
      </c>
      <c r="G33" s="15">
        <f>F33/Q33</f>
        <v>5.5315842478121963E-2</v>
      </c>
      <c r="H33" s="51">
        <v>0</v>
      </c>
      <c r="I33" s="15">
        <v>0</v>
      </c>
      <c r="J33" s="51">
        <v>0</v>
      </c>
      <c r="K33" s="15">
        <v>0</v>
      </c>
      <c r="L33" s="51">
        <v>217625</v>
      </c>
      <c r="M33" s="79">
        <v>0</v>
      </c>
      <c r="N33" s="126" t="s">
        <v>80</v>
      </c>
      <c r="O33" s="79">
        <v>217625</v>
      </c>
      <c r="P33" s="15">
        <f t="shared" si="4"/>
        <v>0.94468415752187807</v>
      </c>
      <c r="Q33" s="51">
        <v>230368</v>
      </c>
      <c r="R33" s="15">
        <f t="shared" si="0"/>
        <v>8.1010521577673994E-2</v>
      </c>
      <c r="S33" s="67">
        <f t="shared" si="1"/>
        <v>3.0470345484365908</v>
      </c>
      <c r="T33" s="9">
        <v>163394</v>
      </c>
      <c r="U33" s="15">
        <f t="shared" si="2"/>
        <v>7.5908519906044664E-2</v>
      </c>
      <c r="V33" s="68">
        <f t="shared" si="3"/>
        <v>2.1611819480450771</v>
      </c>
    </row>
    <row r="34" spans="1:22" x14ac:dyDescent="0.2">
      <c r="A34" s="28" t="s">
        <v>148</v>
      </c>
      <c r="B34" s="29" t="s">
        <v>149</v>
      </c>
      <c r="C34" s="30">
        <v>17871</v>
      </c>
      <c r="D34" s="51">
        <v>649914</v>
      </c>
      <c r="E34" s="12">
        <v>649914</v>
      </c>
      <c r="F34" s="51">
        <v>0</v>
      </c>
      <c r="G34" s="15">
        <v>0</v>
      </c>
      <c r="H34" s="51">
        <v>0</v>
      </c>
      <c r="I34" s="15">
        <v>0</v>
      </c>
      <c r="J34" s="51">
        <v>0</v>
      </c>
      <c r="K34" s="15">
        <v>0</v>
      </c>
      <c r="L34" s="51">
        <v>0</v>
      </c>
      <c r="M34" s="79">
        <v>0</v>
      </c>
      <c r="N34" s="126"/>
      <c r="O34" s="79">
        <v>0</v>
      </c>
      <c r="P34" s="15">
        <v>0</v>
      </c>
      <c r="Q34" s="51">
        <v>0</v>
      </c>
      <c r="R34" s="15">
        <f t="shared" si="0"/>
        <v>0</v>
      </c>
      <c r="S34" s="67">
        <f t="shared" si="1"/>
        <v>0</v>
      </c>
      <c r="T34" s="9">
        <v>0</v>
      </c>
      <c r="U34" s="15">
        <f t="shared" si="2"/>
        <v>0</v>
      </c>
      <c r="V34" s="68">
        <f t="shared" si="3"/>
        <v>0</v>
      </c>
    </row>
    <row r="35" spans="1:22" x14ac:dyDescent="0.2">
      <c r="A35" s="28" t="s">
        <v>151</v>
      </c>
      <c r="B35" s="29" t="s">
        <v>152</v>
      </c>
      <c r="C35" s="30">
        <v>131744</v>
      </c>
      <c r="D35" s="51">
        <v>5991459</v>
      </c>
      <c r="E35" s="12">
        <v>5841073</v>
      </c>
      <c r="F35" s="51">
        <v>65000</v>
      </c>
      <c r="G35" s="15">
        <f>F35/Q35</f>
        <v>1</v>
      </c>
      <c r="H35" s="51">
        <v>0</v>
      </c>
      <c r="I35" s="15">
        <v>0</v>
      </c>
      <c r="J35" s="51">
        <v>0</v>
      </c>
      <c r="K35" s="15">
        <v>0</v>
      </c>
      <c r="L35" s="51">
        <v>0</v>
      </c>
      <c r="M35" s="79">
        <v>0</v>
      </c>
      <c r="N35" s="126" t="s">
        <v>80</v>
      </c>
      <c r="O35" s="79">
        <v>0</v>
      </c>
      <c r="P35" s="15">
        <f t="shared" si="4"/>
        <v>0</v>
      </c>
      <c r="Q35" s="51">
        <v>65000</v>
      </c>
      <c r="R35" s="15">
        <f t="shared" si="0"/>
        <v>1.0848776566776139E-2</v>
      </c>
      <c r="S35" s="67">
        <f t="shared" si="1"/>
        <v>0.49338110274471703</v>
      </c>
      <c r="T35" s="9">
        <v>111581</v>
      </c>
      <c r="U35" s="15">
        <f t="shared" si="2"/>
        <v>1.9102825799300917E-2</v>
      </c>
      <c r="V35" s="68">
        <f t="shared" si="3"/>
        <v>0.84695318192858882</v>
      </c>
    </row>
    <row r="36" spans="1:22" x14ac:dyDescent="0.2">
      <c r="A36" s="28" t="s">
        <v>154</v>
      </c>
      <c r="B36" s="29" t="s">
        <v>152</v>
      </c>
      <c r="C36" s="30">
        <v>59190</v>
      </c>
      <c r="D36" s="51">
        <v>7010138</v>
      </c>
      <c r="E36" s="12">
        <v>6081442</v>
      </c>
      <c r="F36" s="51">
        <v>0</v>
      </c>
      <c r="G36" s="15">
        <v>0</v>
      </c>
      <c r="H36" s="51">
        <v>560811</v>
      </c>
      <c r="I36" s="15">
        <f>H36/Q36</f>
        <v>0.52783006614687844</v>
      </c>
      <c r="J36" s="51">
        <v>0</v>
      </c>
      <c r="K36" s="15">
        <v>0</v>
      </c>
      <c r="L36" s="51">
        <v>345000</v>
      </c>
      <c r="M36" s="79">
        <v>156673</v>
      </c>
      <c r="N36" s="126" t="s">
        <v>388</v>
      </c>
      <c r="O36" s="79">
        <v>501673</v>
      </c>
      <c r="P36" s="15">
        <f t="shared" si="4"/>
        <v>0.47216993385312156</v>
      </c>
      <c r="Q36" s="51">
        <v>1062484</v>
      </c>
      <c r="R36" s="15">
        <f t="shared" si="0"/>
        <v>0.15156392071026276</v>
      </c>
      <c r="S36" s="67">
        <f t="shared" si="1"/>
        <v>17.950397026524751</v>
      </c>
      <c r="T36" s="9">
        <v>0</v>
      </c>
      <c r="U36" s="15">
        <f t="shared" si="2"/>
        <v>0</v>
      </c>
      <c r="V36" s="68">
        <f t="shared" si="3"/>
        <v>0</v>
      </c>
    </row>
    <row r="37" spans="1:22" x14ac:dyDescent="0.2">
      <c r="A37" s="28" t="s">
        <v>156</v>
      </c>
      <c r="B37" s="29" t="s">
        <v>157</v>
      </c>
      <c r="C37" s="30">
        <v>8020</v>
      </c>
      <c r="D37" s="51">
        <v>175581</v>
      </c>
      <c r="E37" s="12">
        <v>140401</v>
      </c>
      <c r="F37" s="51">
        <v>0</v>
      </c>
      <c r="G37" s="15">
        <v>0</v>
      </c>
      <c r="H37" s="51">
        <v>0</v>
      </c>
      <c r="I37" s="15">
        <v>0</v>
      </c>
      <c r="J37" s="51">
        <v>0</v>
      </c>
      <c r="K37" s="15">
        <v>0</v>
      </c>
      <c r="L37" s="51">
        <v>0</v>
      </c>
      <c r="M37" s="79">
        <v>0</v>
      </c>
      <c r="N37" s="126" t="s">
        <v>80</v>
      </c>
      <c r="O37" s="79">
        <v>0</v>
      </c>
      <c r="P37" s="15">
        <v>0</v>
      </c>
      <c r="Q37" s="51">
        <v>0</v>
      </c>
      <c r="R37" s="15">
        <f t="shared" si="0"/>
        <v>0</v>
      </c>
      <c r="S37" s="67">
        <f t="shared" si="1"/>
        <v>0</v>
      </c>
      <c r="T37" s="9">
        <v>0</v>
      </c>
      <c r="U37" s="15">
        <f t="shared" si="2"/>
        <v>0</v>
      </c>
      <c r="V37" s="68">
        <f t="shared" si="3"/>
        <v>0</v>
      </c>
    </row>
    <row r="38" spans="1:22" x14ac:dyDescent="0.2">
      <c r="A38" s="28" t="s">
        <v>159</v>
      </c>
      <c r="B38" s="29" t="s">
        <v>160</v>
      </c>
      <c r="C38" s="30">
        <v>4230</v>
      </c>
      <c r="D38" s="51">
        <v>330820</v>
      </c>
      <c r="E38" s="12">
        <v>312724</v>
      </c>
      <c r="F38" s="51">
        <v>0</v>
      </c>
      <c r="G38" s="15">
        <v>0</v>
      </c>
      <c r="H38" s="51">
        <v>0</v>
      </c>
      <c r="I38" s="15">
        <v>0</v>
      </c>
      <c r="J38" s="51">
        <v>0</v>
      </c>
      <c r="K38" s="15">
        <v>0</v>
      </c>
      <c r="L38" s="51">
        <v>0</v>
      </c>
      <c r="M38" s="79">
        <v>0</v>
      </c>
      <c r="N38" s="126"/>
      <c r="O38" s="79">
        <v>0</v>
      </c>
      <c r="P38" s="15">
        <v>0</v>
      </c>
      <c r="Q38" s="51">
        <v>0</v>
      </c>
      <c r="R38" s="15">
        <f t="shared" si="0"/>
        <v>0</v>
      </c>
      <c r="S38" s="67">
        <f t="shared" si="1"/>
        <v>0</v>
      </c>
      <c r="T38" s="9">
        <v>0</v>
      </c>
      <c r="U38" s="15">
        <f t="shared" si="2"/>
        <v>0</v>
      </c>
      <c r="V38" s="68">
        <f t="shared" si="3"/>
        <v>0</v>
      </c>
    </row>
    <row r="39" spans="1:22" x14ac:dyDescent="0.2">
      <c r="A39" s="28" t="s">
        <v>162</v>
      </c>
      <c r="B39" s="29" t="s">
        <v>160</v>
      </c>
      <c r="C39" s="30">
        <v>6154</v>
      </c>
      <c r="D39" s="51">
        <v>369473</v>
      </c>
      <c r="E39" s="12">
        <v>358738</v>
      </c>
      <c r="F39" s="51">
        <v>0</v>
      </c>
      <c r="G39" s="15">
        <v>0</v>
      </c>
      <c r="H39" s="51">
        <v>0</v>
      </c>
      <c r="I39" s="15">
        <v>0</v>
      </c>
      <c r="J39" s="51">
        <v>0</v>
      </c>
      <c r="K39" s="15">
        <v>0</v>
      </c>
      <c r="L39" s="51">
        <v>0</v>
      </c>
      <c r="M39" s="79">
        <v>234</v>
      </c>
      <c r="N39" s="126" t="s">
        <v>389</v>
      </c>
      <c r="O39" s="79">
        <v>234</v>
      </c>
      <c r="P39" s="15">
        <f t="shared" si="4"/>
        <v>1</v>
      </c>
      <c r="Q39" s="51">
        <v>234</v>
      </c>
      <c r="R39" s="17">
        <f t="shared" si="0"/>
        <v>6.3333450617501146E-4</v>
      </c>
      <c r="S39" s="67">
        <f t="shared" si="1"/>
        <v>3.8024049398765032E-2</v>
      </c>
      <c r="T39" s="9">
        <v>1550</v>
      </c>
      <c r="U39" s="17">
        <f t="shared" si="2"/>
        <v>4.3207020165134443E-3</v>
      </c>
      <c r="V39" s="68">
        <f t="shared" si="3"/>
        <v>0.25186870328241795</v>
      </c>
    </row>
    <row r="40" spans="1:22" x14ac:dyDescent="0.2">
      <c r="A40" s="28" t="s">
        <v>164</v>
      </c>
      <c r="B40" s="29" t="s">
        <v>165</v>
      </c>
      <c r="C40" s="30">
        <v>9476</v>
      </c>
      <c r="D40" s="51">
        <v>853502</v>
      </c>
      <c r="E40" s="12">
        <v>852333</v>
      </c>
      <c r="F40" s="51">
        <v>0</v>
      </c>
      <c r="G40" s="15">
        <v>0</v>
      </c>
      <c r="H40" s="51">
        <v>0</v>
      </c>
      <c r="I40" s="15">
        <v>0</v>
      </c>
      <c r="J40" s="51">
        <v>0</v>
      </c>
      <c r="K40" s="15">
        <v>0</v>
      </c>
      <c r="L40" s="51">
        <v>141991</v>
      </c>
      <c r="M40" s="79">
        <v>0</v>
      </c>
      <c r="N40" s="126" t="s">
        <v>390</v>
      </c>
      <c r="O40" s="79">
        <v>141991</v>
      </c>
      <c r="P40" s="15">
        <f t="shared" si="4"/>
        <v>1</v>
      </c>
      <c r="Q40" s="51">
        <v>141991</v>
      </c>
      <c r="R40" s="15">
        <f t="shared" si="0"/>
        <v>0.16636282047376574</v>
      </c>
      <c r="S40" s="67">
        <f t="shared" si="1"/>
        <v>14.984276065850571</v>
      </c>
      <c r="T40" s="9">
        <v>127448</v>
      </c>
      <c r="U40" s="15">
        <f t="shared" si="2"/>
        <v>0.1495284120173688</v>
      </c>
      <c r="V40" s="68">
        <f t="shared" si="3"/>
        <v>13.449556775010553</v>
      </c>
    </row>
    <row r="41" spans="1:22" x14ac:dyDescent="0.2">
      <c r="A41" s="28" t="s">
        <v>167</v>
      </c>
      <c r="B41" s="29" t="s">
        <v>165</v>
      </c>
      <c r="C41" s="30">
        <v>12642</v>
      </c>
      <c r="D41" s="51">
        <v>1270061</v>
      </c>
      <c r="E41" s="12">
        <v>1120278</v>
      </c>
      <c r="F41" s="51">
        <v>0</v>
      </c>
      <c r="G41" s="15">
        <v>0</v>
      </c>
      <c r="H41" s="51">
        <v>0</v>
      </c>
      <c r="I41" s="15">
        <v>0</v>
      </c>
      <c r="J41" s="51">
        <v>0</v>
      </c>
      <c r="K41" s="15">
        <v>0</v>
      </c>
      <c r="L41" s="51">
        <v>0</v>
      </c>
      <c r="M41" s="79">
        <v>0</v>
      </c>
      <c r="N41" s="126" t="s">
        <v>80</v>
      </c>
      <c r="O41" s="79">
        <v>0</v>
      </c>
      <c r="P41" s="15">
        <v>0</v>
      </c>
      <c r="Q41" s="51">
        <v>0</v>
      </c>
      <c r="R41" s="15">
        <f t="shared" si="0"/>
        <v>0</v>
      </c>
      <c r="S41" s="67">
        <f t="shared" si="1"/>
        <v>0</v>
      </c>
      <c r="T41" s="9">
        <v>0</v>
      </c>
      <c r="U41" s="15">
        <f t="shared" si="2"/>
        <v>0</v>
      </c>
      <c r="V41" s="68">
        <f t="shared" si="3"/>
        <v>0</v>
      </c>
    </row>
    <row r="42" spans="1:22" x14ac:dyDescent="0.2">
      <c r="A42" s="28" t="s">
        <v>169</v>
      </c>
      <c r="B42" s="29" t="s">
        <v>170</v>
      </c>
      <c r="C42" s="30">
        <v>31931</v>
      </c>
      <c r="D42" s="51">
        <v>1335860</v>
      </c>
      <c r="E42" s="12">
        <v>1287565</v>
      </c>
      <c r="F42" s="51">
        <v>0</v>
      </c>
      <c r="G42" s="15">
        <v>0</v>
      </c>
      <c r="H42" s="51">
        <v>0</v>
      </c>
      <c r="I42" s="15">
        <v>0</v>
      </c>
      <c r="J42" s="51">
        <v>0</v>
      </c>
      <c r="K42" s="15">
        <v>0</v>
      </c>
      <c r="L42" s="51">
        <v>3484</v>
      </c>
      <c r="M42" s="79">
        <v>744</v>
      </c>
      <c r="N42" s="126" t="s">
        <v>391</v>
      </c>
      <c r="O42" s="79">
        <v>4228</v>
      </c>
      <c r="P42" s="15">
        <f t="shared" si="4"/>
        <v>1</v>
      </c>
      <c r="Q42" s="51">
        <v>4228</v>
      </c>
      <c r="R42" s="17">
        <f t="shared" si="0"/>
        <v>3.1650023206024583E-3</v>
      </c>
      <c r="S42" s="67">
        <f t="shared" si="1"/>
        <v>0.13241051016253796</v>
      </c>
      <c r="T42" s="9">
        <v>4228</v>
      </c>
      <c r="U42" s="17">
        <f t="shared" si="2"/>
        <v>3.2837177152221443E-3</v>
      </c>
      <c r="V42" s="68">
        <f t="shared" si="3"/>
        <v>0.13241051016253796</v>
      </c>
    </row>
    <row r="43" spans="1:22" x14ac:dyDescent="0.2">
      <c r="A43" s="28" t="s">
        <v>172</v>
      </c>
      <c r="B43" s="29" t="s">
        <v>173</v>
      </c>
      <c r="C43" s="30">
        <v>16359</v>
      </c>
      <c r="D43" s="51">
        <v>722724</v>
      </c>
      <c r="E43" s="12">
        <v>717031</v>
      </c>
      <c r="F43" s="51">
        <v>0</v>
      </c>
      <c r="G43" s="15">
        <v>0</v>
      </c>
      <c r="H43" s="51">
        <v>0</v>
      </c>
      <c r="I43" s="15">
        <v>0</v>
      </c>
      <c r="J43" s="51">
        <v>0</v>
      </c>
      <c r="K43" s="15">
        <v>0</v>
      </c>
      <c r="L43" s="51">
        <v>0</v>
      </c>
      <c r="M43" s="79">
        <v>0</v>
      </c>
      <c r="N43" s="126" t="s">
        <v>80</v>
      </c>
      <c r="O43" s="79">
        <v>0</v>
      </c>
      <c r="P43" s="15">
        <v>0</v>
      </c>
      <c r="Q43" s="51">
        <v>0</v>
      </c>
      <c r="R43" s="15">
        <f t="shared" si="0"/>
        <v>0</v>
      </c>
      <c r="S43" s="67">
        <f t="shared" si="1"/>
        <v>0</v>
      </c>
      <c r="T43" s="9">
        <v>0</v>
      </c>
      <c r="U43" s="15">
        <f t="shared" si="2"/>
        <v>0</v>
      </c>
      <c r="V43" s="68">
        <f t="shared" si="3"/>
        <v>0</v>
      </c>
    </row>
    <row r="44" spans="1:22" x14ac:dyDescent="0.2">
      <c r="A44" s="28" t="s">
        <v>175</v>
      </c>
      <c r="B44" s="29" t="s">
        <v>176</v>
      </c>
      <c r="C44" s="30">
        <v>11147</v>
      </c>
      <c r="D44" s="51">
        <v>441902</v>
      </c>
      <c r="E44" s="12">
        <v>389668</v>
      </c>
      <c r="F44" s="51">
        <v>0</v>
      </c>
      <c r="G44" s="15">
        <v>0</v>
      </c>
      <c r="H44" s="51">
        <v>0</v>
      </c>
      <c r="I44" s="15">
        <v>0</v>
      </c>
      <c r="J44" s="51">
        <v>0</v>
      </c>
      <c r="K44" s="15">
        <v>0</v>
      </c>
      <c r="L44" s="51">
        <v>2500</v>
      </c>
      <c r="M44" s="79">
        <v>0</v>
      </c>
      <c r="N44" s="126"/>
      <c r="O44" s="79">
        <v>2500</v>
      </c>
      <c r="P44" s="15">
        <f t="shared" si="4"/>
        <v>1</v>
      </c>
      <c r="Q44" s="51">
        <v>2500</v>
      </c>
      <c r="R44" s="15">
        <f t="shared" si="0"/>
        <v>5.6573629447253014E-3</v>
      </c>
      <c r="S44" s="67">
        <f t="shared" si="1"/>
        <v>0.22427558984480128</v>
      </c>
      <c r="T44" s="9">
        <v>28050</v>
      </c>
      <c r="U44" s="15">
        <f t="shared" si="2"/>
        <v>7.1984355913238957E-2</v>
      </c>
      <c r="V44" s="68">
        <f t="shared" si="3"/>
        <v>2.5163721180586704</v>
      </c>
    </row>
    <row r="45" spans="1:22" x14ac:dyDescent="0.2">
      <c r="A45" s="28" t="s">
        <v>178</v>
      </c>
      <c r="B45" s="29" t="s">
        <v>179</v>
      </c>
      <c r="C45" s="30">
        <v>9631</v>
      </c>
      <c r="D45" s="51">
        <v>137176</v>
      </c>
      <c r="E45" s="12">
        <v>125280</v>
      </c>
      <c r="F45" s="51">
        <v>0</v>
      </c>
      <c r="G45" s="15">
        <v>0</v>
      </c>
      <c r="H45" s="51">
        <v>0</v>
      </c>
      <c r="I45" s="15">
        <v>0</v>
      </c>
      <c r="J45" s="51">
        <v>0</v>
      </c>
      <c r="K45" s="15">
        <v>0</v>
      </c>
      <c r="L45" s="51">
        <v>0</v>
      </c>
      <c r="M45" s="79">
        <v>0</v>
      </c>
      <c r="N45" s="126" t="s">
        <v>80</v>
      </c>
      <c r="O45" s="79">
        <v>0</v>
      </c>
      <c r="P45" s="15">
        <v>0</v>
      </c>
      <c r="Q45" s="51">
        <v>0</v>
      </c>
      <c r="R45" s="15">
        <f t="shared" si="0"/>
        <v>0</v>
      </c>
      <c r="S45" s="67">
        <f t="shared" si="1"/>
        <v>0</v>
      </c>
      <c r="T45" s="9">
        <v>0</v>
      </c>
      <c r="U45" s="15">
        <f t="shared" si="2"/>
        <v>0</v>
      </c>
      <c r="V45" s="68">
        <f t="shared" si="3"/>
        <v>0</v>
      </c>
    </row>
    <row r="46" spans="1:22" x14ac:dyDescent="0.2">
      <c r="A46" s="28" t="s">
        <v>181</v>
      </c>
      <c r="B46" s="29" t="s">
        <v>179</v>
      </c>
      <c r="C46" s="30">
        <v>73192</v>
      </c>
      <c r="D46" s="51">
        <v>4047355</v>
      </c>
      <c r="E46" s="12">
        <v>3440024</v>
      </c>
      <c r="F46" s="51">
        <v>0</v>
      </c>
      <c r="G46" s="15">
        <v>0</v>
      </c>
      <c r="H46" s="51">
        <v>0</v>
      </c>
      <c r="I46" s="15">
        <v>0</v>
      </c>
      <c r="J46" s="51">
        <v>0</v>
      </c>
      <c r="K46" s="15">
        <v>0</v>
      </c>
      <c r="L46" s="51">
        <v>22585</v>
      </c>
      <c r="M46" s="79">
        <v>0</v>
      </c>
      <c r="N46" s="126" t="s">
        <v>392</v>
      </c>
      <c r="O46" s="79">
        <v>22585</v>
      </c>
      <c r="P46" s="15">
        <f t="shared" si="4"/>
        <v>1</v>
      </c>
      <c r="Q46" s="51">
        <v>22585</v>
      </c>
      <c r="R46" s="15">
        <f t="shared" si="0"/>
        <v>5.5801875545881197E-3</v>
      </c>
      <c r="S46" s="67">
        <f t="shared" si="1"/>
        <v>0.30857197507924361</v>
      </c>
      <c r="T46" s="9">
        <v>0</v>
      </c>
      <c r="U46" s="15">
        <f t="shared" si="2"/>
        <v>0</v>
      </c>
      <c r="V46" s="68">
        <f t="shared" si="3"/>
        <v>0</v>
      </c>
    </row>
    <row r="47" spans="1:22" x14ac:dyDescent="0.2">
      <c r="A47" s="28" t="s">
        <v>183</v>
      </c>
      <c r="B47" s="29" t="s">
        <v>184</v>
      </c>
      <c r="C47" s="30">
        <v>6528</v>
      </c>
      <c r="D47" s="51">
        <v>270591</v>
      </c>
      <c r="E47" s="12">
        <v>268681</v>
      </c>
      <c r="F47" s="51">
        <v>0</v>
      </c>
      <c r="G47" s="15">
        <v>0</v>
      </c>
      <c r="H47" s="51">
        <v>0</v>
      </c>
      <c r="I47" s="15">
        <v>0</v>
      </c>
      <c r="J47" s="51">
        <v>0</v>
      </c>
      <c r="K47" s="15">
        <v>0</v>
      </c>
      <c r="L47" s="51">
        <v>0</v>
      </c>
      <c r="M47" s="79">
        <v>0</v>
      </c>
      <c r="N47" s="126"/>
      <c r="O47" s="79">
        <v>0</v>
      </c>
      <c r="P47" s="15">
        <v>0</v>
      </c>
      <c r="Q47" s="51">
        <v>0</v>
      </c>
      <c r="R47" s="15">
        <f t="shared" si="0"/>
        <v>0</v>
      </c>
      <c r="S47" s="67">
        <f t="shared" si="1"/>
        <v>0</v>
      </c>
      <c r="T47" s="9">
        <v>0</v>
      </c>
      <c r="U47" s="15">
        <f t="shared" si="2"/>
        <v>0</v>
      </c>
      <c r="V47" s="68">
        <f t="shared" si="3"/>
        <v>0</v>
      </c>
    </row>
    <row r="48" spans="1:22" x14ac:dyDescent="0.2">
      <c r="A48" s="28" t="s">
        <v>186</v>
      </c>
      <c r="B48" s="29" t="s">
        <v>187</v>
      </c>
      <c r="C48" s="30">
        <v>31012</v>
      </c>
      <c r="D48" s="51">
        <v>1010377</v>
      </c>
      <c r="E48" s="12">
        <v>962473</v>
      </c>
      <c r="F48" s="51">
        <v>0</v>
      </c>
      <c r="G48" s="15">
        <v>0</v>
      </c>
      <c r="H48" s="51">
        <v>0</v>
      </c>
      <c r="I48" s="15">
        <v>0</v>
      </c>
      <c r="J48" s="51">
        <v>0</v>
      </c>
      <c r="K48" s="15">
        <v>0</v>
      </c>
      <c r="L48" s="51">
        <v>0</v>
      </c>
      <c r="M48" s="79">
        <v>0</v>
      </c>
      <c r="N48" s="126"/>
      <c r="O48" s="79">
        <v>0</v>
      </c>
      <c r="P48" s="15">
        <v>0</v>
      </c>
      <c r="Q48" s="51">
        <v>0</v>
      </c>
      <c r="R48" s="15">
        <f t="shared" si="0"/>
        <v>0</v>
      </c>
      <c r="S48" s="67">
        <f t="shared" si="1"/>
        <v>0</v>
      </c>
      <c r="T48" s="9">
        <v>0</v>
      </c>
      <c r="U48" s="15">
        <f t="shared" si="2"/>
        <v>0</v>
      </c>
      <c r="V48" s="68">
        <f t="shared" si="3"/>
        <v>0</v>
      </c>
    </row>
    <row r="49" spans="1:22" x14ac:dyDescent="0.2">
      <c r="A49" s="28" t="s">
        <v>189</v>
      </c>
      <c r="B49" s="29" t="s">
        <v>190</v>
      </c>
      <c r="C49" s="30">
        <v>23359</v>
      </c>
      <c r="D49" s="51">
        <v>2860776</v>
      </c>
      <c r="E49" s="12">
        <v>2794852</v>
      </c>
      <c r="F49" s="51">
        <v>0</v>
      </c>
      <c r="G49" s="15">
        <v>0</v>
      </c>
      <c r="H49" s="51">
        <v>0</v>
      </c>
      <c r="I49" s="15">
        <v>0</v>
      </c>
      <c r="J49" s="51">
        <v>0</v>
      </c>
      <c r="K49" s="15">
        <v>0</v>
      </c>
      <c r="L49" s="51">
        <v>325000</v>
      </c>
      <c r="M49" s="79">
        <v>0</v>
      </c>
      <c r="N49" s="126"/>
      <c r="O49" s="79">
        <v>325000</v>
      </c>
      <c r="P49" s="15">
        <f t="shared" si="4"/>
        <v>1</v>
      </c>
      <c r="Q49" s="51">
        <v>325000</v>
      </c>
      <c r="R49" s="15">
        <f t="shared" si="0"/>
        <v>0.11360553919635791</v>
      </c>
      <c r="S49" s="67">
        <f t="shared" si="1"/>
        <v>13.91326683505287</v>
      </c>
      <c r="T49" s="9">
        <v>524605</v>
      </c>
      <c r="U49" s="15">
        <f t="shared" si="2"/>
        <v>0.18770403584876766</v>
      </c>
      <c r="V49" s="68">
        <f t="shared" si="3"/>
        <v>22.458367224624343</v>
      </c>
    </row>
    <row r="50" spans="1:22" x14ac:dyDescent="0.2">
      <c r="A50" s="28" t="s">
        <v>192</v>
      </c>
      <c r="B50" s="29" t="s">
        <v>193</v>
      </c>
      <c r="C50" s="30">
        <v>43240</v>
      </c>
      <c r="D50" s="51">
        <v>1116278</v>
      </c>
      <c r="E50" s="12">
        <v>1114764</v>
      </c>
      <c r="F50" s="51">
        <v>0</v>
      </c>
      <c r="G50" s="15">
        <v>0</v>
      </c>
      <c r="H50" s="51">
        <v>0</v>
      </c>
      <c r="I50" s="15">
        <v>0</v>
      </c>
      <c r="J50" s="51">
        <v>0</v>
      </c>
      <c r="K50" s="15">
        <v>0</v>
      </c>
      <c r="L50" s="51">
        <v>0</v>
      </c>
      <c r="M50" s="79">
        <v>0</v>
      </c>
      <c r="N50" s="126"/>
      <c r="O50" s="79">
        <v>0</v>
      </c>
      <c r="P50" s="15">
        <v>0</v>
      </c>
      <c r="Q50" s="51">
        <v>0</v>
      </c>
      <c r="R50" s="15">
        <f t="shared" si="0"/>
        <v>0</v>
      </c>
      <c r="S50" s="67">
        <f t="shared" si="1"/>
        <v>0</v>
      </c>
      <c r="T50" s="9">
        <v>0</v>
      </c>
      <c r="U50" s="15">
        <f t="shared" si="2"/>
        <v>0</v>
      </c>
      <c r="V50" s="68">
        <f t="shared" si="3"/>
        <v>0</v>
      </c>
    </row>
    <row r="51" spans="1:22" x14ac:dyDescent="0.2">
      <c r="A51" s="119"/>
      <c r="B51" s="120"/>
      <c r="C51" s="121"/>
      <c r="D51" s="79"/>
      <c r="E51" s="12"/>
      <c r="F51" s="79"/>
      <c r="G51" s="79"/>
      <c r="H51" s="79"/>
      <c r="I51" s="79"/>
      <c r="J51" s="79"/>
      <c r="K51" s="79"/>
      <c r="L51" s="79"/>
      <c r="M51" s="79"/>
      <c r="N51" s="120"/>
      <c r="O51" s="79"/>
      <c r="P51" s="79"/>
      <c r="Q51" s="79"/>
      <c r="R51" s="79"/>
      <c r="S51" s="79"/>
      <c r="T51" s="12"/>
      <c r="U51" s="120"/>
      <c r="V51" s="125"/>
    </row>
    <row r="52" spans="1:22" x14ac:dyDescent="0.2">
      <c r="A52" s="35" t="s">
        <v>195</v>
      </c>
      <c r="B52" s="35"/>
      <c r="C52" s="64">
        <f>SUM(C3:C50)</f>
        <v>1097379</v>
      </c>
      <c r="D52" s="58">
        <f>SUM(D3:D50)</f>
        <v>60107558.700000003</v>
      </c>
      <c r="E52" s="58">
        <f t="shared" ref="E52:T52" si="5">SUM(E3:E50)</f>
        <v>54875284</v>
      </c>
      <c r="F52" s="58">
        <f t="shared" si="5"/>
        <v>344255</v>
      </c>
      <c r="G52" s="46">
        <f>F52/Q52</f>
        <v>0.10111947992590847</v>
      </c>
      <c r="H52" s="58">
        <f t="shared" si="5"/>
        <v>851335</v>
      </c>
      <c r="I52" s="46">
        <f>H52/Q52</f>
        <v>0.2500662370705532</v>
      </c>
      <c r="J52" s="58">
        <f t="shared" si="5"/>
        <v>0</v>
      </c>
      <c r="K52" s="46">
        <f t="shared" si="5"/>
        <v>0</v>
      </c>
      <c r="L52" s="58">
        <f>SUM(L3:L50)</f>
        <v>2030273</v>
      </c>
      <c r="M52" s="58">
        <f>SUM(M3:M50)</f>
        <v>178575</v>
      </c>
      <c r="N52" s="124"/>
      <c r="O52" s="58">
        <f t="shared" si="5"/>
        <v>2208848</v>
      </c>
      <c r="P52" s="46">
        <f>O52/Q52</f>
        <v>0.64881428300353827</v>
      </c>
      <c r="Q52" s="58">
        <f t="shared" si="5"/>
        <v>3404438</v>
      </c>
      <c r="R52" s="46">
        <f>Q52/D52</f>
        <v>5.6639099534747862E-2</v>
      </c>
      <c r="S52" s="77">
        <f>Q52/C52</f>
        <v>3.102335656140677</v>
      </c>
      <c r="T52" s="58">
        <f t="shared" si="5"/>
        <v>1785040</v>
      </c>
      <c r="U52" s="46">
        <f>T52/E52</f>
        <v>3.252903438276511E-2</v>
      </c>
      <c r="V52" s="77">
        <f>T52/C52</f>
        <v>1.6266394746026669</v>
      </c>
    </row>
    <row r="53" spans="1:22" x14ac:dyDescent="0.2">
      <c r="A53" s="35" t="s">
        <v>196</v>
      </c>
      <c r="B53" s="35"/>
      <c r="C53" s="64">
        <f>AVERAGE(C3:C50)</f>
        <v>22862.0625</v>
      </c>
      <c r="D53" s="58">
        <f>AVERAGE(D3:D50)</f>
        <v>1252240.8062500001</v>
      </c>
      <c r="E53" s="58">
        <f t="shared" ref="E53:V53" si="6">AVERAGE(E3:E50)</f>
        <v>1143235.0833333333</v>
      </c>
      <c r="F53" s="58">
        <f t="shared" si="6"/>
        <v>7171.979166666667</v>
      </c>
      <c r="G53" s="46">
        <f t="shared" si="6"/>
        <v>0.10491851664050351</v>
      </c>
      <c r="H53" s="58">
        <f t="shared" si="6"/>
        <v>17736.145833333332</v>
      </c>
      <c r="I53" s="46">
        <f t="shared" si="6"/>
        <v>4.6175983411303141E-2</v>
      </c>
      <c r="J53" s="58">
        <f t="shared" si="6"/>
        <v>0</v>
      </c>
      <c r="K53" s="46">
        <f t="shared" si="6"/>
        <v>0</v>
      </c>
      <c r="L53" s="58">
        <f t="shared" si="6"/>
        <v>42297.354166666664</v>
      </c>
      <c r="M53" s="58">
        <f t="shared" si="6"/>
        <v>3720.3125</v>
      </c>
      <c r="N53" s="124"/>
      <c r="O53" s="58">
        <f t="shared" si="6"/>
        <v>46017.666666666664</v>
      </c>
      <c r="P53" s="46">
        <f t="shared" si="6"/>
        <v>0.39057216661485999</v>
      </c>
      <c r="Q53" s="58">
        <f t="shared" si="6"/>
        <v>70925.791666666672</v>
      </c>
      <c r="R53" s="46">
        <f t="shared" si="6"/>
        <v>4.4610316071578809E-2</v>
      </c>
      <c r="S53" s="77">
        <f t="shared" si="6"/>
        <v>5.3370650115559064</v>
      </c>
      <c r="T53" s="58">
        <f t="shared" si="6"/>
        <v>37188.333333333336</v>
      </c>
      <c r="U53" s="46">
        <f t="shared" si="6"/>
        <v>3.314491671886298E-2</v>
      </c>
      <c r="V53" s="77">
        <f t="shared" si="6"/>
        <v>2.7706315898252698</v>
      </c>
    </row>
    <row r="54" spans="1:22" x14ac:dyDescent="0.2">
      <c r="A54" s="35" t="s">
        <v>197</v>
      </c>
      <c r="B54" s="35"/>
      <c r="C54" s="64">
        <f>MEDIAN(C3:C50)</f>
        <v>14422</v>
      </c>
      <c r="D54" s="58">
        <f>MEDIAN(D3:D50)</f>
        <v>815052</v>
      </c>
      <c r="E54" s="58">
        <f t="shared" ref="E54:V54" si="7">MEDIAN(E3:E50)</f>
        <v>741503</v>
      </c>
      <c r="F54" s="58">
        <f t="shared" si="7"/>
        <v>0</v>
      </c>
      <c r="G54" s="46">
        <f t="shared" si="7"/>
        <v>0</v>
      </c>
      <c r="H54" s="58">
        <f t="shared" si="7"/>
        <v>0</v>
      </c>
      <c r="I54" s="46">
        <f t="shared" si="7"/>
        <v>0</v>
      </c>
      <c r="J54" s="58">
        <f t="shared" si="7"/>
        <v>0</v>
      </c>
      <c r="K54" s="46">
        <f t="shared" si="7"/>
        <v>0</v>
      </c>
      <c r="L54" s="58">
        <f t="shared" si="7"/>
        <v>0</v>
      </c>
      <c r="M54" s="58">
        <f t="shared" si="7"/>
        <v>0</v>
      </c>
      <c r="N54" s="124"/>
      <c r="O54" s="58">
        <f t="shared" si="7"/>
        <v>0</v>
      </c>
      <c r="P54" s="46">
        <f t="shared" si="7"/>
        <v>0</v>
      </c>
      <c r="Q54" s="58">
        <f t="shared" si="7"/>
        <v>2350</v>
      </c>
      <c r="R54" s="46">
        <f t="shared" si="7"/>
        <v>2.4523878713976618E-3</v>
      </c>
      <c r="S54" s="77">
        <f t="shared" si="7"/>
        <v>0.13517251203096881</v>
      </c>
      <c r="T54" s="58">
        <f t="shared" si="7"/>
        <v>0</v>
      </c>
      <c r="U54" s="46">
        <f t="shared" si="7"/>
        <v>0</v>
      </c>
      <c r="V54" s="77">
        <f t="shared" si="7"/>
        <v>0</v>
      </c>
    </row>
  </sheetData>
  <autoFilter ref="A2:V50" xr:uid="{A03C64B2-EB06-4F45-8ECD-5C4ABBF89E9F}"/>
  <mergeCells count="10">
    <mergeCell ref="J1:K1"/>
    <mergeCell ref="L1:P1"/>
    <mergeCell ref="Q1:S1"/>
    <mergeCell ref="T1:V1"/>
    <mergeCell ref="A1:A2"/>
    <mergeCell ref="B1:B2"/>
    <mergeCell ref="C1:C2"/>
    <mergeCell ref="D1:E1"/>
    <mergeCell ref="F1:G1"/>
    <mergeCell ref="H1:I1"/>
  </mergeCells>
  <conditionalFormatting sqref="A3:V50">
    <cfRule type="expression" dxfId="0" priority="1">
      <formula>MOD(ROW(),2)=1</formula>
    </cfRule>
  </conditionalFormatting>
  <pageMargins left="0.7" right="0.7" top="0.75" bottom="0.75" header="0.3" footer="0.3"/>
  <ignoredErrors>
    <ignoredError sqref="I52 G52 P5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85EE-51D8-4C42-A1DD-7702738BB58B}">
  <sheetPr>
    <tabColor theme="8" tint="-0.249977111117893"/>
  </sheetPr>
  <dimension ref="A1:BD49"/>
  <sheetViews>
    <sheetView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3" bestFit="1" customWidth="1"/>
    <col min="2" max="2" width="15.28515625" style="3" customWidth="1"/>
    <col min="3" max="3" width="15.28515625" style="6" customWidth="1"/>
    <col min="4" max="4" width="13.5703125" style="48" bestFit="1" customWidth="1"/>
    <col min="5" max="5" width="12" style="48" bestFit="1" customWidth="1"/>
    <col min="6" max="6" width="13" style="48" customWidth="1"/>
    <col min="7" max="8" width="13.140625" style="48" customWidth="1"/>
    <col min="9" max="9" width="11.5703125" style="48" bestFit="1" customWidth="1"/>
    <col min="10" max="10" width="15.85546875" style="48" customWidth="1"/>
    <col min="11" max="11" width="13" style="48" customWidth="1"/>
    <col min="12" max="12" width="11.5703125" style="48" bestFit="1" customWidth="1"/>
    <col min="13" max="13" width="12" style="48" bestFit="1" customWidth="1"/>
    <col min="14" max="15" width="15.28515625" style="48" customWidth="1"/>
    <col min="16" max="16" width="13.5703125" style="48" bestFit="1" customWidth="1"/>
    <col min="17" max="17" width="47" style="3" customWidth="1"/>
    <col min="18" max="18" width="13.140625" style="48" customWidth="1"/>
    <col min="19" max="19" width="12" style="48" bestFit="1" customWidth="1"/>
    <col min="20" max="20" width="13.5703125" style="48" bestFit="1" customWidth="1"/>
    <col min="21" max="21" width="14" style="48" customWidth="1"/>
    <col min="22" max="22" width="13.85546875" style="48" customWidth="1"/>
    <col min="23" max="23" width="15.28515625" style="48" customWidth="1"/>
    <col min="24" max="24" width="15.85546875" style="48" customWidth="1"/>
    <col min="25" max="25" width="12" style="48" bestFit="1" customWidth="1"/>
    <col min="26" max="26" width="44.5703125" style="3" customWidth="1"/>
    <col min="27" max="27" width="12" style="48" bestFit="1" customWidth="1"/>
    <col min="28" max="28" width="13.5703125" style="48" bestFit="1" customWidth="1"/>
    <col min="29" max="29" width="14.28515625" style="48" customWidth="1"/>
    <col min="30" max="30" width="18" style="48" customWidth="1"/>
    <col min="31" max="31" width="14.140625" style="48" customWidth="1"/>
    <col min="32" max="32" width="15" style="48" customWidth="1"/>
    <col min="33" max="33" width="14.42578125" style="48" customWidth="1"/>
    <col min="34" max="34" width="11.5703125" style="48" bestFit="1" customWidth="1"/>
    <col min="35" max="35" width="17.42578125" style="48" customWidth="1"/>
    <col min="36" max="36" width="15" style="48" customWidth="1"/>
    <col min="37" max="37" width="14.42578125" style="48" customWidth="1"/>
    <col min="38" max="38" width="11.5703125" style="48" bestFit="1" customWidth="1"/>
    <col min="39" max="39" width="15.28515625" style="48" customWidth="1"/>
    <col min="40" max="40" width="15.42578125" style="48" customWidth="1"/>
    <col min="41" max="41" width="14.140625" style="48" customWidth="1"/>
    <col min="42" max="42" width="32.5703125" style="3" customWidth="1"/>
    <col min="43" max="43" width="16.28515625" style="48" customWidth="1"/>
    <col min="44" max="44" width="15.140625" style="48" customWidth="1"/>
    <col min="45" max="45" width="16.42578125" style="48" customWidth="1"/>
    <col min="46" max="46" width="15.85546875" style="48" customWidth="1"/>
    <col min="47" max="48" width="14.42578125" style="48" customWidth="1"/>
    <col min="49" max="49" width="15.28515625" style="48" customWidth="1"/>
    <col min="50" max="50" width="12" style="48" bestFit="1" customWidth="1"/>
    <col min="51" max="51" width="14.42578125" style="48" customWidth="1"/>
    <col min="52" max="52" width="68" style="3" customWidth="1"/>
    <col min="53" max="53" width="15" style="10" customWidth="1"/>
    <col min="54" max="56" width="15.28515625" style="10" customWidth="1"/>
    <col min="57" max="16384" width="9.140625" style="3"/>
  </cols>
  <sheetData>
    <row r="1" spans="1:56" s="5" customFormat="1" ht="63.75" x14ac:dyDescent="0.2">
      <c r="A1" s="152" t="s">
        <v>31</v>
      </c>
      <c r="B1" s="152" t="s">
        <v>393</v>
      </c>
      <c r="C1" s="4" t="s">
        <v>394</v>
      </c>
      <c r="D1" s="47" t="s">
        <v>395</v>
      </c>
      <c r="E1" s="47" t="s">
        <v>396</v>
      </c>
      <c r="F1" s="47" t="s">
        <v>397</v>
      </c>
      <c r="G1" s="47" t="s">
        <v>398</v>
      </c>
      <c r="H1" s="47" t="s">
        <v>399</v>
      </c>
      <c r="I1" s="47" t="s">
        <v>400</v>
      </c>
      <c r="J1" s="47" t="s">
        <v>401</v>
      </c>
      <c r="K1" s="47" t="s">
        <v>402</v>
      </c>
      <c r="L1" s="47" t="s">
        <v>403</v>
      </c>
      <c r="M1" s="47" t="s">
        <v>404</v>
      </c>
      <c r="N1" s="47" t="s">
        <v>405</v>
      </c>
      <c r="O1" s="47" t="s">
        <v>406</v>
      </c>
      <c r="P1" s="47" t="s">
        <v>407</v>
      </c>
      <c r="Q1" s="4" t="s">
        <v>408</v>
      </c>
      <c r="R1" s="47" t="s">
        <v>409</v>
      </c>
      <c r="S1" s="47" t="s">
        <v>410</v>
      </c>
      <c r="T1" s="47" t="s">
        <v>411</v>
      </c>
      <c r="U1" s="47" t="s">
        <v>412</v>
      </c>
      <c r="V1" s="47" t="s">
        <v>413</v>
      </c>
      <c r="W1" s="47" t="s">
        <v>414</v>
      </c>
      <c r="X1" s="47" t="s">
        <v>415</v>
      </c>
      <c r="Y1" s="47" t="s">
        <v>416</v>
      </c>
      <c r="Z1" s="4" t="s">
        <v>417</v>
      </c>
      <c r="AA1" s="47" t="s">
        <v>418</v>
      </c>
      <c r="AB1" s="47" t="s">
        <v>419</v>
      </c>
      <c r="AC1" s="47" t="s">
        <v>420</v>
      </c>
      <c r="AD1" s="47" t="s">
        <v>421</v>
      </c>
      <c r="AE1" s="47" t="s">
        <v>422</v>
      </c>
      <c r="AF1" s="47" t="s">
        <v>423</v>
      </c>
      <c r="AG1" s="47" t="s">
        <v>424</v>
      </c>
      <c r="AH1" s="47" t="s">
        <v>425</v>
      </c>
      <c r="AI1" s="47" t="s">
        <v>426</v>
      </c>
      <c r="AJ1" s="47" t="s">
        <v>427</v>
      </c>
      <c r="AK1" s="47" t="s">
        <v>243</v>
      </c>
      <c r="AL1" s="47" t="s">
        <v>428</v>
      </c>
      <c r="AM1" s="47" t="s">
        <v>429</v>
      </c>
      <c r="AN1" s="47" t="s">
        <v>430</v>
      </c>
      <c r="AO1" s="47" t="s">
        <v>431</v>
      </c>
      <c r="AP1" s="4" t="s">
        <v>432</v>
      </c>
      <c r="AQ1" s="47" t="s">
        <v>433</v>
      </c>
      <c r="AR1" s="47" t="s">
        <v>434</v>
      </c>
      <c r="AS1" s="47" t="s">
        <v>435</v>
      </c>
      <c r="AT1" s="47" t="s">
        <v>436</v>
      </c>
      <c r="AU1" s="47" t="s">
        <v>304</v>
      </c>
      <c r="AV1" s="47" t="s">
        <v>437</v>
      </c>
      <c r="AW1" s="47" t="s">
        <v>438</v>
      </c>
      <c r="AX1" s="47" t="s">
        <v>439</v>
      </c>
      <c r="AY1" s="47" t="s">
        <v>440</v>
      </c>
      <c r="AZ1" s="4" t="s">
        <v>441</v>
      </c>
      <c r="BA1" s="47" t="s">
        <v>442</v>
      </c>
      <c r="BB1" s="47" t="s">
        <v>443</v>
      </c>
      <c r="BC1" s="47" t="s">
        <v>444</v>
      </c>
      <c r="BD1" s="47" t="s">
        <v>445</v>
      </c>
    </row>
    <row r="2" spans="1:56" x14ac:dyDescent="0.2">
      <c r="A2" s="1" t="s">
        <v>61</v>
      </c>
      <c r="B2" s="2" t="s">
        <v>62</v>
      </c>
      <c r="C2" s="7">
        <v>17153</v>
      </c>
      <c r="D2" s="48">
        <v>1663512</v>
      </c>
      <c r="E2" s="48">
        <v>375685</v>
      </c>
      <c r="F2" s="48">
        <v>7544</v>
      </c>
      <c r="G2" s="48">
        <v>383229</v>
      </c>
      <c r="H2" s="48">
        <v>0</v>
      </c>
      <c r="I2" s="48">
        <v>0</v>
      </c>
      <c r="J2" s="48">
        <v>0</v>
      </c>
      <c r="K2" s="48">
        <v>0</v>
      </c>
      <c r="L2" s="48">
        <v>0</v>
      </c>
      <c r="M2" s="48">
        <v>0</v>
      </c>
      <c r="N2" s="48">
        <v>0</v>
      </c>
      <c r="O2" s="48">
        <v>2000</v>
      </c>
      <c r="P2" s="48">
        <v>16440.330000000002</v>
      </c>
      <c r="Q2" s="2" t="s">
        <v>63</v>
      </c>
      <c r="R2" s="48">
        <v>18440</v>
      </c>
      <c r="S2" s="48">
        <v>0</v>
      </c>
      <c r="T2" s="48">
        <v>2065181</v>
      </c>
      <c r="U2" s="48">
        <v>0</v>
      </c>
      <c r="V2" s="48">
        <v>0</v>
      </c>
      <c r="W2" s="48">
        <v>0</v>
      </c>
      <c r="X2" s="48">
        <v>0</v>
      </c>
      <c r="Y2" s="48">
        <v>0</v>
      </c>
      <c r="Z2" s="2" t="s">
        <v>80</v>
      </c>
      <c r="AA2" s="48">
        <v>0</v>
      </c>
      <c r="AB2" s="48">
        <v>0</v>
      </c>
      <c r="AC2" s="48">
        <v>2065181.33</v>
      </c>
      <c r="AD2" s="48">
        <v>960375</v>
      </c>
      <c r="AE2" s="48">
        <v>323137</v>
      </c>
      <c r="AF2" s="48">
        <v>1283512</v>
      </c>
      <c r="AG2" s="48">
        <v>85384</v>
      </c>
      <c r="AH2" s="48">
        <v>6824</v>
      </c>
      <c r="AI2" s="48">
        <v>20100</v>
      </c>
      <c r="AJ2" s="48">
        <v>0</v>
      </c>
      <c r="AK2" s="48">
        <v>26924</v>
      </c>
      <c r="AL2" s="48">
        <v>1490</v>
      </c>
      <c r="AM2" s="48">
        <v>20018</v>
      </c>
      <c r="AN2" s="48">
        <v>48432</v>
      </c>
      <c r="AO2" s="48">
        <v>10225</v>
      </c>
      <c r="AP2" s="2" t="s">
        <v>256</v>
      </c>
      <c r="AQ2" s="48">
        <v>144041</v>
      </c>
      <c r="AR2" s="48">
        <v>1351</v>
      </c>
      <c r="AS2" s="48">
        <v>1351</v>
      </c>
      <c r="AT2" s="48">
        <v>1351</v>
      </c>
      <c r="AU2" s="48">
        <v>4053</v>
      </c>
      <c r="AV2" s="48">
        <v>94030</v>
      </c>
      <c r="AW2" s="48">
        <v>24925</v>
      </c>
      <c r="AX2" s="48">
        <v>20758</v>
      </c>
      <c r="AY2" s="48">
        <v>24925</v>
      </c>
      <c r="AZ2" s="2" t="s">
        <v>446</v>
      </c>
      <c r="BA2" s="10">
        <v>168691</v>
      </c>
      <c r="BB2" s="10">
        <v>1596244</v>
      </c>
      <c r="BC2" s="10">
        <v>0</v>
      </c>
      <c r="BD2" s="10">
        <v>1596244</v>
      </c>
    </row>
    <row r="3" spans="1:56" x14ac:dyDescent="0.2">
      <c r="A3" s="1" t="s">
        <v>64</v>
      </c>
      <c r="B3" s="2" t="s">
        <v>65</v>
      </c>
      <c r="C3" s="7">
        <v>22493</v>
      </c>
      <c r="D3" s="48">
        <v>917289</v>
      </c>
      <c r="E3" s="48">
        <v>194607</v>
      </c>
      <c r="F3" s="48">
        <v>0</v>
      </c>
      <c r="G3" s="48">
        <v>194607</v>
      </c>
      <c r="H3" s="48">
        <v>0</v>
      </c>
      <c r="I3" s="48">
        <v>0</v>
      </c>
      <c r="J3" s="48">
        <v>1000</v>
      </c>
      <c r="K3" s="48">
        <v>0</v>
      </c>
      <c r="L3" s="48">
        <v>0</v>
      </c>
      <c r="M3" s="48">
        <v>0</v>
      </c>
      <c r="N3" s="48">
        <v>1000</v>
      </c>
      <c r="O3" s="48">
        <v>0</v>
      </c>
      <c r="P3" s="48">
        <v>15500</v>
      </c>
      <c r="Q3" s="2" t="s">
        <v>66</v>
      </c>
      <c r="R3" s="48">
        <v>15500</v>
      </c>
      <c r="S3" s="48">
        <v>1000</v>
      </c>
      <c r="T3" s="48">
        <v>1128396</v>
      </c>
      <c r="U3" s="48">
        <v>0</v>
      </c>
      <c r="V3" s="48">
        <v>0</v>
      </c>
      <c r="W3" s="48">
        <v>0</v>
      </c>
      <c r="X3" s="48">
        <v>0</v>
      </c>
      <c r="Y3" s="48">
        <v>4763</v>
      </c>
      <c r="Z3" s="2" t="s">
        <v>80</v>
      </c>
      <c r="AA3" s="48">
        <v>4763</v>
      </c>
      <c r="AB3" s="48">
        <v>4763</v>
      </c>
      <c r="AC3" s="48">
        <v>1133159</v>
      </c>
      <c r="AD3" s="48">
        <v>519434</v>
      </c>
      <c r="AE3" s="48">
        <v>102070</v>
      </c>
      <c r="AF3" s="48">
        <v>621504</v>
      </c>
      <c r="AG3" s="48">
        <v>21978</v>
      </c>
      <c r="AH3" s="48">
        <v>9535</v>
      </c>
      <c r="AI3" s="48">
        <v>1210</v>
      </c>
      <c r="AJ3" s="48">
        <v>0</v>
      </c>
      <c r="AK3" s="48">
        <v>10745</v>
      </c>
      <c r="AL3" s="48">
        <v>2082</v>
      </c>
      <c r="AM3" s="48">
        <v>0</v>
      </c>
      <c r="AN3" s="48">
        <v>12827</v>
      </c>
      <c r="AO3" s="48">
        <v>11448</v>
      </c>
      <c r="AP3" s="2" t="s">
        <v>257</v>
      </c>
      <c r="AQ3" s="48">
        <v>46253</v>
      </c>
      <c r="AR3" s="48">
        <v>0</v>
      </c>
      <c r="AS3" s="48">
        <v>0</v>
      </c>
      <c r="AT3" s="48">
        <v>0</v>
      </c>
      <c r="AU3" s="48">
        <v>0</v>
      </c>
      <c r="AV3" s="48">
        <v>89307</v>
      </c>
      <c r="AW3" s="48">
        <v>6333</v>
      </c>
      <c r="AX3" s="48">
        <v>29002</v>
      </c>
      <c r="AY3" s="48">
        <v>90944</v>
      </c>
      <c r="AZ3" s="2" t="s">
        <v>320</v>
      </c>
      <c r="BA3" s="10">
        <v>215586</v>
      </c>
      <c r="BB3" s="10">
        <v>883343</v>
      </c>
      <c r="BC3" s="10">
        <v>6163</v>
      </c>
      <c r="BD3" s="10">
        <v>889506</v>
      </c>
    </row>
    <row r="4" spans="1:56" x14ac:dyDescent="0.2">
      <c r="A4" s="1" t="s">
        <v>67</v>
      </c>
      <c r="B4" s="2" t="s">
        <v>68</v>
      </c>
      <c r="C4" s="7">
        <v>12330</v>
      </c>
      <c r="D4" s="48">
        <v>723909</v>
      </c>
      <c r="E4" s="48">
        <v>136781</v>
      </c>
      <c r="F4" s="48">
        <v>0</v>
      </c>
      <c r="G4" s="48">
        <v>136781</v>
      </c>
      <c r="H4" s="48">
        <v>1825</v>
      </c>
      <c r="I4" s="48">
        <v>0</v>
      </c>
      <c r="J4" s="48">
        <v>936</v>
      </c>
      <c r="K4" s="48">
        <v>0</v>
      </c>
      <c r="L4" s="48">
        <v>0</v>
      </c>
      <c r="M4" s="48">
        <v>892</v>
      </c>
      <c r="N4" s="48">
        <v>3653</v>
      </c>
      <c r="O4" s="48">
        <v>350</v>
      </c>
      <c r="P4" s="48">
        <v>2666</v>
      </c>
      <c r="Q4" s="2" t="s">
        <v>69</v>
      </c>
      <c r="R4" s="48">
        <v>3016</v>
      </c>
      <c r="S4" s="48">
        <v>936</v>
      </c>
      <c r="T4" s="48">
        <v>867359</v>
      </c>
      <c r="U4" s="48">
        <v>52818</v>
      </c>
      <c r="V4" s="48">
        <v>239322</v>
      </c>
      <c r="W4" s="48">
        <v>0</v>
      </c>
      <c r="X4" s="48">
        <v>55400</v>
      </c>
      <c r="Y4" s="48">
        <v>0</v>
      </c>
      <c r="Z4" s="2" t="s">
        <v>383</v>
      </c>
      <c r="AA4" s="48">
        <v>55400</v>
      </c>
      <c r="AB4" s="48">
        <v>347540</v>
      </c>
      <c r="AC4" s="48">
        <v>1214899</v>
      </c>
      <c r="AD4" s="48">
        <v>495299</v>
      </c>
      <c r="AE4" s="48">
        <v>197699</v>
      </c>
      <c r="AF4" s="48">
        <v>692998</v>
      </c>
      <c r="AG4" s="48">
        <v>12268</v>
      </c>
      <c r="AH4" s="48">
        <v>5905</v>
      </c>
      <c r="AI4" s="48">
        <v>0</v>
      </c>
      <c r="AJ4" s="48">
        <v>0</v>
      </c>
      <c r="AK4" s="48">
        <v>5905</v>
      </c>
      <c r="AL4" s="48">
        <v>1289</v>
      </c>
      <c r="AM4" s="48">
        <v>3430</v>
      </c>
      <c r="AN4" s="48">
        <v>10624</v>
      </c>
      <c r="AO4" s="48">
        <v>314</v>
      </c>
      <c r="AP4" s="2" t="s">
        <v>258</v>
      </c>
      <c r="AQ4" s="48">
        <v>23206</v>
      </c>
      <c r="AR4" s="48">
        <v>3715</v>
      </c>
      <c r="AS4" s="48">
        <v>651</v>
      </c>
      <c r="AT4" s="48">
        <v>0</v>
      </c>
      <c r="AU4" s="48">
        <v>4366</v>
      </c>
      <c r="AV4" s="48">
        <v>84870</v>
      </c>
      <c r="AW4" s="48">
        <v>31272</v>
      </c>
      <c r="AX4" s="48">
        <v>17960</v>
      </c>
      <c r="AY4" s="48">
        <v>13435</v>
      </c>
      <c r="AZ4" s="2" t="s">
        <v>321</v>
      </c>
      <c r="BA4" s="10">
        <v>151903</v>
      </c>
      <c r="BB4" s="10">
        <v>868107</v>
      </c>
      <c r="BC4" s="10">
        <v>347540</v>
      </c>
      <c r="BD4" s="10">
        <v>1215647</v>
      </c>
    </row>
    <row r="5" spans="1:56" x14ac:dyDescent="0.2">
      <c r="A5" s="1" t="s">
        <v>70</v>
      </c>
      <c r="B5" s="2" t="s">
        <v>68</v>
      </c>
      <c r="C5" s="7">
        <v>3828</v>
      </c>
      <c r="D5" s="48">
        <v>84500</v>
      </c>
      <c r="E5" s="48">
        <v>48058</v>
      </c>
      <c r="F5" s="48">
        <v>0</v>
      </c>
      <c r="G5" s="48">
        <v>48058</v>
      </c>
      <c r="H5" s="48">
        <v>0</v>
      </c>
      <c r="I5" s="48">
        <v>0</v>
      </c>
      <c r="J5" s="48">
        <v>215</v>
      </c>
      <c r="K5" s="48">
        <v>0</v>
      </c>
      <c r="L5" s="48">
        <v>0</v>
      </c>
      <c r="M5" s="48">
        <v>0</v>
      </c>
      <c r="N5" s="48">
        <v>215</v>
      </c>
      <c r="O5" s="48">
        <v>1340</v>
      </c>
      <c r="P5" s="48">
        <v>482</v>
      </c>
      <c r="Q5" s="2" t="s">
        <v>71</v>
      </c>
      <c r="R5" s="48">
        <v>1822</v>
      </c>
      <c r="S5" s="48">
        <v>215</v>
      </c>
      <c r="T5" s="48">
        <v>134595</v>
      </c>
      <c r="U5" s="48">
        <v>0</v>
      </c>
      <c r="V5" s="48">
        <v>0</v>
      </c>
      <c r="W5" s="48">
        <v>0</v>
      </c>
      <c r="X5" s="48">
        <v>2200</v>
      </c>
      <c r="Y5" s="48">
        <v>0</v>
      </c>
      <c r="Z5" s="2" t="s">
        <v>80</v>
      </c>
      <c r="AA5" s="48">
        <v>2200</v>
      </c>
      <c r="AB5" s="48">
        <v>2200</v>
      </c>
      <c r="AC5" s="48">
        <v>136795</v>
      </c>
      <c r="AD5" s="48">
        <v>53866</v>
      </c>
      <c r="AE5" s="48">
        <v>19595</v>
      </c>
      <c r="AF5" s="48">
        <v>73461</v>
      </c>
      <c r="AG5" s="48">
        <v>6222</v>
      </c>
      <c r="AH5" s="48">
        <v>2960</v>
      </c>
      <c r="AI5" s="48">
        <v>0</v>
      </c>
      <c r="AJ5" s="48">
        <v>301</v>
      </c>
      <c r="AK5" s="48">
        <v>3261</v>
      </c>
      <c r="AL5" s="48">
        <v>646</v>
      </c>
      <c r="AM5" s="48">
        <v>0</v>
      </c>
      <c r="AN5" s="48">
        <v>3907</v>
      </c>
      <c r="AO5" s="48">
        <v>0</v>
      </c>
      <c r="AP5" s="2" t="s">
        <v>80</v>
      </c>
      <c r="AQ5" s="48">
        <v>10129</v>
      </c>
      <c r="AR5" s="48">
        <v>805</v>
      </c>
      <c r="AS5" s="48">
        <v>0</v>
      </c>
      <c r="AT5" s="48">
        <v>0</v>
      </c>
      <c r="AU5" s="48">
        <v>805</v>
      </c>
      <c r="AV5" s="48">
        <v>16290</v>
      </c>
      <c r="AW5" s="48">
        <v>2052</v>
      </c>
      <c r="AX5" s="48">
        <v>9002</v>
      </c>
      <c r="AY5" s="48">
        <v>15150</v>
      </c>
      <c r="AZ5" s="2" t="s">
        <v>322</v>
      </c>
      <c r="BA5" s="10">
        <v>43299</v>
      </c>
      <c r="BB5" s="10">
        <v>126889</v>
      </c>
      <c r="BC5" s="10">
        <v>2200</v>
      </c>
      <c r="BD5" s="10">
        <v>129089</v>
      </c>
    </row>
    <row r="6" spans="1:56" x14ac:dyDescent="0.2">
      <c r="A6" s="1" t="s">
        <v>72</v>
      </c>
      <c r="B6" s="2" t="s">
        <v>73</v>
      </c>
      <c r="C6" s="7">
        <v>22583</v>
      </c>
      <c r="D6" s="48">
        <v>118825</v>
      </c>
      <c r="E6" s="48">
        <v>31752</v>
      </c>
      <c r="F6" s="48">
        <v>0</v>
      </c>
      <c r="G6" s="48">
        <v>31752</v>
      </c>
      <c r="H6" s="48">
        <v>0</v>
      </c>
      <c r="I6" s="48">
        <v>0</v>
      </c>
      <c r="J6" s="48">
        <v>1000</v>
      </c>
      <c r="K6" s="48">
        <v>27547</v>
      </c>
      <c r="L6" s="48">
        <v>0</v>
      </c>
      <c r="M6" s="48">
        <v>0</v>
      </c>
      <c r="N6" s="48">
        <v>28547</v>
      </c>
      <c r="O6" s="48">
        <v>0</v>
      </c>
      <c r="P6" s="48">
        <v>36508</v>
      </c>
      <c r="Q6" s="2" t="s">
        <v>74</v>
      </c>
      <c r="R6" s="48">
        <v>36508</v>
      </c>
      <c r="S6" s="48">
        <v>28547</v>
      </c>
      <c r="T6" s="48">
        <v>215632</v>
      </c>
      <c r="U6" s="48">
        <v>0</v>
      </c>
      <c r="V6" s="48">
        <v>0</v>
      </c>
      <c r="W6" s="48">
        <v>0</v>
      </c>
      <c r="X6" s="48">
        <v>0</v>
      </c>
      <c r="Y6" s="48">
        <v>0</v>
      </c>
      <c r="Z6" s="2"/>
      <c r="AA6" s="48">
        <v>0</v>
      </c>
      <c r="AB6" s="48">
        <v>0</v>
      </c>
      <c r="AC6" s="48">
        <v>215632</v>
      </c>
      <c r="AD6" s="48">
        <v>123136</v>
      </c>
      <c r="AE6" s="48">
        <v>5967</v>
      </c>
      <c r="AF6" s="48">
        <v>129103</v>
      </c>
      <c r="AG6" s="48">
        <v>4800</v>
      </c>
      <c r="AH6" s="48">
        <v>6796</v>
      </c>
      <c r="AI6" s="48">
        <v>0</v>
      </c>
      <c r="AJ6" s="48">
        <v>0</v>
      </c>
      <c r="AK6" s="48">
        <v>6796</v>
      </c>
      <c r="AL6" s="48">
        <v>1484</v>
      </c>
      <c r="AM6" s="48">
        <v>0</v>
      </c>
      <c r="AN6" s="48">
        <v>8280</v>
      </c>
      <c r="AO6" s="48">
        <v>0</v>
      </c>
      <c r="AP6" s="2" t="s">
        <v>80</v>
      </c>
      <c r="AQ6" s="48">
        <v>13080</v>
      </c>
      <c r="AR6" s="48">
        <v>75</v>
      </c>
      <c r="AS6" s="48">
        <v>0</v>
      </c>
      <c r="AT6" s="48">
        <v>0</v>
      </c>
      <c r="AU6" s="48">
        <v>75</v>
      </c>
      <c r="AV6" s="48">
        <v>26605</v>
      </c>
      <c r="AW6" s="48">
        <v>2858</v>
      </c>
      <c r="AX6" s="48">
        <v>20671</v>
      </c>
      <c r="AY6" s="48">
        <v>15089</v>
      </c>
      <c r="AZ6" s="2" t="s">
        <v>80</v>
      </c>
      <c r="BA6" s="10">
        <v>65298</v>
      </c>
      <c r="BB6" s="10">
        <v>207481</v>
      </c>
      <c r="BC6" s="10">
        <v>0</v>
      </c>
      <c r="BD6" s="10">
        <v>207481</v>
      </c>
    </row>
    <row r="7" spans="1:56" x14ac:dyDescent="0.2">
      <c r="A7" s="1" t="s">
        <v>75</v>
      </c>
      <c r="B7" s="2" t="s">
        <v>76</v>
      </c>
      <c r="C7" s="7">
        <v>7997</v>
      </c>
      <c r="D7" s="48">
        <v>253051</v>
      </c>
      <c r="E7" s="48">
        <v>52802</v>
      </c>
      <c r="F7" s="48">
        <v>1000</v>
      </c>
      <c r="G7" s="48">
        <v>53802</v>
      </c>
      <c r="H7" s="48">
        <v>0</v>
      </c>
      <c r="I7" s="48">
        <v>0</v>
      </c>
      <c r="J7" s="48">
        <v>1000</v>
      </c>
      <c r="K7" s="48">
        <v>0</v>
      </c>
      <c r="L7" s="48">
        <v>0</v>
      </c>
      <c r="M7" s="48">
        <v>0</v>
      </c>
      <c r="N7" s="48">
        <v>1000</v>
      </c>
      <c r="O7" s="48">
        <v>0</v>
      </c>
      <c r="P7" s="48">
        <v>77080</v>
      </c>
      <c r="Q7" s="2" t="s">
        <v>77</v>
      </c>
      <c r="R7" s="48">
        <v>77080</v>
      </c>
      <c r="S7" s="48">
        <v>1000</v>
      </c>
      <c r="T7" s="48">
        <v>384933</v>
      </c>
      <c r="U7" s="48">
        <v>0</v>
      </c>
      <c r="V7" s="48">
        <v>0</v>
      </c>
      <c r="W7" s="48">
        <v>0</v>
      </c>
      <c r="X7" s="48">
        <v>7775</v>
      </c>
      <c r="Y7" s="48">
        <v>0</v>
      </c>
      <c r="Z7" s="2"/>
      <c r="AA7" s="48">
        <v>7775</v>
      </c>
      <c r="AB7" s="48">
        <v>7775</v>
      </c>
      <c r="AC7" s="48">
        <v>392708</v>
      </c>
      <c r="AD7" s="48">
        <v>217784</v>
      </c>
      <c r="AE7" s="48">
        <v>35217</v>
      </c>
      <c r="AF7" s="48">
        <v>253001</v>
      </c>
      <c r="AG7" s="48">
        <v>17853</v>
      </c>
      <c r="AH7" s="48">
        <v>3364</v>
      </c>
      <c r="AI7" s="48">
        <v>2250</v>
      </c>
      <c r="AJ7" s="48">
        <v>0</v>
      </c>
      <c r="AK7" s="48">
        <v>5614</v>
      </c>
      <c r="AL7" s="48">
        <v>734</v>
      </c>
      <c r="AM7" s="48">
        <v>4358</v>
      </c>
      <c r="AN7" s="48">
        <v>10706</v>
      </c>
      <c r="AO7" s="48">
        <v>3496</v>
      </c>
      <c r="AP7" s="2" t="s">
        <v>259</v>
      </c>
      <c r="AQ7" s="48">
        <v>32055</v>
      </c>
      <c r="AR7" s="48">
        <v>886</v>
      </c>
      <c r="AS7" s="48">
        <v>5705</v>
      </c>
      <c r="AT7" s="48">
        <v>3635</v>
      </c>
      <c r="AU7" s="48">
        <v>10226</v>
      </c>
      <c r="AV7" s="48">
        <v>42025</v>
      </c>
      <c r="AW7" s="48">
        <v>4260</v>
      </c>
      <c r="AX7" s="48">
        <v>10232</v>
      </c>
      <c r="AY7" s="48">
        <v>14571</v>
      </c>
      <c r="AZ7" s="2" t="s">
        <v>323</v>
      </c>
      <c r="BA7" s="10">
        <v>81314</v>
      </c>
      <c r="BB7" s="10">
        <v>366370</v>
      </c>
      <c r="BC7" s="10">
        <v>4190</v>
      </c>
      <c r="BD7" s="10">
        <v>370560</v>
      </c>
    </row>
    <row r="8" spans="1:56" x14ac:dyDescent="0.2">
      <c r="A8" s="1" t="s">
        <v>78</v>
      </c>
      <c r="B8" s="2" t="s">
        <v>79</v>
      </c>
      <c r="C8" s="7">
        <v>35688</v>
      </c>
      <c r="D8" s="48">
        <v>993138</v>
      </c>
      <c r="E8" s="48">
        <v>229468</v>
      </c>
      <c r="F8" s="48">
        <v>0</v>
      </c>
      <c r="G8" s="48">
        <v>229468</v>
      </c>
      <c r="H8" s="48">
        <v>0</v>
      </c>
      <c r="I8" s="48">
        <v>0</v>
      </c>
      <c r="J8" s="48">
        <v>1500</v>
      </c>
      <c r="K8" s="48">
        <v>0</v>
      </c>
      <c r="L8" s="48">
        <v>0</v>
      </c>
      <c r="M8" s="48">
        <v>0</v>
      </c>
      <c r="N8" s="48">
        <v>1500</v>
      </c>
      <c r="O8" s="48">
        <v>0</v>
      </c>
      <c r="P8" s="48">
        <v>0</v>
      </c>
      <c r="Q8" s="2" t="s">
        <v>80</v>
      </c>
      <c r="R8" s="48">
        <v>0</v>
      </c>
      <c r="S8" s="48">
        <v>1500</v>
      </c>
      <c r="T8" s="48">
        <v>1224106</v>
      </c>
      <c r="U8" s="48">
        <v>0</v>
      </c>
      <c r="V8" s="48">
        <v>0</v>
      </c>
      <c r="W8" s="48">
        <v>0</v>
      </c>
      <c r="X8" s="48">
        <v>0</v>
      </c>
      <c r="Y8" s="48">
        <v>0</v>
      </c>
      <c r="Z8" s="2"/>
      <c r="AA8" s="48">
        <v>0</v>
      </c>
      <c r="AB8" s="48">
        <v>0</v>
      </c>
      <c r="AC8" s="48">
        <v>1224106</v>
      </c>
      <c r="AD8" s="48">
        <v>602240</v>
      </c>
      <c r="AE8" s="48">
        <v>115910</v>
      </c>
      <c r="AF8" s="48">
        <v>718150</v>
      </c>
      <c r="AG8" s="48">
        <v>74896</v>
      </c>
      <c r="AH8" s="48">
        <v>14455</v>
      </c>
      <c r="AI8" s="48">
        <v>15000</v>
      </c>
      <c r="AJ8" s="48">
        <v>0</v>
      </c>
      <c r="AK8" s="48">
        <v>29455</v>
      </c>
      <c r="AL8" s="48">
        <v>3156</v>
      </c>
      <c r="AM8" s="48">
        <v>29410</v>
      </c>
      <c r="AN8" s="48">
        <v>62021</v>
      </c>
      <c r="AO8" s="48">
        <v>32436</v>
      </c>
      <c r="AP8" s="2" t="s">
        <v>260</v>
      </c>
      <c r="AQ8" s="48">
        <v>169353</v>
      </c>
      <c r="AR8" s="48">
        <v>5080</v>
      </c>
      <c r="AS8" s="48">
        <v>4353</v>
      </c>
      <c r="AT8" s="48">
        <v>20000</v>
      </c>
      <c r="AU8" s="48">
        <v>29433</v>
      </c>
      <c r="AV8" s="48">
        <v>85482</v>
      </c>
      <c r="AW8" s="48">
        <v>7642</v>
      </c>
      <c r="AX8" s="48">
        <v>43966</v>
      </c>
      <c r="AY8" s="48">
        <v>73048</v>
      </c>
      <c r="AZ8" s="2" t="s">
        <v>324</v>
      </c>
      <c r="BA8" s="10">
        <v>239571</v>
      </c>
      <c r="BB8" s="10">
        <v>1127074</v>
      </c>
      <c r="BC8" s="10">
        <v>0</v>
      </c>
      <c r="BD8" s="10">
        <v>1127074</v>
      </c>
    </row>
    <row r="9" spans="1:56" x14ac:dyDescent="0.2">
      <c r="A9" s="1" t="s">
        <v>81</v>
      </c>
      <c r="B9" s="2" t="s">
        <v>82</v>
      </c>
      <c r="C9" s="7">
        <v>82934</v>
      </c>
      <c r="D9" s="48">
        <v>3060001</v>
      </c>
      <c r="E9" s="48">
        <v>638834</v>
      </c>
      <c r="F9" s="48">
        <v>3000</v>
      </c>
      <c r="G9" s="48">
        <v>641834</v>
      </c>
      <c r="H9" s="48">
        <v>0</v>
      </c>
      <c r="I9" s="48">
        <v>0</v>
      </c>
      <c r="J9" s="48">
        <v>3500</v>
      </c>
      <c r="K9" s="48">
        <v>0</v>
      </c>
      <c r="L9" s="48">
        <v>0</v>
      </c>
      <c r="M9" s="48">
        <v>0</v>
      </c>
      <c r="N9" s="48">
        <v>3500</v>
      </c>
      <c r="O9" s="48">
        <v>0</v>
      </c>
      <c r="P9" s="48">
        <v>39573</v>
      </c>
      <c r="Q9" s="2" t="s">
        <v>83</v>
      </c>
      <c r="R9" s="48">
        <v>39573</v>
      </c>
      <c r="S9" s="48">
        <v>3500</v>
      </c>
      <c r="T9" s="48">
        <v>3744908</v>
      </c>
      <c r="U9" s="48">
        <v>54879</v>
      </c>
      <c r="V9" s="48">
        <v>0</v>
      </c>
      <c r="W9" s="48">
        <v>0</v>
      </c>
      <c r="X9" s="48">
        <v>0</v>
      </c>
      <c r="Y9" s="48">
        <v>0</v>
      </c>
      <c r="Z9" s="2" t="s">
        <v>80</v>
      </c>
      <c r="AA9" s="48">
        <v>0</v>
      </c>
      <c r="AB9" s="48">
        <v>54879</v>
      </c>
      <c r="AC9" s="48">
        <v>3799787</v>
      </c>
      <c r="AD9" s="48">
        <v>2295663</v>
      </c>
      <c r="AE9" s="48">
        <v>566228</v>
      </c>
      <c r="AF9" s="48">
        <v>2861891</v>
      </c>
      <c r="AG9" s="48">
        <v>159593</v>
      </c>
      <c r="AH9" s="48">
        <v>32964</v>
      </c>
      <c r="AI9" s="48">
        <v>30256</v>
      </c>
      <c r="AJ9" s="48">
        <v>0</v>
      </c>
      <c r="AK9" s="48">
        <v>63220</v>
      </c>
      <c r="AL9" s="48">
        <v>7197</v>
      </c>
      <c r="AM9" s="48">
        <v>30499</v>
      </c>
      <c r="AN9" s="48">
        <v>100916</v>
      </c>
      <c r="AO9" s="48">
        <v>30579</v>
      </c>
      <c r="AP9" s="2" t="s">
        <v>261</v>
      </c>
      <c r="AQ9" s="48">
        <v>291088</v>
      </c>
      <c r="AR9" s="48">
        <v>12845</v>
      </c>
      <c r="AS9" s="48">
        <v>2605</v>
      </c>
      <c r="AT9" s="48">
        <v>0</v>
      </c>
      <c r="AU9" s="48">
        <v>15450</v>
      </c>
      <c r="AV9" s="48">
        <v>293934</v>
      </c>
      <c r="AW9" s="48">
        <v>59860</v>
      </c>
      <c r="AX9" s="48">
        <v>100267</v>
      </c>
      <c r="AY9" s="48">
        <v>84426</v>
      </c>
      <c r="AZ9" s="2" t="s">
        <v>80</v>
      </c>
      <c r="BA9" s="10">
        <v>553937</v>
      </c>
      <c r="BB9" s="10">
        <v>3706916</v>
      </c>
      <c r="BC9" s="10">
        <v>54879</v>
      </c>
      <c r="BD9" s="10">
        <v>3761795</v>
      </c>
    </row>
    <row r="10" spans="1:56" x14ac:dyDescent="0.2">
      <c r="A10" s="1" t="s">
        <v>84</v>
      </c>
      <c r="B10" s="2" t="s">
        <v>85</v>
      </c>
      <c r="C10" s="7">
        <v>36405</v>
      </c>
      <c r="D10" s="48">
        <v>1338094</v>
      </c>
      <c r="E10" s="48">
        <v>297545</v>
      </c>
      <c r="F10" s="48">
        <v>2000</v>
      </c>
      <c r="G10" s="48">
        <v>299545</v>
      </c>
      <c r="H10" s="48">
        <v>0</v>
      </c>
      <c r="I10" s="48">
        <v>0</v>
      </c>
      <c r="J10" s="48">
        <v>860</v>
      </c>
      <c r="K10" s="48">
        <v>0</v>
      </c>
      <c r="L10" s="48">
        <v>0</v>
      </c>
      <c r="M10" s="48">
        <v>0</v>
      </c>
      <c r="N10" s="48">
        <v>860</v>
      </c>
      <c r="O10" s="48">
        <v>0</v>
      </c>
      <c r="P10" s="48">
        <v>33724</v>
      </c>
      <c r="Q10" s="2" t="s">
        <v>86</v>
      </c>
      <c r="R10" s="48">
        <v>33724</v>
      </c>
      <c r="S10" s="48">
        <v>860</v>
      </c>
      <c r="T10" s="48">
        <v>1672223</v>
      </c>
      <c r="U10" s="48">
        <v>65000</v>
      </c>
      <c r="V10" s="48">
        <v>0</v>
      </c>
      <c r="W10" s="48">
        <v>0</v>
      </c>
      <c r="X10" s="48">
        <v>0</v>
      </c>
      <c r="Y10" s="48">
        <v>13427</v>
      </c>
      <c r="Z10" s="2" t="s">
        <v>384</v>
      </c>
      <c r="AA10" s="48">
        <v>13427</v>
      </c>
      <c r="AB10" s="48">
        <v>78427</v>
      </c>
      <c r="AC10" s="48">
        <v>1750650</v>
      </c>
      <c r="AD10" s="48">
        <v>883048</v>
      </c>
      <c r="AE10" s="48">
        <v>312638</v>
      </c>
      <c r="AF10" s="48">
        <v>1195686</v>
      </c>
      <c r="AG10" s="48">
        <v>80770</v>
      </c>
      <c r="AH10" s="48">
        <v>13839</v>
      </c>
      <c r="AI10" s="48">
        <v>20615</v>
      </c>
      <c r="AJ10" s="48">
        <v>0</v>
      </c>
      <c r="AK10" s="48">
        <v>34454</v>
      </c>
      <c r="AL10" s="48">
        <v>3022</v>
      </c>
      <c r="AM10" s="48">
        <v>24889</v>
      </c>
      <c r="AN10" s="48">
        <v>62365</v>
      </c>
      <c r="AO10" s="48">
        <v>31601</v>
      </c>
      <c r="AP10" s="2" t="s">
        <v>262</v>
      </c>
      <c r="AQ10" s="48">
        <v>174736</v>
      </c>
      <c r="AR10" s="48">
        <v>11153</v>
      </c>
      <c r="AS10" s="48">
        <v>4252</v>
      </c>
      <c r="AT10" s="48">
        <v>2189</v>
      </c>
      <c r="AU10" s="48">
        <v>17594</v>
      </c>
      <c r="AV10" s="48">
        <v>218481</v>
      </c>
      <c r="AW10" s="48">
        <v>23632</v>
      </c>
      <c r="AX10" s="48">
        <v>42095</v>
      </c>
      <c r="AY10" s="48">
        <v>0</v>
      </c>
      <c r="AZ10" s="2" t="s">
        <v>80</v>
      </c>
      <c r="BA10" s="10">
        <v>301802</v>
      </c>
      <c r="BB10" s="10">
        <v>1672224</v>
      </c>
      <c r="BC10" s="10">
        <v>78427</v>
      </c>
      <c r="BD10" s="10">
        <v>1750651</v>
      </c>
    </row>
    <row r="11" spans="1:56" x14ac:dyDescent="0.2">
      <c r="A11" s="1" t="s">
        <v>87</v>
      </c>
      <c r="B11" s="2" t="s">
        <v>88</v>
      </c>
      <c r="C11" s="7">
        <v>14312</v>
      </c>
      <c r="D11" s="48">
        <v>536232</v>
      </c>
      <c r="E11" s="48">
        <v>132534</v>
      </c>
      <c r="F11" s="48">
        <v>1000</v>
      </c>
      <c r="G11" s="48">
        <v>133534</v>
      </c>
      <c r="H11" s="48">
        <v>0</v>
      </c>
      <c r="I11" s="48">
        <v>0</v>
      </c>
      <c r="J11" s="48">
        <v>1000</v>
      </c>
      <c r="K11" s="48">
        <v>0</v>
      </c>
      <c r="L11" s="48">
        <v>0</v>
      </c>
      <c r="M11" s="48">
        <v>0</v>
      </c>
      <c r="N11" s="48">
        <v>1000</v>
      </c>
      <c r="O11" s="48">
        <v>1000</v>
      </c>
      <c r="P11" s="48">
        <v>45397</v>
      </c>
      <c r="Q11" s="2" t="s">
        <v>89</v>
      </c>
      <c r="R11" s="48">
        <v>46397</v>
      </c>
      <c r="S11" s="48">
        <v>1000</v>
      </c>
      <c r="T11" s="48">
        <v>717163</v>
      </c>
      <c r="U11" s="48">
        <v>0</v>
      </c>
      <c r="V11" s="48">
        <v>51202</v>
      </c>
      <c r="W11" s="48">
        <v>0</v>
      </c>
      <c r="X11" s="48">
        <v>0</v>
      </c>
      <c r="Y11" s="48">
        <v>0</v>
      </c>
      <c r="Z11" s="2" t="s">
        <v>80</v>
      </c>
      <c r="AA11" s="48">
        <v>0</v>
      </c>
      <c r="AB11" s="48">
        <v>51202</v>
      </c>
      <c r="AC11" s="48">
        <v>768365</v>
      </c>
      <c r="AD11" s="48">
        <v>369753</v>
      </c>
      <c r="AE11" s="48">
        <v>83085</v>
      </c>
      <c r="AF11" s="48">
        <v>452838</v>
      </c>
      <c r="AG11" s="48">
        <v>43715</v>
      </c>
      <c r="AH11" s="48">
        <v>5534</v>
      </c>
      <c r="AI11" s="48">
        <v>276</v>
      </c>
      <c r="AJ11" s="48">
        <v>0</v>
      </c>
      <c r="AK11" s="48">
        <v>5810</v>
      </c>
      <c r="AL11" s="48">
        <v>1208</v>
      </c>
      <c r="AM11" s="48">
        <v>11555</v>
      </c>
      <c r="AN11" s="48">
        <v>18573</v>
      </c>
      <c r="AO11" s="48">
        <v>3171</v>
      </c>
      <c r="AP11" s="2" t="s">
        <v>263</v>
      </c>
      <c r="AQ11" s="48">
        <v>65459</v>
      </c>
      <c r="AR11" s="48">
        <v>1811</v>
      </c>
      <c r="AS11" s="48">
        <v>1838</v>
      </c>
      <c r="AT11" s="48">
        <v>0</v>
      </c>
      <c r="AU11" s="48">
        <v>3649</v>
      </c>
      <c r="AV11" s="48">
        <v>173339</v>
      </c>
      <c r="AW11" s="48">
        <v>5027</v>
      </c>
      <c r="AX11" s="48">
        <v>16832</v>
      </c>
      <c r="AY11" s="48">
        <v>8959</v>
      </c>
      <c r="AZ11" s="2" t="s">
        <v>325</v>
      </c>
      <c r="BA11" s="10">
        <v>207806</v>
      </c>
      <c r="BB11" s="10">
        <v>726103</v>
      </c>
      <c r="BC11" s="10">
        <v>39872</v>
      </c>
      <c r="BD11" s="10">
        <v>765975</v>
      </c>
    </row>
    <row r="12" spans="1:56" x14ac:dyDescent="0.2">
      <c r="A12" s="1" t="s">
        <v>90</v>
      </c>
      <c r="B12" s="2" t="s">
        <v>91</v>
      </c>
      <c r="C12" s="7">
        <v>47139</v>
      </c>
      <c r="D12" s="48">
        <v>2053101</v>
      </c>
      <c r="E12" s="48">
        <v>411631</v>
      </c>
      <c r="F12" s="48">
        <v>2000</v>
      </c>
      <c r="G12" s="48">
        <v>413631</v>
      </c>
      <c r="H12" s="48">
        <v>11092</v>
      </c>
      <c r="I12" s="48">
        <v>0</v>
      </c>
      <c r="J12" s="48">
        <v>0</v>
      </c>
      <c r="K12" s="48">
        <v>0</v>
      </c>
      <c r="L12" s="48">
        <v>0</v>
      </c>
      <c r="M12" s="48">
        <v>0</v>
      </c>
      <c r="N12" s="48">
        <v>11092</v>
      </c>
      <c r="O12" s="48">
        <v>0</v>
      </c>
      <c r="P12" s="48">
        <v>0</v>
      </c>
      <c r="Q12" s="2" t="s">
        <v>80</v>
      </c>
      <c r="R12" s="48">
        <v>0</v>
      </c>
      <c r="S12" s="48">
        <v>0</v>
      </c>
      <c r="T12" s="48">
        <v>2477824</v>
      </c>
      <c r="U12" s="48">
        <v>0</v>
      </c>
      <c r="V12" s="48">
        <v>0</v>
      </c>
      <c r="W12" s="48">
        <v>0</v>
      </c>
      <c r="X12" s="48">
        <v>100000</v>
      </c>
      <c r="Y12" s="48">
        <v>0</v>
      </c>
      <c r="Z12" s="2" t="s">
        <v>80</v>
      </c>
      <c r="AA12" s="48">
        <v>100000</v>
      </c>
      <c r="AB12" s="48">
        <v>100000</v>
      </c>
      <c r="AC12" s="48">
        <v>2577824</v>
      </c>
      <c r="AD12" s="48">
        <v>1062432</v>
      </c>
      <c r="AE12" s="48">
        <v>693010</v>
      </c>
      <c r="AF12" s="48">
        <v>1755442</v>
      </c>
      <c r="AG12" s="48">
        <v>88243</v>
      </c>
      <c r="AH12" s="48">
        <v>19359</v>
      </c>
      <c r="AI12" s="48">
        <v>747</v>
      </c>
      <c r="AJ12" s="48">
        <v>0</v>
      </c>
      <c r="AK12" s="48">
        <v>20106</v>
      </c>
      <c r="AL12" s="48">
        <v>4227</v>
      </c>
      <c r="AM12" s="48">
        <v>25563</v>
      </c>
      <c r="AN12" s="48">
        <v>49896</v>
      </c>
      <c r="AO12" s="48">
        <v>19884</v>
      </c>
      <c r="AP12" s="2" t="s">
        <v>264</v>
      </c>
      <c r="AQ12" s="48">
        <v>158023</v>
      </c>
      <c r="AR12" s="48">
        <v>5081</v>
      </c>
      <c r="AS12" s="48">
        <v>8821</v>
      </c>
      <c r="AT12" s="48">
        <v>0</v>
      </c>
      <c r="AU12" s="48">
        <v>13902</v>
      </c>
      <c r="AV12" s="48">
        <v>68253</v>
      </c>
      <c r="AW12" s="48">
        <v>9218</v>
      </c>
      <c r="AX12" s="48">
        <v>58885</v>
      </c>
      <c r="AY12" s="48">
        <v>61740</v>
      </c>
      <c r="AZ12" s="2" t="s">
        <v>326</v>
      </c>
      <c r="BA12" s="10">
        <v>211998</v>
      </c>
      <c r="BB12" s="10">
        <v>2125463</v>
      </c>
      <c r="BC12" s="10">
        <v>0</v>
      </c>
      <c r="BD12" s="10">
        <v>2125463</v>
      </c>
    </row>
    <row r="13" spans="1:56" x14ac:dyDescent="0.2">
      <c r="A13" s="1" t="s">
        <v>92</v>
      </c>
      <c r="B13" s="2" t="s">
        <v>93</v>
      </c>
      <c r="C13" s="7">
        <v>6460</v>
      </c>
      <c r="D13" s="48">
        <v>229251</v>
      </c>
      <c r="E13" s="48">
        <v>53203</v>
      </c>
      <c r="F13" s="49">
        <v>0</v>
      </c>
      <c r="G13" s="48">
        <v>53203</v>
      </c>
      <c r="H13" s="49">
        <v>0</v>
      </c>
      <c r="I13" s="49">
        <v>0</v>
      </c>
      <c r="J13" s="48">
        <v>1000</v>
      </c>
      <c r="K13" s="49">
        <v>0</v>
      </c>
      <c r="L13" s="49">
        <v>0</v>
      </c>
      <c r="M13" s="49">
        <v>0</v>
      </c>
      <c r="N13" s="48">
        <v>1000</v>
      </c>
      <c r="O13" s="48">
        <v>0</v>
      </c>
      <c r="P13" s="48">
        <v>10442</v>
      </c>
      <c r="Q13" s="2" t="s">
        <v>94</v>
      </c>
      <c r="R13" s="48">
        <v>10442</v>
      </c>
      <c r="S13" s="48">
        <v>1000</v>
      </c>
      <c r="T13" s="48">
        <v>293896</v>
      </c>
      <c r="U13" s="48">
        <v>0</v>
      </c>
      <c r="V13" s="48">
        <v>0</v>
      </c>
      <c r="W13" s="48">
        <v>0</v>
      </c>
      <c r="X13" s="48">
        <v>0</v>
      </c>
      <c r="Y13" s="48">
        <v>0</v>
      </c>
      <c r="Z13" s="2" t="s">
        <v>80</v>
      </c>
      <c r="AA13" s="48">
        <v>0</v>
      </c>
      <c r="AB13" s="48">
        <v>0</v>
      </c>
      <c r="AC13" s="48">
        <v>293896</v>
      </c>
      <c r="AD13" s="48">
        <v>154339</v>
      </c>
      <c r="AE13" s="48">
        <v>49009</v>
      </c>
      <c r="AF13" s="48">
        <v>203348</v>
      </c>
      <c r="AG13" s="48">
        <v>14459</v>
      </c>
      <c r="AH13" s="48">
        <v>2960</v>
      </c>
      <c r="AI13" s="48">
        <v>0</v>
      </c>
      <c r="AJ13" s="48">
        <v>0</v>
      </c>
      <c r="AK13" s="48">
        <v>2960</v>
      </c>
      <c r="AL13" s="48">
        <v>646</v>
      </c>
      <c r="AM13" s="48">
        <v>0</v>
      </c>
      <c r="AN13" s="48">
        <v>3606</v>
      </c>
      <c r="AO13" s="48">
        <v>7906</v>
      </c>
      <c r="AP13" s="2" t="s">
        <v>265</v>
      </c>
      <c r="AQ13" s="48">
        <v>25971</v>
      </c>
      <c r="AR13" s="48">
        <v>2981</v>
      </c>
      <c r="AS13" s="48">
        <v>745</v>
      </c>
      <c r="AT13" s="48">
        <v>0</v>
      </c>
      <c r="AU13" s="48">
        <v>3726</v>
      </c>
      <c r="AV13" s="48">
        <v>31444</v>
      </c>
      <c r="AW13" s="48">
        <v>9764</v>
      </c>
      <c r="AX13" s="48">
        <v>9002</v>
      </c>
      <c r="AY13" s="48">
        <v>7026</v>
      </c>
      <c r="AZ13" s="2" t="s">
        <v>327</v>
      </c>
      <c r="BA13" s="10">
        <v>60962</v>
      </c>
      <c r="BB13" s="10">
        <v>290281</v>
      </c>
      <c r="BC13" s="10">
        <v>4799</v>
      </c>
      <c r="BD13" s="10">
        <v>295080</v>
      </c>
    </row>
    <row r="14" spans="1:56" x14ac:dyDescent="0.2">
      <c r="A14" s="1" t="s">
        <v>95</v>
      </c>
      <c r="B14" s="2" t="s">
        <v>96</v>
      </c>
      <c r="C14" s="7">
        <v>4469</v>
      </c>
      <c r="D14" s="48">
        <v>160980</v>
      </c>
      <c r="E14" s="48">
        <v>33861</v>
      </c>
      <c r="F14" s="48">
        <v>500</v>
      </c>
      <c r="G14" s="48">
        <v>34361</v>
      </c>
      <c r="H14" s="48">
        <v>0</v>
      </c>
      <c r="I14" s="48">
        <v>0</v>
      </c>
      <c r="J14" s="48">
        <v>0</v>
      </c>
      <c r="K14" s="48">
        <v>0</v>
      </c>
      <c r="L14" s="48">
        <v>0</v>
      </c>
      <c r="M14" s="48">
        <v>0</v>
      </c>
      <c r="N14" s="48">
        <v>0</v>
      </c>
      <c r="O14" s="48">
        <v>0</v>
      </c>
      <c r="P14" s="48">
        <v>8403</v>
      </c>
      <c r="Q14" s="2" t="s">
        <v>97</v>
      </c>
      <c r="R14" s="48">
        <v>8403</v>
      </c>
      <c r="S14" s="48">
        <v>0</v>
      </c>
      <c r="T14" s="48">
        <v>203744</v>
      </c>
      <c r="U14" s="48">
        <v>0</v>
      </c>
      <c r="V14" s="48">
        <v>0</v>
      </c>
      <c r="W14" s="48">
        <v>0</v>
      </c>
      <c r="X14" s="48">
        <v>0</v>
      </c>
      <c r="Y14" s="48">
        <v>0</v>
      </c>
      <c r="Z14" s="2" t="s">
        <v>80</v>
      </c>
      <c r="AA14" s="48">
        <v>0</v>
      </c>
      <c r="AB14" s="48">
        <v>0</v>
      </c>
      <c r="AC14" s="48">
        <v>203744</v>
      </c>
      <c r="AD14" s="48">
        <v>128100</v>
      </c>
      <c r="AE14" s="48">
        <v>17622</v>
      </c>
      <c r="AF14" s="48">
        <v>145722</v>
      </c>
      <c r="AG14" s="48">
        <v>10562</v>
      </c>
      <c r="AH14" s="48">
        <v>2960</v>
      </c>
      <c r="AI14" s="48">
        <v>1041</v>
      </c>
      <c r="AJ14" s="48">
        <v>0</v>
      </c>
      <c r="AK14" s="48">
        <v>4001</v>
      </c>
      <c r="AL14" s="48">
        <v>646</v>
      </c>
      <c r="AM14" s="48">
        <v>0</v>
      </c>
      <c r="AN14" s="48">
        <v>4647</v>
      </c>
      <c r="AO14" s="48">
        <v>2427</v>
      </c>
      <c r="AP14" s="2" t="s">
        <v>266</v>
      </c>
      <c r="AQ14" s="48">
        <v>17636</v>
      </c>
      <c r="AR14" s="48">
        <v>1417</v>
      </c>
      <c r="AS14" s="48">
        <v>1429</v>
      </c>
      <c r="AT14" s="48">
        <v>0</v>
      </c>
      <c r="AU14" s="48">
        <v>2846</v>
      </c>
      <c r="AV14" s="48">
        <v>18018</v>
      </c>
      <c r="AW14" s="48">
        <v>5419</v>
      </c>
      <c r="AX14" s="48">
        <v>9002</v>
      </c>
      <c r="AY14" s="48">
        <v>3463</v>
      </c>
      <c r="AZ14" s="2" t="s">
        <v>328</v>
      </c>
      <c r="BA14" s="10">
        <v>38748</v>
      </c>
      <c r="BB14" s="10">
        <v>202106</v>
      </c>
      <c r="BC14" s="10">
        <v>0</v>
      </c>
      <c r="BD14" s="10">
        <v>202106</v>
      </c>
    </row>
    <row r="15" spans="1:56" x14ac:dyDescent="0.2">
      <c r="A15" s="1" t="s">
        <v>98</v>
      </c>
      <c r="B15" s="2" t="s">
        <v>99</v>
      </c>
      <c r="C15" s="7">
        <v>4489</v>
      </c>
      <c r="D15" s="48">
        <v>171531</v>
      </c>
      <c r="E15" s="48">
        <v>35014</v>
      </c>
      <c r="F15" s="48">
        <v>0</v>
      </c>
      <c r="G15" s="48">
        <v>35014</v>
      </c>
      <c r="H15" s="48">
        <v>0</v>
      </c>
      <c r="I15" s="48">
        <v>0</v>
      </c>
      <c r="J15" s="48">
        <v>993</v>
      </c>
      <c r="K15" s="48">
        <v>0</v>
      </c>
      <c r="L15" s="48">
        <v>0</v>
      </c>
      <c r="M15" s="48">
        <v>0</v>
      </c>
      <c r="N15" s="48">
        <v>993</v>
      </c>
      <c r="O15" s="48">
        <v>0</v>
      </c>
      <c r="P15" s="48">
        <v>16365</v>
      </c>
      <c r="Q15" s="2" t="s">
        <v>100</v>
      </c>
      <c r="R15" s="48">
        <v>16365</v>
      </c>
      <c r="S15" s="48">
        <v>993</v>
      </c>
      <c r="T15" s="48">
        <v>223903</v>
      </c>
      <c r="U15" s="48">
        <v>0</v>
      </c>
      <c r="V15" s="48">
        <v>0</v>
      </c>
      <c r="W15" s="48">
        <v>0</v>
      </c>
      <c r="X15" s="48">
        <v>9300</v>
      </c>
      <c r="Y15" s="48">
        <v>0</v>
      </c>
      <c r="Z15" s="2" t="s">
        <v>80</v>
      </c>
      <c r="AA15" s="48">
        <v>9300</v>
      </c>
      <c r="AB15" s="48">
        <v>9300</v>
      </c>
      <c r="AC15" s="48">
        <v>233203</v>
      </c>
      <c r="AD15" s="48">
        <v>131277</v>
      </c>
      <c r="AE15" s="48">
        <v>27663</v>
      </c>
      <c r="AF15" s="48">
        <v>158940</v>
      </c>
      <c r="AG15" s="48">
        <v>10254</v>
      </c>
      <c r="AH15" s="48">
        <v>2960</v>
      </c>
      <c r="AI15" s="48">
        <v>500</v>
      </c>
      <c r="AJ15" s="48">
        <v>0</v>
      </c>
      <c r="AK15" s="48">
        <v>3460</v>
      </c>
      <c r="AL15" s="48">
        <v>646</v>
      </c>
      <c r="AM15" s="48">
        <v>0</v>
      </c>
      <c r="AN15" s="48">
        <v>4106</v>
      </c>
      <c r="AO15" s="48">
        <v>1030</v>
      </c>
      <c r="AP15" s="2" t="s">
        <v>267</v>
      </c>
      <c r="AQ15" s="48">
        <v>15390</v>
      </c>
      <c r="AR15" s="48">
        <v>1957</v>
      </c>
      <c r="AS15" s="48">
        <v>920</v>
      </c>
      <c r="AT15" s="48">
        <v>0</v>
      </c>
      <c r="AU15" s="48">
        <v>2877</v>
      </c>
      <c r="AV15" s="48">
        <v>23647</v>
      </c>
      <c r="AW15" s="48">
        <v>597</v>
      </c>
      <c r="AX15" s="48">
        <v>9002</v>
      </c>
      <c r="AY15" s="48">
        <v>12063</v>
      </c>
      <c r="AZ15" s="2" t="s">
        <v>329</v>
      </c>
      <c r="BA15" s="10">
        <v>48186</v>
      </c>
      <c r="BB15" s="10">
        <v>222516</v>
      </c>
      <c r="BC15" s="10">
        <v>0</v>
      </c>
      <c r="BD15" s="10">
        <v>222516</v>
      </c>
    </row>
    <row r="16" spans="1:56" x14ac:dyDescent="0.2">
      <c r="A16" s="1" t="s">
        <v>101</v>
      </c>
      <c r="B16" s="2" t="s">
        <v>99</v>
      </c>
      <c r="C16" s="7">
        <v>5485</v>
      </c>
      <c r="D16" s="48">
        <v>205822</v>
      </c>
      <c r="E16" s="48">
        <v>43689</v>
      </c>
      <c r="F16" s="48">
        <v>0</v>
      </c>
      <c r="G16" s="48">
        <v>43689</v>
      </c>
      <c r="H16" s="48">
        <v>0</v>
      </c>
      <c r="I16" s="48">
        <v>0</v>
      </c>
      <c r="J16" s="48">
        <v>709</v>
      </c>
      <c r="K16" s="48">
        <v>0</v>
      </c>
      <c r="L16" s="48">
        <v>0</v>
      </c>
      <c r="M16" s="48">
        <v>0</v>
      </c>
      <c r="N16" s="48">
        <v>709</v>
      </c>
      <c r="O16" s="48">
        <v>0</v>
      </c>
      <c r="P16" s="48">
        <v>17272</v>
      </c>
      <c r="Q16" s="2" t="s">
        <v>102</v>
      </c>
      <c r="R16" s="48">
        <v>17272</v>
      </c>
      <c r="S16" s="48">
        <v>709</v>
      </c>
      <c r="T16" s="48">
        <v>267492</v>
      </c>
      <c r="U16" s="48">
        <v>0</v>
      </c>
      <c r="V16" s="48">
        <v>0</v>
      </c>
      <c r="W16" s="48">
        <v>0</v>
      </c>
      <c r="X16" s="48">
        <v>32280</v>
      </c>
      <c r="Y16" s="48">
        <v>0</v>
      </c>
      <c r="Z16" s="2" t="s">
        <v>80</v>
      </c>
      <c r="AA16" s="48">
        <v>32280</v>
      </c>
      <c r="AB16" s="48">
        <v>32280</v>
      </c>
      <c r="AC16" s="48">
        <v>299772</v>
      </c>
      <c r="AD16" s="48">
        <v>154208</v>
      </c>
      <c r="AE16" s="48">
        <v>12262</v>
      </c>
      <c r="AF16" s="48">
        <v>166470</v>
      </c>
      <c r="AG16" s="48">
        <v>12894</v>
      </c>
      <c r="AH16" s="48">
        <v>2960</v>
      </c>
      <c r="AI16" s="48">
        <v>500</v>
      </c>
      <c r="AJ16" s="48">
        <v>2000</v>
      </c>
      <c r="AK16" s="48">
        <v>5460</v>
      </c>
      <c r="AL16" s="48">
        <v>646</v>
      </c>
      <c r="AM16" s="48">
        <v>700</v>
      </c>
      <c r="AN16" s="48">
        <v>6806</v>
      </c>
      <c r="AO16" s="48">
        <v>1500</v>
      </c>
      <c r="AP16" s="2" t="s">
        <v>261</v>
      </c>
      <c r="AQ16" s="48">
        <v>21200</v>
      </c>
      <c r="AR16" s="48">
        <v>3100</v>
      </c>
      <c r="AS16" s="48">
        <v>2444</v>
      </c>
      <c r="AT16" s="48">
        <v>0</v>
      </c>
      <c r="AU16" s="48">
        <v>5544</v>
      </c>
      <c r="AV16" s="48">
        <v>33763</v>
      </c>
      <c r="AW16" s="48">
        <v>4986</v>
      </c>
      <c r="AX16" s="48">
        <v>9002</v>
      </c>
      <c r="AY16" s="48">
        <v>9875</v>
      </c>
      <c r="AZ16" s="2" t="s">
        <v>330</v>
      </c>
      <c r="BA16" s="10">
        <v>63170</v>
      </c>
      <c r="BB16" s="10">
        <v>250840</v>
      </c>
      <c r="BC16" s="10">
        <v>0</v>
      </c>
      <c r="BD16" s="10">
        <v>250840</v>
      </c>
    </row>
    <row r="17" spans="1:56" x14ac:dyDescent="0.2">
      <c r="A17" s="1" t="s">
        <v>103</v>
      </c>
      <c r="B17" s="2" t="s">
        <v>104</v>
      </c>
      <c r="C17" s="7">
        <v>3778</v>
      </c>
      <c r="D17" s="48">
        <v>68000</v>
      </c>
      <c r="E17" s="48">
        <v>16947</v>
      </c>
      <c r="F17" s="48">
        <v>500</v>
      </c>
      <c r="G17" s="48">
        <v>17447</v>
      </c>
      <c r="H17" s="48">
        <v>250</v>
      </c>
      <c r="I17" s="48">
        <v>0</v>
      </c>
      <c r="J17" s="48">
        <v>1000</v>
      </c>
      <c r="K17" s="48">
        <v>0</v>
      </c>
      <c r="L17" s="48">
        <v>0</v>
      </c>
      <c r="M17" s="48">
        <v>0</v>
      </c>
      <c r="N17" s="48">
        <v>1250</v>
      </c>
      <c r="O17" s="48">
        <v>200</v>
      </c>
      <c r="P17" s="48">
        <v>19840</v>
      </c>
      <c r="Q17" s="2" t="s">
        <v>105</v>
      </c>
      <c r="R17" s="48">
        <v>20040</v>
      </c>
      <c r="S17" s="48">
        <v>1000</v>
      </c>
      <c r="T17" s="48">
        <v>106737</v>
      </c>
      <c r="U17" s="48">
        <v>0</v>
      </c>
      <c r="V17" s="48">
        <v>0</v>
      </c>
      <c r="W17" s="48">
        <v>0</v>
      </c>
      <c r="X17" s="48">
        <v>9983</v>
      </c>
      <c r="Y17" s="48">
        <v>0</v>
      </c>
      <c r="Z17" s="2" t="s">
        <v>385</v>
      </c>
      <c r="AA17" s="48">
        <v>9983</v>
      </c>
      <c r="AB17" s="48">
        <v>9983</v>
      </c>
      <c r="AC17" s="48">
        <v>116720</v>
      </c>
      <c r="AD17" s="48">
        <v>64536</v>
      </c>
      <c r="AE17" s="48">
        <v>5771</v>
      </c>
      <c r="AF17" s="48">
        <v>70307</v>
      </c>
      <c r="AG17" s="48">
        <v>6056</v>
      </c>
      <c r="AH17" s="48">
        <v>2960</v>
      </c>
      <c r="AI17" s="48">
        <v>0</v>
      </c>
      <c r="AJ17" s="48">
        <v>0</v>
      </c>
      <c r="AK17" s="48">
        <v>2960</v>
      </c>
      <c r="AL17" s="48">
        <v>646</v>
      </c>
      <c r="AM17" s="48">
        <v>0</v>
      </c>
      <c r="AN17" s="48">
        <v>3606</v>
      </c>
      <c r="AO17" s="48">
        <v>547</v>
      </c>
      <c r="AP17" s="2" t="s">
        <v>268</v>
      </c>
      <c r="AQ17" s="48">
        <v>10209</v>
      </c>
      <c r="AR17" s="48">
        <v>1931</v>
      </c>
      <c r="AS17" s="48">
        <v>350</v>
      </c>
      <c r="AT17" s="48">
        <v>45</v>
      </c>
      <c r="AU17" s="48">
        <v>2326</v>
      </c>
      <c r="AV17" s="48">
        <v>14799</v>
      </c>
      <c r="AW17" s="48">
        <v>2945</v>
      </c>
      <c r="AX17" s="48">
        <v>9002</v>
      </c>
      <c r="AY17" s="48">
        <v>7728</v>
      </c>
      <c r="AZ17" s="2" t="s">
        <v>331</v>
      </c>
      <c r="BA17" s="10">
        <v>36800</v>
      </c>
      <c r="BB17" s="10">
        <v>117316</v>
      </c>
      <c r="BC17" s="10">
        <v>21024</v>
      </c>
      <c r="BD17" s="10">
        <v>138340</v>
      </c>
    </row>
    <row r="18" spans="1:56" x14ac:dyDescent="0.2">
      <c r="A18" s="1" t="s">
        <v>106</v>
      </c>
      <c r="B18" s="2" t="s">
        <v>104</v>
      </c>
      <c r="C18" s="7">
        <v>4620</v>
      </c>
      <c r="D18" s="48">
        <v>68000</v>
      </c>
      <c r="E18" s="48">
        <v>18904</v>
      </c>
      <c r="F18" s="48">
        <v>500</v>
      </c>
      <c r="G18" s="48">
        <v>19404</v>
      </c>
      <c r="H18" s="48">
        <v>0</v>
      </c>
      <c r="I18" s="49">
        <v>0</v>
      </c>
      <c r="J18" s="48">
        <v>710</v>
      </c>
      <c r="K18" s="49">
        <v>0</v>
      </c>
      <c r="L18" s="49">
        <v>0</v>
      </c>
      <c r="M18" s="49">
        <v>0</v>
      </c>
      <c r="N18" s="48">
        <v>710</v>
      </c>
      <c r="O18" s="48">
        <v>1391</v>
      </c>
      <c r="P18" s="48">
        <v>42399</v>
      </c>
      <c r="Q18" s="2" t="s">
        <v>107</v>
      </c>
      <c r="R18" s="48">
        <v>43790</v>
      </c>
      <c r="S18" s="48">
        <v>710</v>
      </c>
      <c r="T18" s="48">
        <v>131904</v>
      </c>
      <c r="U18" s="48">
        <v>0</v>
      </c>
      <c r="V18" s="48">
        <v>0</v>
      </c>
      <c r="W18" s="48">
        <v>0</v>
      </c>
      <c r="X18" s="48">
        <v>0</v>
      </c>
      <c r="Y18" s="48">
        <v>0</v>
      </c>
      <c r="Z18" s="2"/>
      <c r="AA18" s="48">
        <v>0</v>
      </c>
      <c r="AB18" s="48">
        <v>0</v>
      </c>
      <c r="AC18" s="48">
        <v>131904</v>
      </c>
      <c r="AD18" s="48">
        <v>79863</v>
      </c>
      <c r="AE18" s="48">
        <v>7023</v>
      </c>
      <c r="AF18" s="48">
        <v>86886</v>
      </c>
      <c r="AG18" s="48">
        <v>7964</v>
      </c>
      <c r="AH18" s="48">
        <v>2960</v>
      </c>
      <c r="AI18" s="48">
        <v>0</v>
      </c>
      <c r="AJ18" s="48">
        <v>0</v>
      </c>
      <c r="AK18" s="48">
        <v>2960</v>
      </c>
      <c r="AL18" s="48">
        <v>646</v>
      </c>
      <c r="AM18" s="48">
        <v>0</v>
      </c>
      <c r="AN18" s="48">
        <v>3606</v>
      </c>
      <c r="AO18" s="48">
        <v>1155</v>
      </c>
      <c r="AP18" s="2" t="s">
        <v>269</v>
      </c>
      <c r="AQ18" s="48">
        <v>12725</v>
      </c>
      <c r="AR18" s="48">
        <v>850</v>
      </c>
      <c r="AS18" s="48">
        <v>185</v>
      </c>
      <c r="AT18" s="48">
        <v>0</v>
      </c>
      <c r="AU18" s="48">
        <v>1035</v>
      </c>
      <c r="AV18" s="48">
        <v>9213</v>
      </c>
      <c r="AW18" s="48">
        <v>2714</v>
      </c>
      <c r="AX18" s="48">
        <v>9002</v>
      </c>
      <c r="AY18" s="48">
        <v>5000</v>
      </c>
      <c r="AZ18" s="2" t="s">
        <v>332</v>
      </c>
      <c r="BA18" s="10">
        <v>26964</v>
      </c>
      <c r="BB18" s="10">
        <v>126575</v>
      </c>
      <c r="BC18" s="10">
        <v>0</v>
      </c>
      <c r="BD18" s="10">
        <v>126575</v>
      </c>
    </row>
    <row r="19" spans="1:56" x14ac:dyDescent="0.2">
      <c r="A19" s="1" t="s">
        <v>108</v>
      </c>
      <c r="B19" s="2" t="s">
        <v>109</v>
      </c>
      <c r="C19" s="7">
        <v>5559</v>
      </c>
      <c r="D19" s="48">
        <v>507565</v>
      </c>
      <c r="E19" s="48">
        <v>108140</v>
      </c>
      <c r="F19" s="48">
        <v>1500</v>
      </c>
      <c r="G19" s="48">
        <v>109640</v>
      </c>
      <c r="H19" s="48">
        <v>0</v>
      </c>
      <c r="I19" s="48">
        <v>0</v>
      </c>
      <c r="J19" s="48">
        <v>0</v>
      </c>
      <c r="K19" s="48">
        <v>0</v>
      </c>
      <c r="L19" s="48">
        <v>0</v>
      </c>
      <c r="M19" s="48">
        <v>0</v>
      </c>
      <c r="N19" s="48">
        <v>0</v>
      </c>
      <c r="O19" s="48">
        <v>0</v>
      </c>
      <c r="P19" s="48">
        <v>9569.3700000000008</v>
      </c>
      <c r="Q19" s="2" t="s">
        <v>110</v>
      </c>
      <c r="R19" s="48">
        <v>9569</v>
      </c>
      <c r="S19" s="48">
        <v>0</v>
      </c>
      <c r="T19" s="48">
        <v>626774</v>
      </c>
      <c r="U19" s="48">
        <v>0</v>
      </c>
      <c r="V19" s="48">
        <v>0</v>
      </c>
      <c r="W19" s="48">
        <v>0</v>
      </c>
      <c r="X19" s="48">
        <v>655000</v>
      </c>
      <c r="Y19" s="48">
        <v>0</v>
      </c>
      <c r="Z19" s="2"/>
      <c r="AA19" s="48">
        <v>655000</v>
      </c>
      <c r="AB19" s="48">
        <v>655000</v>
      </c>
      <c r="AC19" s="48">
        <v>1281774.3700000001</v>
      </c>
      <c r="AD19" s="48">
        <v>309584</v>
      </c>
      <c r="AE19" s="48">
        <v>118064</v>
      </c>
      <c r="AF19" s="48">
        <v>427648</v>
      </c>
      <c r="AG19" s="48">
        <v>27141</v>
      </c>
      <c r="AH19" s="48">
        <v>2960</v>
      </c>
      <c r="AI19" s="48">
        <v>15099</v>
      </c>
      <c r="AJ19" s="48">
        <v>3000</v>
      </c>
      <c r="AK19" s="48">
        <v>21059</v>
      </c>
      <c r="AL19" s="48">
        <v>646</v>
      </c>
      <c r="AM19" s="48">
        <v>14154</v>
      </c>
      <c r="AN19" s="48">
        <v>35859</v>
      </c>
      <c r="AO19" s="48">
        <v>9715</v>
      </c>
      <c r="AP19" s="2" t="s">
        <v>270</v>
      </c>
      <c r="AQ19" s="48">
        <v>72715</v>
      </c>
      <c r="AR19" s="48">
        <v>182</v>
      </c>
      <c r="AS19" s="48">
        <v>818</v>
      </c>
      <c r="AT19" s="48">
        <v>0</v>
      </c>
      <c r="AU19" s="48">
        <v>1000</v>
      </c>
      <c r="AV19" s="48">
        <v>90309</v>
      </c>
      <c r="AW19" s="48">
        <v>8685</v>
      </c>
      <c r="AX19" s="48">
        <v>9002</v>
      </c>
      <c r="AY19" s="48">
        <v>2564</v>
      </c>
      <c r="AZ19" s="2" t="s">
        <v>333</v>
      </c>
      <c r="BA19" s="10">
        <v>111560</v>
      </c>
      <c r="BB19" s="10">
        <v>611923</v>
      </c>
      <c r="BC19" s="10">
        <v>83465</v>
      </c>
      <c r="BD19" s="10">
        <v>695388</v>
      </c>
    </row>
    <row r="20" spans="1:56" x14ac:dyDescent="0.2">
      <c r="A20" s="1" t="s">
        <v>111</v>
      </c>
      <c r="B20" s="2" t="s">
        <v>112</v>
      </c>
      <c r="C20" s="7">
        <v>29568</v>
      </c>
      <c r="D20" s="48">
        <v>648035</v>
      </c>
      <c r="E20" s="48">
        <v>125400</v>
      </c>
      <c r="F20" s="48">
        <v>500</v>
      </c>
      <c r="G20" s="48">
        <v>125900</v>
      </c>
      <c r="H20" s="48">
        <v>0</v>
      </c>
      <c r="I20" s="48">
        <v>0</v>
      </c>
      <c r="J20" s="48">
        <v>944</v>
      </c>
      <c r="K20" s="48">
        <v>0</v>
      </c>
      <c r="L20" s="48">
        <v>0</v>
      </c>
      <c r="M20" s="48">
        <v>0</v>
      </c>
      <c r="N20" s="48">
        <v>944</v>
      </c>
      <c r="O20" s="48">
        <v>0</v>
      </c>
      <c r="P20" s="48">
        <v>1723</v>
      </c>
      <c r="Q20" s="2" t="s">
        <v>113</v>
      </c>
      <c r="R20" s="48">
        <v>1723</v>
      </c>
      <c r="S20" s="48">
        <v>944</v>
      </c>
      <c r="T20" s="48">
        <v>776602</v>
      </c>
      <c r="U20" s="48">
        <v>0</v>
      </c>
      <c r="V20" s="48">
        <v>0</v>
      </c>
      <c r="W20" s="48">
        <v>0</v>
      </c>
      <c r="X20" s="48">
        <v>0</v>
      </c>
      <c r="Y20" s="48">
        <v>0</v>
      </c>
      <c r="Z20" s="2"/>
      <c r="AA20" s="48">
        <v>0</v>
      </c>
      <c r="AB20" s="48">
        <v>0</v>
      </c>
      <c r="AC20" s="48">
        <v>776602</v>
      </c>
      <c r="AD20" s="48">
        <v>264664</v>
      </c>
      <c r="AE20" s="48">
        <v>240772</v>
      </c>
      <c r="AF20" s="48">
        <v>505436</v>
      </c>
      <c r="AG20" s="48">
        <v>2246</v>
      </c>
      <c r="AH20" s="48">
        <v>11477</v>
      </c>
      <c r="AI20" s="48">
        <v>2283</v>
      </c>
      <c r="AJ20" s="48">
        <v>0</v>
      </c>
      <c r="AK20" s="48">
        <v>13760</v>
      </c>
      <c r="AL20" s="48">
        <v>2506</v>
      </c>
      <c r="AM20" s="48">
        <v>0</v>
      </c>
      <c r="AN20" s="48">
        <v>16266</v>
      </c>
      <c r="AO20" s="48">
        <v>0</v>
      </c>
      <c r="AP20" s="2" t="s">
        <v>80</v>
      </c>
      <c r="AQ20" s="48">
        <v>18512</v>
      </c>
      <c r="AR20" s="48">
        <v>618</v>
      </c>
      <c r="AS20" s="48">
        <v>231</v>
      </c>
      <c r="AT20" s="48">
        <v>0</v>
      </c>
      <c r="AU20" s="48">
        <v>849</v>
      </c>
      <c r="AV20" s="48">
        <v>38026</v>
      </c>
      <c r="AW20" s="48">
        <v>268</v>
      </c>
      <c r="AX20" s="48">
        <v>34908</v>
      </c>
      <c r="AY20" s="48">
        <v>1001</v>
      </c>
      <c r="AZ20" s="2" t="s">
        <v>334</v>
      </c>
      <c r="BA20" s="10">
        <v>75052</v>
      </c>
      <c r="BB20" s="10">
        <v>599000</v>
      </c>
      <c r="BC20" s="10">
        <v>0</v>
      </c>
      <c r="BD20" s="10">
        <v>599000</v>
      </c>
    </row>
    <row r="21" spans="1:56" x14ac:dyDescent="0.2">
      <c r="A21" s="1" t="s">
        <v>114</v>
      </c>
      <c r="B21" s="2" t="s">
        <v>115</v>
      </c>
      <c r="C21" s="7">
        <v>22529</v>
      </c>
      <c r="D21" s="48">
        <v>937438</v>
      </c>
      <c r="E21" s="48">
        <v>213729</v>
      </c>
      <c r="F21" s="48">
        <v>2000</v>
      </c>
      <c r="G21" s="48">
        <v>215729</v>
      </c>
      <c r="H21" s="48">
        <v>0</v>
      </c>
      <c r="I21" s="48">
        <v>0</v>
      </c>
      <c r="J21" s="48">
        <v>600</v>
      </c>
      <c r="K21" s="48">
        <v>0</v>
      </c>
      <c r="L21" s="48">
        <v>0</v>
      </c>
      <c r="M21" s="48">
        <v>0</v>
      </c>
      <c r="N21" s="48">
        <v>600</v>
      </c>
      <c r="O21" s="48">
        <v>0</v>
      </c>
      <c r="P21" s="48">
        <v>1944</v>
      </c>
      <c r="Q21" s="2" t="s">
        <v>116</v>
      </c>
      <c r="R21" s="48">
        <v>1944</v>
      </c>
      <c r="S21" s="48">
        <v>600</v>
      </c>
      <c r="T21" s="48">
        <v>1155711</v>
      </c>
      <c r="U21" s="48">
        <v>0</v>
      </c>
      <c r="V21" s="48">
        <v>0</v>
      </c>
      <c r="W21" s="48">
        <v>0</v>
      </c>
      <c r="X21" s="48">
        <v>0</v>
      </c>
      <c r="Y21" s="48">
        <v>0</v>
      </c>
      <c r="Z21" s="2"/>
      <c r="AA21" s="48">
        <v>0</v>
      </c>
      <c r="AB21" s="48">
        <v>0</v>
      </c>
      <c r="AC21" s="48">
        <v>1155711</v>
      </c>
      <c r="AD21" s="48">
        <v>584429</v>
      </c>
      <c r="AE21" s="48">
        <v>252726</v>
      </c>
      <c r="AF21" s="48">
        <v>837155</v>
      </c>
      <c r="AG21" s="48">
        <v>121490</v>
      </c>
      <c r="AH21" s="48">
        <v>8781</v>
      </c>
      <c r="AI21" s="48">
        <v>23042</v>
      </c>
      <c r="AJ21" s="48">
        <v>685</v>
      </c>
      <c r="AK21" s="48">
        <v>32508</v>
      </c>
      <c r="AL21" s="48">
        <v>1917</v>
      </c>
      <c r="AM21" s="48">
        <v>12396</v>
      </c>
      <c r="AN21" s="48">
        <v>46821</v>
      </c>
      <c r="AO21" s="48">
        <v>10089</v>
      </c>
      <c r="AP21" s="2" t="s">
        <v>268</v>
      </c>
      <c r="AQ21" s="48">
        <v>178400</v>
      </c>
      <c r="AR21" s="48">
        <v>500</v>
      </c>
      <c r="AS21" s="48">
        <v>250</v>
      </c>
      <c r="AT21" s="48">
        <v>0</v>
      </c>
      <c r="AU21" s="48">
        <v>750</v>
      </c>
      <c r="AV21" s="48">
        <v>86167</v>
      </c>
      <c r="AW21" s="48">
        <v>6790</v>
      </c>
      <c r="AX21" s="48">
        <v>26708</v>
      </c>
      <c r="AY21" s="48">
        <v>19741</v>
      </c>
      <c r="AZ21" s="2" t="s">
        <v>335</v>
      </c>
      <c r="BA21" s="10">
        <v>140156</v>
      </c>
      <c r="BB21" s="10">
        <v>1155711</v>
      </c>
      <c r="BC21" s="10">
        <v>0</v>
      </c>
      <c r="BD21" s="10">
        <v>1155711</v>
      </c>
    </row>
    <row r="22" spans="1:56" x14ac:dyDescent="0.2">
      <c r="A22" s="1" t="s">
        <v>117</v>
      </c>
      <c r="B22" s="2" t="s">
        <v>118</v>
      </c>
      <c r="C22" s="7">
        <v>3616</v>
      </c>
      <c r="D22" s="48">
        <v>174865</v>
      </c>
      <c r="E22" s="48">
        <v>36164</v>
      </c>
      <c r="F22" s="48">
        <v>0</v>
      </c>
      <c r="G22" s="48">
        <v>36164</v>
      </c>
      <c r="H22" s="48">
        <v>0</v>
      </c>
      <c r="I22" s="48">
        <v>0</v>
      </c>
      <c r="J22" s="48">
        <v>0</v>
      </c>
      <c r="K22" s="48">
        <v>0</v>
      </c>
      <c r="L22" s="48">
        <v>0</v>
      </c>
      <c r="M22" s="48">
        <v>0</v>
      </c>
      <c r="N22" s="48">
        <v>0</v>
      </c>
      <c r="O22" s="48">
        <v>0</v>
      </c>
      <c r="P22" s="48">
        <v>35000</v>
      </c>
      <c r="Q22" s="2" t="s">
        <v>119</v>
      </c>
      <c r="R22" s="48">
        <v>35000</v>
      </c>
      <c r="S22" s="48">
        <v>0</v>
      </c>
      <c r="T22" s="48">
        <v>246029</v>
      </c>
      <c r="U22" s="48">
        <v>0</v>
      </c>
      <c r="V22" s="48">
        <v>0</v>
      </c>
      <c r="W22" s="48">
        <v>0</v>
      </c>
      <c r="X22" s="48">
        <v>0</v>
      </c>
      <c r="Y22" s="48">
        <v>0</v>
      </c>
      <c r="Z22" s="2"/>
      <c r="AA22" s="48">
        <v>0</v>
      </c>
      <c r="AB22" s="48">
        <v>0</v>
      </c>
      <c r="AC22" s="48">
        <v>246029</v>
      </c>
      <c r="AD22" s="48">
        <v>147666</v>
      </c>
      <c r="AE22" s="48">
        <v>45676</v>
      </c>
      <c r="AF22" s="48">
        <v>193342</v>
      </c>
      <c r="AG22" s="48">
        <v>18079</v>
      </c>
      <c r="AH22" s="48">
        <v>2960</v>
      </c>
      <c r="AI22" s="48">
        <v>2756</v>
      </c>
      <c r="AJ22" s="48">
        <v>0</v>
      </c>
      <c r="AK22" s="48">
        <v>5716</v>
      </c>
      <c r="AL22" s="48">
        <v>646</v>
      </c>
      <c r="AM22" s="48">
        <v>0</v>
      </c>
      <c r="AN22" s="48">
        <v>6362</v>
      </c>
      <c r="AO22" s="48">
        <v>1770</v>
      </c>
      <c r="AP22" s="2" t="s">
        <v>271</v>
      </c>
      <c r="AQ22" s="48">
        <v>26211</v>
      </c>
      <c r="AR22" s="48">
        <v>0</v>
      </c>
      <c r="AS22" s="48">
        <v>0</v>
      </c>
      <c r="AT22" s="48">
        <v>315</v>
      </c>
      <c r="AU22" s="48">
        <v>315</v>
      </c>
      <c r="AV22" s="48">
        <v>4300</v>
      </c>
      <c r="AW22" s="48">
        <v>471</v>
      </c>
      <c r="AX22" s="48">
        <v>9002</v>
      </c>
      <c r="AY22" s="48">
        <v>15665</v>
      </c>
      <c r="AZ22" s="2" t="s">
        <v>336</v>
      </c>
      <c r="BA22" s="10">
        <v>29753</v>
      </c>
      <c r="BB22" s="10">
        <v>249306</v>
      </c>
      <c r="BC22" s="10">
        <v>0</v>
      </c>
      <c r="BD22" s="10">
        <v>249306</v>
      </c>
    </row>
    <row r="23" spans="1:56" x14ac:dyDescent="0.2">
      <c r="A23" s="1" t="s">
        <v>120</v>
      </c>
      <c r="B23" s="2" t="s">
        <v>121</v>
      </c>
      <c r="C23" s="7">
        <v>17075</v>
      </c>
      <c r="D23" s="48">
        <v>680998</v>
      </c>
      <c r="E23" s="48">
        <v>142580</v>
      </c>
      <c r="F23" s="48">
        <v>0</v>
      </c>
      <c r="G23" s="48">
        <v>142580</v>
      </c>
      <c r="H23" s="48">
        <v>0</v>
      </c>
      <c r="I23" s="48">
        <v>0</v>
      </c>
      <c r="J23" s="48">
        <v>0</v>
      </c>
      <c r="K23" s="48">
        <v>0</v>
      </c>
      <c r="L23" s="48">
        <v>0</v>
      </c>
      <c r="M23" s="48">
        <v>0</v>
      </c>
      <c r="N23" s="48">
        <v>0</v>
      </c>
      <c r="O23" s="48">
        <v>0</v>
      </c>
      <c r="P23" s="48">
        <v>11600</v>
      </c>
      <c r="Q23" s="2" t="s">
        <v>122</v>
      </c>
      <c r="R23" s="48">
        <v>11600</v>
      </c>
      <c r="S23" s="48">
        <v>0</v>
      </c>
      <c r="T23" s="48">
        <v>835178</v>
      </c>
      <c r="U23" s="48">
        <v>53815</v>
      </c>
      <c r="V23" s="48">
        <v>0</v>
      </c>
      <c r="W23" s="48">
        <v>0</v>
      </c>
      <c r="X23" s="48">
        <v>0</v>
      </c>
      <c r="Y23" s="48">
        <v>0</v>
      </c>
      <c r="Z23" s="2"/>
      <c r="AA23" s="48">
        <v>0</v>
      </c>
      <c r="AB23" s="48">
        <v>53815</v>
      </c>
      <c r="AC23" s="48">
        <v>888993</v>
      </c>
      <c r="AD23" s="48">
        <v>406798</v>
      </c>
      <c r="AE23" s="48">
        <v>185486</v>
      </c>
      <c r="AF23" s="48">
        <v>592284</v>
      </c>
      <c r="AG23" s="48">
        <v>37191</v>
      </c>
      <c r="AH23" s="48">
        <v>6759</v>
      </c>
      <c r="AI23" s="48">
        <v>0</v>
      </c>
      <c r="AJ23" s="48">
        <v>0</v>
      </c>
      <c r="AK23" s="48">
        <v>6759</v>
      </c>
      <c r="AL23" s="48">
        <v>1476</v>
      </c>
      <c r="AM23" s="48">
        <v>30775</v>
      </c>
      <c r="AN23" s="48">
        <v>39010</v>
      </c>
      <c r="AO23" s="48">
        <v>4707</v>
      </c>
      <c r="AP23" s="2" t="s">
        <v>272</v>
      </c>
      <c r="AQ23" s="48">
        <v>80908</v>
      </c>
      <c r="AR23" s="48">
        <v>2899</v>
      </c>
      <c r="AS23" s="48">
        <v>0</v>
      </c>
      <c r="AT23" s="48">
        <v>1026</v>
      </c>
      <c r="AU23" s="48">
        <v>3925</v>
      </c>
      <c r="AV23" s="48">
        <v>131192</v>
      </c>
      <c r="AW23" s="48">
        <v>6994</v>
      </c>
      <c r="AX23" s="48">
        <v>20559</v>
      </c>
      <c r="AY23" s="48">
        <v>9316</v>
      </c>
      <c r="AZ23" s="2" t="s">
        <v>337</v>
      </c>
      <c r="BA23" s="10">
        <v>171986</v>
      </c>
      <c r="BB23" s="10">
        <v>845178</v>
      </c>
      <c r="BC23" s="10">
        <v>43815</v>
      </c>
      <c r="BD23" s="10">
        <v>888993</v>
      </c>
    </row>
    <row r="24" spans="1:56" x14ac:dyDescent="0.2">
      <c r="A24" s="1" t="s">
        <v>123</v>
      </c>
      <c r="B24" s="2" t="s">
        <v>124</v>
      </c>
      <c r="C24" s="7">
        <v>14532</v>
      </c>
      <c r="D24" s="48">
        <v>841103</v>
      </c>
      <c r="E24" s="48">
        <v>177025</v>
      </c>
      <c r="F24" s="48">
        <v>0</v>
      </c>
      <c r="G24" s="48">
        <v>177025</v>
      </c>
      <c r="H24" s="48">
        <v>0</v>
      </c>
      <c r="I24" s="48">
        <v>0</v>
      </c>
      <c r="J24" s="48">
        <v>1000</v>
      </c>
      <c r="K24" s="48">
        <v>0</v>
      </c>
      <c r="L24" s="48">
        <v>0</v>
      </c>
      <c r="M24" s="48">
        <v>0</v>
      </c>
      <c r="N24" s="48">
        <v>1000</v>
      </c>
      <c r="O24" s="48">
        <v>0</v>
      </c>
      <c r="P24" s="48">
        <v>7449</v>
      </c>
      <c r="Q24" s="2" t="s">
        <v>125</v>
      </c>
      <c r="R24" s="48">
        <v>7449</v>
      </c>
      <c r="S24" s="48">
        <v>1000</v>
      </c>
      <c r="T24" s="48">
        <v>1026577</v>
      </c>
      <c r="U24" s="48">
        <v>0</v>
      </c>
      <c r="V24" s="48">
        <v>0</v>
      </c>
      <c r="W24" s="48">
        <v>0</v>
      </c>
      <c r="X24" s="48">
        <v>0</v>
      </c>
      <c r="Y24" s="48">
        <v>0</v>
      </c>
      <c r="Z24" s="2"/>
      <c r="AA24" s="48">
        <v>0</v>
      </c>
      <c r="AB24" s="48">
        <v>0</v>
      </c>
      <c r="AC24" s="48">
        <v>1026577</v>
      </c>
      <c r="AD24" s="48">
        <v>350231</v>
      </c>
      <c r="AE24" s="48">
        <v>254665</v>
      </c>
      <c r="AF24" s="48">
        <v>604896</v>
      </c>
      <c r="AG24" s="48">
        <v>45404</v>
      </c>
      <c r="AH24" s="48">
        <v>6644</v>
      </c>
      <c r="AI24" s="48">
        <v>3260</v>
      </c>
      <c r="AJ24" s="48">
        <v>0</v>
      </c>
      <c r="AK24" s="48">
        <v>9904</v>
      </c>
      <c r="AL24" s="48">
        <v>1451</v>
      </c>
      <c r="AM24" s="48">
        <v>13012</v>
      </c>
      <c r="AN24" s="48">
        <v>24367</v>
      </c>
      <c r="AO24" s="48">
        <v>13950</v>
      </c>
      <c r="AP24" s="2" t="s">
        <v>273</v>
      </c>
      <c r="AQ24" s="48">
        <v>83721</v>
      </c>
      <c r="AR24" s="48">
        <v>0</v>
      </c>
      <c r="AS24" s="48">
        <v>0</v>
      </c>
      <c r="AT24" s="48">
        <v>0</v>
      </c>
      <c r="AU24" s="48">
        <v>0</v>
      </c>
      <c r="AV24" s="48">
        <v>103664</v>
      </c>
      <c r="AW24" s="48">
        <v>20713</v>
      </c>
      <c r="AX24" s="48">
        <v>20209</v>
      </c>
      <c r="AY24" s="48">
        <v>47965</v>
      </c>
      <c r="AZ24" s="2" t="s">
        <v>338</v>
      </c>
      <c r="BA24" s="10">
        <v>192551</v>
      </c>
      <c r="BB24" s="10">
        <v>881168</v>
      </c>
      <c r="BC24" s="10">
        <v>0</v>
      </c>
      <c r="BD24" s="10">
        <v>881168</v>
      </c>
    </row>
    <row r="25" spans="1:56" x14ac:dyDescent="0.2">
      <c r="A25" s="1" t="s">
        <v>126</v>
      </c>
      <c r="B25" s="2" t="s">
        <v>127</v>
      </c>
      <c r="C25" s="7">
        <v>1410</v>
      </c>
      <c r="D25" s="48">
        <v>419056</v>
      </c>
      <c r="E25" s="48">
        <v>90133</v>
      </c>
      <c r="F25" s="48">
        <v>0</v>
      </c>
      <c r="G25" s="48">
        <v>90133</v>
      </c>
      <c r="H25" s="48">
        <v>0</v>
      </c>
      <c r="I25" s="48">
        <v>0</v>
      </c>
      <c r="J25" s="48">
        <v>1000</v>
      </c>
      <c r="K25" s="48">
        <v>0</v>
      </c>
      <c r="L25" s="48">
        <v>0</v>
      </c>
      <c r="M25" s="48">
        <v>0</v>
      </c>
      <c r="N25" s="48">
        <v>1000</v>
      </c>
      <c r="O25" s="48">
        <v>3500</v>
      </c>
      <c r="P25" s="48">
        <v>2855</v>
      </c>
      <c r="Q25" s="2" t="s">
        <v>128</v>
      </c>
      <c r="R25" s="48">
        <v>6355</v>
      </c>
      <c r="S25" s="48">
        <v>1000</v>
      </c>
      <c r="T25" s="48">
        <v>516544</v>
      </c>
      <c r="U25" s="48">
        <v>40000</v>
      </c>
      <c r="V25" s="48">
        <v>0</v>
      </c>
      <c r="W25" s="48">
        <v>0</v>
      </c>
      <c r="X25" s="48">
        <v>0</v>
      </c>
      <c r="Y25" s="48">
        <v>0</v>
      </c>
      <c r="Z25" s="2"/>
      <c r="AA25" s="48">
        <v>0</v>
      </c>
      <c r="AB25" s="48">
        <v>40000</v>
      </c>
      <c r="AC25" s="48">
        <v>556544</v>
      </c>
      <c r="AD25" s="48">
        <v>222106</v>
      </c>
      <c r="AE25" s="48">
        <v>85433</v>
      </c>
      <c r="AF25" s="48">
        <v>307539</v>
      </c>
      <c r="AG25" s="48">
        <v>16506</v>
      </c>
      <c r="AH25" s="48">
        <v>2960</v>
      </c>
      <c r="AI25" s="48">
        <v>0</v>
      </c>
      <c r="AJ25" s="48">
        <v>11</v>
      </c>
      <c r="AK25" s="48">
        <v>2971</v>
      </c>
      <c r="AL25" s="48">
        <v>646</v>
      </c>
      <c r="AM25" s="48">
        <v>0</v>
      </c>
      <c r="AN25" s="48">
        <v>3617</v>
      </c>
      <c r="AO25" s="48">
        <v>20211</v>
      </c>
      <c r="AP25" s="2" t="s">
        <v>274</v>
      </c>
      <c r="AQ25" s="48">
        <v>40334</v>
      </c>
      <c r="AR25" s="48">
        <v>4503</v>
      </c>
      <c r="AS25" s="48">
        <v>1255</v>
      </c>
      <c r="AT25" s="48">
        <v>0</v>
      </c>
      <c r="AU25" s="48">
        <v>5758</v>
      </c>
      <c r="AV25" s="48">
        <v>93605</v>
      </c>
      <c r="AW25" s="48">
        <v>20998</v>
      </c>
      <c r="AX25" s="48">
        <v>9002</v>
      </c>
      <c r="AY25" s="48">
        <v>27105</v>
      </c>
      <c r="AZ25" s="2" t="s">
        <v>339</v>
      </c>
      <c r="BA25" s="10">
        <v>156468</v>
      </c>
      <c r="BB25" s="10">
        <v>504341</v>
      </c>
      <c r="BC25" s="10">
        <v>36168</v>
      </c>
      <c r="BD25" s="10">
        <v>540509</v>
      </c>
    </row>
    <row r="26" spans="1:56" x14ac:dyDescent="0.2">
      <c r="A26" s="1" t="s">
        <v>129</v>
      </c>
      <c r="B26" s="2" t="s">
        <v>130</v>
      </c>
      <c r="C26" s="7">
        <v>25163</v>
      </c>
      <c r="D26" s="48">
        <v>1933958</v>
      </c>
      <c r="E26" s="48">
        <v>402053</v>
      </c>
      <c r="F26" s="48">
        <v>0</v>
      </c>
      <c r="G26" s="48">
        <v>402053</v>
      </c>
      <c r="H26" s="48">
        <v>0</v>
      </c>
      <c r="I26" s="48">
        <v>0</v>
      </c>
      <c r="J26" s="48">
        <v>978</v>
      </c>
      <c r="K26" s="48">
        <v>224460</v>
      </c>
      <c r="L26" s="48">
        <v>0</v>
      </c>
      <c r="M26" s="48">
        <v>2000</v>
      </c>
      <c r="N26" s="48">
        <v>227438</v>
      </c>
      <c r="O26" s="48">
        <v>11160</v>
      </c>
      <c r="P26" s="48">
        <v>57784</v>
      </c>
      <c r="Q26" s="2" t="s">
        <v>131</v>
      </c>
      <c r="R26" s="48">
        <v>68944</v>
      </c>
      <c r="S26" s="48">
        <v>225438</v>
      </c>
      <c r="T26" s="48">
        <v>2632393</v>
      </c>
      <c r="U26" s="48">
        <v>0</v>
      </c>
      <c r="V26" s="48">
        <v>0</v>
      </c>
      <c r="W26" s="48">
        <v>0</v>
      </c>
      <c r="X26" s="48">
        <v>80000</v>
      </c>
      <c r="Y26" s="48">
        <v>0</v>
      </c>
      <c r="Z26" s="2" t="s">
        <v>386</v>
      </c>
      <c r="AA26" s="48">
        <v>80000</v>
      </c>
      <c r="AB26" s="48">
        <v>80000</v>
      </c>
      <c r="AC26" s="48">
        <v>2712393</v>
      </c>
      <c r="AD26" s="48">
        <v>1205172</v>
      </c>
      <c r="AE26" s="48">
        <v>335993</v>
      </c>
      <c r="AF26" s="48">
        <v>1541165</v>
      </c>
      <c r="AG26" s="48">
        <v>127718</v>
      </c>
      <c r="AH26" s="48">
        <v>10236</v>
      </c>
      <c r="AI26" s="48">
        <v>0</v>
      </c>
      <c r="AJ26" s="48">
        <v>5000</v>
      </c>
      <c r="AK26" s="48">
        <v>15236</v>
      </c>
      <c r="AL26" s="48">
        <v>2235</v>
      </c>
      <c r="AM26" s="48">
        <v>7000</v>
      </c>
      <c r="AN26" s="48">
        <v>24471</v>
      </c>
      <c r="AO26" s="48">
        <v>71500</v>
      </c>
      <c r="AP26" s="2" t="s">
        <v>275</v>
      </c>
      <c r="AQ26" s="48">
        <v>223689</v>
      </c>
      <c r="AR26" s="48">
        <v>2000</v>
      </c>
      <c r="AS26" s="48">
        <v>2000</v>
      </c>
      <c r="AT26" s="48">
        <v>600</v>
      </c>
      <c r="AU26" s="48">
        <v>4600</v>
      </c>
      <c r="AV26" s="48">
        <v>340486</v>
      </c>
      <c r="AW26" s="48">
        <v>18000</v>
      </c>
      <c r="AX26" s="48">
        <v>31134</v>
      </c>
      <c r="AY26" s="48">
        <v>325000</v>
      </c>
      <c r="AZ26" s="2" t="s">
        <v>340</v>
      </c>
      <c r="BA26" s="10">
        <v>719220</v>
      </c>
      <c r="BB26" s="10">
        <v>2484074</v>
      </c>
      <c r="BC26" s="10">
        <v>80000</v>
      </c>
      <c r="BD26" s="10">
        <v>2564074</v>
      </c>
    </row>
    <row r="27" spans="1:56" x14ac:dyDescent="0.2">
      <c r="A27" s="1" t="s">
        <v>132</v>
      </c>
      <c r="B27" s="2" t="s">
        <v>133</v>
      </c>
      <c r="C27" s="7">
        <v>5991</v>
      </c>
      <c r="D27" s="48">
        <v>11500</v>
      </c>
      <c r="E27" s="48">
        <v>23113</v>
      </c>
      <c r="F27" s="48">
        <v>5000</v>
      </c>
      <c r="G27" s="48">
        <v>28113</v>
      </c>
      <c r="H27" s="48">
        <v>0</v>
      </c>
      <c r="I27" s="48">
        <v>0</v>
      </c>
      <c r="J27" s="48">
        <v>921</v>
      </c>
      <c r="K27" s="48">
        <v>0</v>
      </c>
      <c r="L27" s="48">
        <v>0</v>
      </c>
      <c r="M27" s="48">
        <v>0</v>
      </c>
      <c r="N27" s="48">
        <v>921</v>
      </c>
      <c r="O27" s="48">
        <v>12062</v>
      </c>
      <c r="P27" s="48">
        <v>25881</v>
      </c>
      <c r="Q27" s="2" t="s">
        <v>134</v>
      </c>
      <c r="R27" s="48">
        <v>37943</v>
      </c>
      <c r="S27" s="48">
        <v>921</v>
      </c>
      <c r="T27" s="48">
        <v>78477</v>
      </c>
      <c r="U27" s="48">
        <v>0</v>
      </c>
      <c r="V27" s="48">
        <v>0</v>
      </c>
      <c r="W27" s="48">
        <v>0</v>
      </c>
      <c r="X27" s="48">
        <v>20150</v>
      </c>
      <c r="Y27" s="48">
        <v>0</v>
      </c>
      <c r="Z27" s="2" t="s">
        <v>80</v>
      </c>
      <c r="AA27" s="48">
        <v>20150</v>
      </c>
      <c r="AB27" s="48">
        <v>20150</v>
      </c>
      <c r="AC27" s="48">
        <v>98627</v>
      </c>
      <c r="AD27" s="48">
        <v>37362</v>
      </c>
      <c r="AE27" s="48">
        <v>0</v>
      </c>
      <c r="AF27" s="48">
        <v>37362</v>
      </c>
      <c r="AG27" s="48">
        <v>2103</v>
      </c>
      <c r="AH27" s="48">
        <v>2960</v>
      </c>
      <c r="AI27" s="48">
        <v>0</v>
      </c>
      <c r="AJ27" s="48">
        <v>0</v>
      </c>
      <c r="AK27" s="48">
        <v>2960</v>
      </c>
      <c r="AL27" s="48">
        <v>646</v>
      </c>
      <c r="AM27" s="48">
        <v>0</v>
      </c>
      <c r="AN27" s="48">
        <v>3606</v>
      </c>
      <c r="AO27" s="48">
        <v>0</v>
      </c>
      <c r="AP27" s="2" t="s">
        <v>80</v>
      </c>
      <c r="AQ27" s="48">
        <v>5709</v>
      </c>
      <c r="AR27" s="48">
        <v>1430</v>
      </c>
      <c r="AS27" s="48">
        <v>66</v>
      </c>
      <c r="AT27" s="48">
        <v>0</v>
      </c>
      <c r="AU27" s="48">
        <v>1496</v>
      </c>
      <c r="AV27" s="48">
        <v>8686</v>
      </c>
      <c r="AW27" s="48">
        <v>0</v>
      </c>
      <c r="AX27" s="48">
        <v>9002</v>
      </c>
      <c r="AY27" s="48">
        <v>9204</v>
      </c>
      <c r="AZ27" s="2" t="s">
        <v>341</v>
      </c>
      <c r="BA27" s="10">
        <v>28388</v>
      </c>
      <c r="BB27" s="10">
        <v>71459</v>
      </c>
      <c r="BC27" s="10">
        <v>18908</v>
      </c>
      <c r="BD27" s="10">
        <v>90367</v>
      </c>
    </row>
    <row r="28" spans="1:56" x14ac:dyDescent="0.2">
      <c r="A28" s="1" t="s">
        <v>135</v>
      </c>
      <c r="B28" s="2" t="s">
        <v>133</v>
      </c>
      <c r="C28" s="7">
        <v>19821</v>
      </c>
      <c r="D28" s="48">
        <v>1315000</v>
      </c>
      <c r="E28" s="48">
        <v>245722</v>
      </c>
      <c r="F28" s="48">
        <v>0</v>
      </c>
      <c r="G28" s="48">
        <v>245722</v>
      </c>
      <c r="H28" s="48">
        <v>0</v>
      </c>
      <c r="I28" s="48">
        <v>0</v>
      </c>
      <c r="J28" s="48">
        <v>0</v>
      </c>
      <c r="K28" s="48">
        <v>0</v>
      </c>
      <c r="L28" s="48">
        <v>0</v>
      </c>
      <c r="M28" s="48">
        <v>0</v>
      </c>
      <c r="N28" s="48">
        <v>0</v>
      </c>
      <c r="O28" s="48">
        <v>2000</v>
      </c>
      <c r="P28" s="48">
        <v>6013</v>
      </c>
      <c r="Q28" s="2" t="s">
        <v>136</v>
      </c>
      <c r="R28" s="48">
        <v>8013</v>
      </c>
      <c r="S28" s="48">
        <v>0</v>
      </c>
      <c r="T28" s="48">
        <v>1568735</v>
      </c>
      <c r="U28" s="48">
        <v>0</v>
      </c>
      <c r="V28" s="48">
        <v>0</v>
      </c>
      <c r="W28" s="48">
        <v>0</v>
      </c>
      <c r="X28" s="48">
        <v>0</v>
      </c>
      <c r="Y28" s="48">
        <v>2734</v>
      </c>
      <c r="Z28" s="2" t="s">
        <v>387</v>
      </c>
      <c r="AA28" s="48">
        <v>2734</v>
      </c>
      <c r="AB28" s="48">
        <v>2734</v>
      </c>
      <c r="AC28" s="48">
        <v>1571469</v>
      </c>
      <c r="AD28" s="48">
        <v>858598</v>
      </c>
      <c r="AE28" s="48">
        <v>394370</v>
      </c>
      <c r="AF28" s="48">
        <v>1252968</v>
      </c>
      <c r="AG28" s="48">
        <v>57475</v>
      </c>
      <c r="AH28" s="48">
        <v>10160</v>
      </c>
      <c r="AI28" s="48">
        <v>1241</v>
      </c>
      <c r="AJ28" s="48">
        <v>0</v>
      </c>
      <c r="AK28" s="48">
        <v>11401</v>
      </c>
      <c r="AL28" s="48">
        <v>2218</v>
      </c>
      <c r="AM28" s="48">
        <v>49844</v>
      </c>
      <c r="AN28" s="48">
        <v>63463</v>
      </c>
      <c r="AO28" s="48">
        <v>26025</v>
      </c>
      <c r="AP28" s="2" t="s">
        <v>276</v>
      </c>
      <c r="AQ28" s="48">
        <v>146963</v>
      </c>
      <c r="AR28" s="48">
        <v>0</v>
      </c>
      <c r="AS28" s="48">
        <v>0</v>
      </c>
      <c r="AT28" s="48">
        <v>0</v>
      </c>
      <c r="AU28" s="48">
        <v>0</v>
      </c>
      <c r="AV28" s="48">
        <v>165686</v>
      </c>
      <c r="AW28" s="48">
        <v>29019</v>
      </c>
      <c r="AX28" s="48">
        <v>30904</v>
      </c>
      <c r="AY28" s="48">
        <v>64696</v>
      </c>
      <c r="AZ28" s="2" t="s">
        <v>342</v>
      </c>
      <c r="BA28" s="10">
        <v>290305</v>
      </c>
      <c r="BB28" s="10">
        <v>1690236</v>
      </c>
      <c r="BC28" s="10">
        <v>2734</v>
      </c>
      <c r="BD28" s="10">
        <v>1692970</v>
      </c>
    </row>
    <row r="29" spans="1:56" x14ac:dyDescent="0.2">
      <c r="A29" s="1" t="s">
        <v>137</v>
      </c>
      <c r="B29" s="2" t="s">
        <v>133</v>
      </c>
      <c r="C29" s="7">
        <v>1920</v>
      </c>
      <c r="D29" s="48">
        <v>10000</v>
      </c>
      <c r="E29" s="48">
        <v>28773</v>
      </c>
      <c r="F29" s="48">
        <v>0</v>
      </c>
      <c r="G29" s="48">
        <v>28773</v>
      </c>
      <c r="H29" s="48">
        <v>0</v>
      </c>
      <c r="I29" s="48">
        <v>0</v>
      </c>
      <c r="J29" s="48">
        <v>920</v>
      </c>
      <c r="K29" s="48">
        <v>0</v>
      </c>
      <c r="L29" s="48">
        <v>0</v>
      </c>
      <c r="M29" s="48">
        <v>0</v>
      </c>
      <c r="N29" s="48">
        <v>920</v>
      </c>
      <c r="O29" s="48">
        <v>0</v>
      </c>
      <c r="P29" s="48">
        <v>90648</v>
      </c>
      <c r="Q29" s="2" t="s">
        <v>138</v>
      </c>
      <c r="R29" s="48">
        <v>90648</v>
      </c>
      <c r="S29" s="48">
        <v>920</v>
      </c>
      <c r="T29" s="48">
        <v>130341</v>
      </c>
      <c r="U29" s="48">
        <v>0</v>
      </c>
      <c r="V29" s="48">
        <v>0</v>
      </c>
      <c r="W29" s="48">
        <v>0</v>
      </c>
      <c r="X29" s="48">
        <v>0</v>
      </c>
      <c r="Y29" s="48">
        <v>0</v>
      </c>
      <c r="Z29" s="2" t="s">
        <v>80</v>
      </c>
      <c r="AA29" s="48">
        <v>0</v>
      </c>
      <c r="AB29" s="48">
        <v>0</v>
      </c>
      <c r="AC29" s="48">
        <v>130341</v>
      </c>
      <c r="AD29" s="48">
        <v>41273</v>
      </c>
      <c r="AE29" s="48">
        <v>4254</v>
      </c>
      <c r="AF29" s="48">
        <v>45527</v>
      </c>
      <c r="AG29" s="48">
        <v>4474</v>
      </c>
      <c r="AH29" s="48">
        <v>2960</v>
      </c>
      <c r="AI29" s="48">
        <v>0</v>
      </c>
      <c r="AJ29" s="48">
        <v>0</v>
      </c>
      <c r="AK29" s="48">
        <v>2960</v>
      </c>
      <c r="AL29" s="48">
        <v>646</v>
      </c>
      <c r="AM29" s="48">
        <v>0</v>
      </c>
      <c r="AN29" s="48">
        <v>3606</v>
      </c>
      <c r="AO29" s="48">
        <v>0</v>
      </c>
      <c r="AP29" s="2" t="s">
        <v>80</v>
      </c>
      <c r="AQ29" s="48">
        <v>8080</v>
      </c>
      <c r="AR29" s="48">
        <v>643</v>
      </c>
      <c r="AS29" s="48">
        <v>1930</v>
      </c>
      <c r="AT29" s="48">
        <v>0</v>
      </c>
      <c r="AU29" s="48">
        <v>2573</v>
      </c>
      <c r="AV29" s="48">
        <v>9602</v>
      </c>
      <c r="AW29" s="48">
        <v>0</v>
      </c>
      <c r="AX29" s="48">
        <v>9002</v>
      </c>
      <c r="AY29" s="48">
        <v>6771</v>
      </c>
      <c r="AZ29" s="2" t="s">
        <v>343</v>
      </c>
      <c r="BA29" s="10">
        <v>27948</v>
      </c>
      <c r="BB29" s="10">
        <v>81555</v>
      </c>
      <c r="BC29" s="10">
        <v>0</v>
      </c>
      <c r="BD29" s="10">
        <v>81555</v>
      </c>
    </row>
    <row r="30" spans="1:56" x14ac:dyDescent="0.2">
      <c r="A30" s="1" t="s">
        <v>139</v>
      </c>
      <c r="B30" s="2" t="s">
        <v>140</v>
      </c>
      <c r="C30" s="7">
        <v>34114</v>
      </c>
      <c r="D30" s="48">
        <v>963615</v>
      </c>
      <c r="E30" s="48">
        <v>197202</v>
      </c>
      <c r="F30" s="48">
        <v>2000</v>
      </c>
      <c r="G30" s="48">
        <v>199202</v>
      </c>
      <c r="H30" s="48">
        <v>11250</v>
      </c>
      <c r="I30" s="48">
        <v>0</v>
      </c>
      <c r="J30" s="48">
        <v>995</v>
      </c>
      <c r="K30" s="48">
        <v>0</v>
      </c>
      <c r="L30" s="48">
        <v>6400</v>
      </c>
      <c r="M30" s="48">
        <v>0</v>
      </c>
      <c r="N30" s="48">
        <v>18645</v>
      </c>
      <c r="O30" s="48">
        <v>16282</v>
      </c>
      <c r="P30" s="48">
        <v>0</v>
      </c>
      <c r="Q30" s="2" t="s">
        <v>141</v>
      </c>
      <c r="R30" s="48">
        <v>16282</v>
      </c>
      <c r="S30" s="48">
        <v>7395</v>
      </c>
      <c r="T30" s="48">
        <v>1197744</v>
      </c>
      <c r="U30" s="48">
        <v>0</v>
      </c>
      <c r="V30" s="48">
        <v>0</v>
      </c>
      <c r="W30" s="48">
        <v>0</v>
      </c>
      <c r="X30" s="48">
        <v>0</v>
      </c>
      <c r="Y30" s="48">
        <v>0</v>
      </c>
      <c r="Z30" s="2" t="s">
        <v>80</v>
      </c>
      <c r="AA30" s="48">
        <v>0</v>
      </c>
      <c r="AB30" s="48">
        <v>0</v>
      </c>
      <c r="AC30" s="48">
        <v>1197744</v>
      </c>
      <c r="AD30" s="48">
        <v>630416</v>
      </c>
      <c r="AE30" s="48">
        <v>223725</v>
      </c>
      <c r="AF30" s="48">
        <v>854141</v>
      </c>
      <c r="AG30" s="48">
        <v>112180</v>
      </c>
      <c r="AH30" s="48">
        <v>13257</v>
      </c>
      <c r="AI30" s="48">
        <v>3774</v>
      </c>
      <c r="AJ30" s="48">
        <v>0</v>
      </c>
      <c r="AK30" s="48">
        <v>17031</v>
      </c>
      <c r="AL30" s="48">
        <v>2895</v>
      </c>
      <c r="AM30" s="48">
        <v>4083</v>
      </c>
      <c r="AN30" s="48">
        <v>24009</v>
      </c>
      <c r="AO30" s="48">
        <v>30637</v>
      </c>
      <c r="AP30" s="2" t="s">
        <v>277</v>
      </c>
      <c r="AQ30" s="48">
        <v>166826</v>
      </c>
      <c r="AR30" s="48">
        <v>1123</v>
      </c>
      <c r="AS30" s="48">
        <v>2807</v>
      </c>
      <c r="AT30" s="48">
        <v>7298</v>
      </c>
      <c r="AU30" s="48">
        <v>11228</v>
      </c>
      <c r="AV30" s="48">
        <v>61427</v>
      </c>
      <c r="AW30" s="48">
        <v>10443</v>
      </c>
      <c r="AX30" s="48">
        <v>40323</v>
      </c>
      <c r="AY30" s="48">
        <v>33140</v>
      </c>
      <c r="AZ30" s="2" t="s">
        <v>344</v>
      </c>
      <c r="BA30" s="10">
        <v>156561</v>
      </c>
      <c r="BB30" s="10">
        <v>1177528</v>
      </c>
      <c r="BC30" s="10">
        <v>0</v>
      </c>
      <c r="BD30" s="10">
        <v>1177528</v>
      </c>
    </row>
    <row r="31" spans="1:56" x14ac:dyDescent="0.2">
      <c r="A31" s="1" t="s">
        <v>142</v>
      </c>
      <c r="B31" s="2" t="s">
        <v>143</v>
      </c>
      <c r="C31" s="7">
        <v>12588</v>
      </c>
      <c r="D31" s="48">
        <v>381300</v>
      </c>
      <c r="E31" s="48">
        <v>76629</v>
      </c>
      <c r="F31" s="48">
        <v>0</v>
      </c>
      <c r="G31" s="48">
        <v>76629</v>
      </c>
      <c r="H31" s="48">
        <v>1892</v>
      </c>
      <c r="I31" s="49">
        <v>0</v>
      </c>
      <c r="J31" s="48">
        <v>733</v>
      </c>
      <c r="K31" s="49">
        <v>0</v>
      </c>
      <c r="L31" s="49">
        <v>0</v>
      </c>
      <c r="M31" s="49">
        <v>0</v>
      </c>
      <c r="N31" s="48">
        <v>2625</v>
      </c>
      <c r="O31" s="48">
        <v>0</v>
      </c>
      <c r="P31" s="48">
        <v>8188</v>
      </c>
      <c r="Q31" s="2" t="s">
        <v>144</v>
      </c>
      <c r="R31" s="48">
        <v>8188</v>
      </c>
      <c r="S31" s="48">
        <v>733</v>
      </c>
      <c r="T31" s="48">
        <v>468742</v>
      </c>
      <c r="U31" s="48">
        <v>0</v>
      </c>
      <c r="V31" s="48">
        <v>0</v>
      </c>
      <c r="W31" s="48">
        <v>0</v>
      </c>
      <c r="X31" s="48">
        <v>0</v>
      </c>
      <c r="Y31" s="48">
        <v>0</v>
      </c>
      <c r="Z31" s="2" t="s">
        <v>80</v>
      </c>
      <c r="AA31" s="48">
        <v>0</v>
      </c>
      <c r="AB31" s="48">
        <v>0</v>
      </c>
      <c r="AC31" s="48">
        <v>468742</v>
      </c>
      <c r="AD31" s="48">
        <v>259797</v>
      </c>
      <c r="AE31" s="48">
        <v>33335</v>
      </c>
      <c r="AF31" s="48">
        <v>293132</v>
      </c>
      <c r="AG31" s="48">
        <v>38515</v>
      </c>
      <c r="AH31" s="48">
        <v>5053</v>
      </c>
      <c r="AI31" s="48">
        <v>0</v>
      </c>
      <c r="AJ31" s="48">
        <v>0</v>
      </c>
      <c r="AK31" s="48">
        <v>5053</v>
      </c>
      <c r="AL31" s="48">
        <v>1103</v>
      </c>
      <c r="AM31" s="48">
        <v>1790</v>
      </c>
      <c r="AN31" s="48">
        <v>7946</v>
      </c>
      <c r="AO31" s="48">
        <v>17306</v>
      </c>
      <c r="AP31" s="2" t="s">
        <v>278</v>
      </c>
      <c r="AQ31" s="48">
        <v>63767</v>
      </c>
      <c r="AR31" s="48">
        <v>3725</v>
      </c>
      <c r="AS31" s="48">
        <v>2207</v>
      </c>
      <c r="AT31" s="48">
        <v>0</v>
      </c>
      <c r="AU31" s="48">
        <v>5932</v>
      </c>
      <c r="AV31" s="48">
        <v>41513</v>
      </c>
      <c r="AW31" s="48">
        <v>4304</v>
      </c>
      <c r="AX31" s="48">
        <v>15369</v>
      </c>
      <c r="AY31" s="48">
        <v>50003</v>
      </c>
      <c r="AZ31" s="2" t="s">
        <v>345</v>
      </c>
      <c r="BA31" s="10">
        <v>117121</v>
      </c>
      <c r="BB31" s="10">
        <v>474020</v>
      </c>
      <c r="BC31" s="10">
        <v>0</v>
      </c>
      <c r="BD31" s="10">
        <v>474020</v>
      </c>
    </row>
    <row r="32" spans="1:56" x14ac:dyDescent="0.2">
      <c r="A32" s="1" t="s">
        <v>145</v>
      </c>
      <c r="B32" s="2" t="s">
        <v>146</v>
      </c>
      <c r="C32" s="7">
        <v>75604</v>
      </c>
      <c r="D32" s="48">
        <v>2058247</v>
      </c>
      <c r="E32" s="48">
        <v>408981</v>
      </c>
      <c r="F32" s="48">
        <v>0</v>
      </c>
      <c r="G32" s="48">
        <v>408981</v>
      </c>
      <c r="H32" s="48">
        <v>0</v>
      </c>
      <c r="I32" s="48">
        <v>0</v>
      </c>
      <c r="J32" s="48">
        <v>1472</v>
      </c>
      <c r="K32" s="48">
        <v>0</v>
      </c>
      <c r="L32" s="48">
        <v>0</v>
      </c>
      <c r="M32" s="48">
        <v>0</v>
      </c>
      <c r="N32" s="48">
        <v>1472</v>
      </c>
      <c r="O32" s="48">
        <v>6585</v>
      </c>
      <c r="P32" s="48">
        <v>138027</v>
      </c>
      <c r="Q32" s="2" t="s">
        <v>147</v>
      </c>
      <c r="R32" s="48">
        <v>144612</v>
      </c>
      <c r="S32" s="48">
        <v>1472</v>
      </c>
      <c r="T32" s="48">
        <v>2613312</v>
      </c>
      <c r="U32" s="48">
        <v>12743</v>
      </c>
      <c r="V32" s="48">
        <v>0</v>
      </c>
      <c r="W32" s="48">
        <v>0</v>
      </c>
      <c r="X32" s="48">
        <v>217625</v>
      </c>
      <c r="Y32" s="48">
        <v>0</v>
      </c>
      <c r="Z32" s="2" t="s">
        <v>80</v>
      </c>
      <c r="AA32" s="48">
        <v>217625</v>
      </c>
      <c r="AB32" s="48">
        <v>230368</v>
      </c>
      <c r="AC32" s="48">
        <v>2843680</v>
      </c>
      <c r="AD32" s="48">
        <v>1041049</v>
      </c>
      <c r="AE32" s="48">
        <v>531709</v>
      </c>
      <c r="AF32" s="48">
        <v>1572758</v>
      </c>
      <c r="AG32" s="48">
        <v>79470</v>
      </c>
      <c r="AH32" s="48">
        <v>23837</v>
      </c>
      <c r="AI32" s="48">
        <v>13226</v>
      </c>
      <c r="AJ32" s="48">
        <v>0</v>
      </c>
      <c r="AK32" s="48">
        <v>37063</v>
      </c>
      <c r="AL32" s="48">
        <v>5205</v>
      </c>
      <c r="AM32" s="48">
        <v>40526</v>
      </c>
      <c r="AN32" s="48">
        <v>82794</v>
      </c>
      <c r="AO32" s="48">
        <v>8408</v>
      </c>
      <c r="AP32" s="2" t="s">
        <v>268</v>
      </c>
      <c r="AQ32" s="48">
        <v>170672</v>
      </c>
      <c r="AR32" s="48">
        <v>1921</v>
      </c>
      <c r="AS32" s="48">
        <v>0</v>
      </c>
      <c r="AT32" s="48">
        <v>0</v>
      </c>
      <c r="AU32" s="48">
        <v>1921</v>
      </c>
      <c r="AV32" s="48">
        <v>106841</v>
      </c>
      <c r="AW32" s="48">
        <v>30890</v>
      </c>
      <c r="AX32" s="48">
        <v>72506</v>
      </c>
      <c r="AY32" s="48">
        <v>33530</v>
      </c>
      <c r="AZ32" s="2" t="s">
        <v>346</v>
      </c>
      <c r="BA32" s="10">
        <v>245688</v>
      </c>
      <c r="BB32" s="10">
        <v>1989118</v>
      </c>
      <c r="BC32" s="10">
        <v>163394</v>
      </c>
      <c r="BD32" s="10">
        <v>2152512</v>
      </c>
    </row>
    <row r="33" spans="1:56" x14ac:dyDescent="0.2">
      <c r="A33" s="1" t="s">
        <v>148</v>
      </c>
      <c r="B33" s="2" t="s">
        <v>149</v>
      </c>
      <c r="C33" s="7">
        <v>17871</v>
      </c>
      <c r="D33" s="48">
        <v>528753</v>
      </c>
      <c r="E33" s="48">
        <v>116092</v>
      </c>
      <c r="F33" s="48">
        <v>0</v>
      </c>
      <c r="G33" s="48">
        <v>116092</v>
      </c>
      <c r="H33" s="48">
        <v>0</v>
      </c>
      <c r="I33" s="48">
        <v>0</v>
      </c>
      <c r="J33" s="48">
        <v>1000</v>
      </c>
      <c r="K33" s="48">
        <v>0</v>
      </c>
      <c r="L33" s="48">
        <v>0</v>
      </c>
      <c r="M33" s="48">
        <v>0</v>
      </c>
      <c r="N33" s="48">
        <v>1000</v>
      </c>
      <c r="O33" s="48">
        <v>0</v>
      </c>
      <c r="P33" s="48">
        <v>4069</v>
      </c>
      <c r="Q33" s="2" t="s">
        <v>150</v>
      </c>
      <c r="R33" s="48">
        <v>4069</v>
      </c>
      <c r="S33" s="48">
        <v>1000</v>
      </c>
      <c r="T33" s="48">
        <v>649914</v>
      </c>
      <c r="U33" s="48">
        <v>0</v>
      </c>
      <c r="V33" s="48">
        <v>0</v>
      </c>
      <c r="W33" s="48">
        <v>0</v>
      </c>
      <c r="X33" s="48">
        <v>0</v>
      </c>
      <c r="Y33" s="48">
        <v>0</v>
      </c>
      <c r="Z33" s="2"/>
      <c r="AA33" s="48">
        <v>0</v>
      </c>
      <c r="AB33" s="48">
        <v>0</v>
      </c>
      <c r="AC33" s="48">
        <v>649914</v>
      </c>
      <c r="AD33" s="48">
        <v>358854</v>
      </c>
      <c r="AE33" s="48">
        <v>80167</v>
      </c>
      <c r="AF33" s="48">
        <v>439021</v>
      </c>
      <c r="AG33" s="48">
        <v>33295</v>
      </c>
      <c r="AH33" s="48">
        <v>7265</v>
      </c>
      <c r="AI33" s="48">
        <v>0</v>
      </c>
      <c r="AJ33" s="48">
        <v>5580</v>
      </c>
      <c r="AK33" s="48">
        <v>12845</v>
      </c>
      <c r="AL33" s="48">
        <v>1586</v>
      </c>
      <c r="AM33" s="48">
        <v>3135</v>
      </c>
      <c r="AN33" s="48">
        <v>17566</v>
      </c>
      <c r="AO33" s="48">
        <v>1647</v>
      </c>
      <c r="AP33" s="2" t="s">
        <v>279</v>
      </c>
      <c r="AQ33" s="48">
        <v>52508</v>
      </c>
      <c r="AR33" s="48">
        <v>2342</v>
      </c>
      <c r="AS33" s="48">
        <v>667</v>
      </c>
      <c r="AT33" s="48">
        <v>0</v>
      </c>
      <c r="AU33" s="48">
        <v>3009</v>
      </c>
      <c r="AV33" s="48">
        <v>104776</v>
      </c>
      <c r="AW33" s="48">
        <v>11688</v>
      </c>
      <c r="AX33" s="48">
        <v>22097</v>
      </c>
      <c r="AY33" s="48">
        <v>16815</v>
      </c>
      <c r="AZ33" s="2" t="s">
        <v>347</v>
      </c>
      <c r="BA33" s="10">
        <v>158385</v>
      </c>
      <c r="BB33" s="10">
        <v>649914</v>
      </c>
      <c r="BC33" s="10">
        <v>0</v>
      </c>
      <c r="BD33" s="10">
        <v>649914</v>
      </c>
    </row>
    <row r="34" spans="1:56" x14ac:dyDescent="0.2">
      <c r="A34" s="1" t="s">
        <v>151</v>
      </c>
      <c r="B34" s="2" t="s">
        <v>152</v>
      </c>
      <c r="C34" s="7">
        <v>131744</v>
      </c>
      <c r="D34" s="48">
        <v>3995000</v>
      </c>
      <c r="E34" s="48">
        <v>868024</v>
      </c>
      <c r="F34" s="48">
        <v>11500</v>
      </c>
      <c r="G34" s="48">
        <v>879524</v>
      </c>
      <c r="H34" s="49">
        <v>0</v>
      </c>
      <c r="I34" s="48">
        <v>0</v>
      </c>
      <c r="J34" s="48">
        <v>5000</v>
      </c>
      <c r="K34" s="48">
        <v>610700</v>
      </c>
      <c r="L34" s="48">
        <v>60000</v>
      </c>
      <c r="M34" s="48">
        <v>20000</v>
      </c>
      <c r="N34" s="48">
        <v>695700</v>
      </c>
      <c r="O34" s="48">
        <v>60500</v>
      </c>
      <c r="P34" s="48">
        <v>295735</v>
      </c>
      <c r="Q34" s="2" t="s">
        <v>153</v>
      </c>
      <c r="R34" s="48">
        <v>356235</v>
      </c>
      <c r="S34" s="48">
        <v>675700</v>
      </c>
      <c r="T34" s="48">
        <v>5926459</v>
      </c>
      <c r="U34" s="48">
        <v>65000</v>
      </c>
      <c r="V34" s="48">
        <v>0</v>
      </c>
      <c r="W34" s="48">
        <v>0</v>
      </c>
      <c r="X34" s="48">
        <v>0</v>
      </c>
      <c r="Y34" s="48">
        <v>0</v>
      </c>
      <c r="Z34" s="2" t="s">
        <v>80</v>
      </c>
      <c r="AA34" s="48">
        <v>0</v>
      </c>
      <c r="AB34" s="48">
        <v>65000</v>
      </c>
      <c r="AC34" s="48">
        <v>5991459</v>
      </c>
      <c r="AD34" s="48">
        <v>3168979</v>
      </c>
      <c r="AE34" s="48">
        <v>941407</v>
      </c>
      <c r="AF34" s="48">
        <v>4110386</v>
      </c>
      <c r="AG34" s="48">
        <v>70438</v>
      </c>
      <c r="AH34" s="48">
        <v>53046</v>
      </c>
      <c r="AI34" s="48">
        <v>11500</v>
      </c>
      <c r="AJ34" s="48">
        <v>0</v>
      </c>
      <c r="AK34" s="48">
        <v>64546</v>
      </c>
      <c r="AL34" s="48">
        <v>11582</v>
      </c>
      <c r="AM34" s="48">
        <v>28451</v>
      </c>
      <c r="AN34" s="48">
        <v>104579</v>
      </c>
      <c r="AO34" s="48">
        <v>6425</v>
      </c>
      <c r="AP34" s="2" t="s">
        <v>280</v>
      </c>
      <c r="AQ34" s="48">
        <v>181442</v>
      </c>
      <c r="AR34" s="48">
        <v>75424</v>
      </c>
      <c r="AS34" s="48">
        <v>19689</v>
      </c>
      <c r="AT34" s="48">
        <v>23628</v>
      </c>
      <c r="AU34" s="48">
        <v>118741</v>
      </c>
      <c r="AV34" s="48">
        <v>415988</v>
      </c>
      <c r="AW34" s="48">
        <v>136905</v>
      </c>
      <c r="AX34" s="48">
        <v>161348</v>
      </c>
      <c r="AY34" s="48">
        <v>604682</v>
      </c>
      <c r="AZ34" s="2" t="s">
        <v>348</v>
      </c>
      <c r="BA34" s="10">
        <v>1437664</v>
      </c>
      <c r="BB34" s="10">
        <v>5729492</v>
      </c>
      <c r="BC34" s="10">
        <v>111581</v>
      </c>
      <c r="BD34" s="10">
        <v>5841073</v>
      </c>
    </row>
    <row r="35" spans="1:56" x14ac:dyDescent="0.2">
      <c r="A35" s="1" t="s">
        <v>154</v>
      </c>
      <c r="B35" s="2" t="s">
        <v>152</v>
      </c>
      <c r="C35" s="7">
        <v>59190</v>
      </c>
      <c r="D35" s="48">
        <v>288202</v>
      </c>
      <c r="E35" s="48">
        <v>798489</v>
      </c>
      <c r="F35" s="48">
        <v>853276</v>
      </c>
      <c r="G35" s="48">
        <v>1651765</v>
      </c>
      <c r="H35" s="48">
        <v>0</v>
      </c>
      <c r="I35" s="48">
        <v>0</v>
      </c>
      <c r="J35" s="48">
        <v>35567</v>
      </c>
      <c r="K35" s="48">
        <v>0</v>
      </c>
      <c r="L35" s="48">
        <v>0</v>
      </c>
      <c r="M35" s="48">
        <v>286566</v>
      </c>
      <c r="N35" s="48">
        <v>322133</v>
      </c>
      <c r="O35" s="48">
        <v>374925</v>
      </c>
      <c r="P35" s="48">
        <v>3310629</v>
      </c>
      <c r="Q35" s="2" t="s">
        <v>155</v>
      </c>
      <c r="R35" s="48">
        <v>3685554</v>
      </c>
      <c r="S35" s="48">
        <v>35567</v>
      </c>
      <c r="T35" s="48">
        <v>5947654</v>
      </c>
      <c r="U35" s="48">
        <v>0</v>
      </c>
      <c r="V35" s="48">
        <v>560811</v>
      </c>
      <c r="W35" s="48">
        <v>0</v>
      </c>
      <c r="X35" s="48">
        <v>345000</v>
      </c>
      <c r="Y35" s="48">
        <v>156673</v>
      </c>
      <c r="Z35" s="2" t="s">
        <v>388</v>
      </c>
      <c r="AA35" s="48">
        <v>501673</v>
      </c>
      <c r="AB35" s="48">
        <v>1062484</v>
      </c>
      <c r="AC35" s="48">
        <v>7010138</v>
      </c>
      <c r="AD35" s="48">
        <v>3181610</v>
      </c>
      <c r="AE35" s="48">
        <v>914838</v>
      </c>
      <c r="AF35" s="48">
        <v>4096448</v>
      </c>
      <c r="AG35" s="48">
        <v>284795</v>
      </c>
      <c r="AH35" s="48">
        <v>19927</v>
      </c>
      <c r="AI35" s="48">
        <v>0</v>
      </c>
      <c r="AJ35" s="48">
        <v>4428</v>
      </c>
      <c r="AK35" s="48">
        <v>24355</v>
      </c>
      <c r="AL35" s="48">
        <v>4351</v>
      </c>
      <c r="AM35" s="48">
        <v>64158</v>
      </c>
      <c r="AN35" s="48">
        <v>92864</v>
      </c>
      <c r="AO35" s="48">
        <v>27259</v>
      </c>
      <c r="AP35" s="2" t="s">
        <v>281</v>
      </c>
      <c r="AQ35" s="48">
        <v>404918</v>
      </c>
      <c r="AR35" s="48">
        <v>80169</v>
      </c>
      <c r="AS35" s="48">
        <v>310940</v>
      </c>
      <c r="AT35" s="48">
        <v>0</v>
      </c>
      <c r="AU35" s="48">
        <v>391109</v>
      </c>
      <c r="AV35" s="48">
        <v>615952</v>
      </c>
      <c r="AW35" s="48">
        <v>64556</v>
      </c>
      <c r="AX35" s="48">
        <v>60612</v>
      </c>
      <c r="AY35" s="48">
        <v>447847</v>
      </c>
      <c r="AZ35" s="2" t="s">
        <v>349</v>
      </c>
      <c r="BA35" s="10">
        <v>1580076</v>
      </c>
      <c r="BB35" s="10">
        <v>6081442</v>
      </c>
      <c r="BC35" s="10">
        <v>0</v>
      </c>
      <c r="BD35" s="10">
        <v>6081442</v>
      </c>
    </row>
    <row r="36" spans="1:56" x14ac:dyDescent="0.2">
      <c r="A36" s="1" t="s">
        <v>156</v>
      </c>
      <c r="B36" s="2" t="s">
        <v>157</v>
      </c>
      <c r="C36" s="7">
        <v>8020</v>
      </c>
      <c r="D36" s="48">
        <v>100000</v>
      </c>
      <c r="E36" s="48">
        <v>24736</v>
      </c>
      <c r="F36" s="48">
        <v>0</v>
      </c>
      <c r="G36" s="48">
        <v>24736</v>
      </c>
      <c r="H36" s="48">
        <v>0</v>
      </c>
      <c r="I36" s="48">
        <v>0</v>
      </c>
      <c r="J36" s="48">
        <v>941</v>
      </c>
      <c r="K36" s="48">
        <v>0</v>
      </c>
      <c r="L36" s="48">
        <v>0</v>
      </c>
      <c r="M36" s="48">
        <v>0</v>
      </c>
      <c r="N36" s="48">
        <v>941</v>
      </c>
      <c r="O36" s="48">
        <v>0</v>
      </c>
      <c r="P36" s="48">
        <v>49904</v>
      </c>
      <c r="Q36" s="2" t="s">
        <v>158</v>
      </c>
      <c r="R36" s="48">
        <v>49904</v>
      </c>
      <c r="S36" s="48">
        <v>941</v>
      </c>
      <c r="T36" s="48">
        <v>175581</v>
      </c>
      <c r="U36" s="48">
        <v>0</v>
      </c>
      <c r="V36" s="48">
        <v>0</v>
      </c>
      <c r="W36" s="48">
        <v>0</v>
      </c>
      <c r="X36" s="48">
        <v>0</v>
      </c>
      <c r="Y36" s="48">
        <v>0</v>
      </c>
      <c r="Z36" s="2" t="s">
        <v>80</v>
      </c>
      <c r="AA36" s="48">
        <v>0</v>
      </c>
      <c r="AB36" s="48">
        <v>0</v>
      </c>
      <c r="AC36" s="48">
        <v>175581</v>
      </c>
      <c r="AD36" s="48">
        <v>87317</v>
      </c>
      <c r="AE36" s="48">
        <v>7484</v>
      </c>
      <c r="AF36" s="48">
        <v>94801</v>
      </c>
      <c r="AG36" s="48">
        <v>9195</v>
      </c>
      <c r="AH36" s="48">
        <v>3315</v>
      </c>
      <c r="AI36" s="48">
        <v>0</v>
      </c>
      <c r="AJ36" s="48">
        <v>0</v>
      </c>
      <c r="AK36" s="48">
        <v>3315</v>
      </c>
      <c r="AL36" s="48">
        <v>724</v>
      </c>
      <c r="AM36" s="48">
        <v>0</v>
      </c>
      <c r="AN36" s="48">
        <v>4039</v>
      </c>
      <c r="AO36" s="48">
        <v>2339</v>
      </c>
      <c r="AP36" s="2" t="s">
        <v>282</v>
      </c>
      <c r="AQ36" s="48">
        <v>15573</v>
      </c>
      <c r="AR36" s="48">
        <v>2013</v>
      </c>
      <c r="AS36" s="48">
        <v>0</v>
      </c>
      <c r="AT36" s="48">
        <v>0</v>
      </c>
      <c r="AU36" s="48">
        <v>2013</v>
      </c>
      <c r="AV36" s="48">
        <v>10663</v>
      </c>
      <c r="AW36" s="48">
        <v>0</v>
      </c>
      <c r="AX36" s="48">
        <v>10084</v>
      </c>
      <c r="AY36" s="48">
        <v>7267</v>
      </c>
      <c r="AZ36" s="2" t="s">
        <v>350</v>
      </c>
      <c r="BA36" s="10">
        <v>30027</v>
      </c>
      <c r="BB36" s="10">
        <v>140401</v>
      </c>
      <c r="BC36" s="10">
        <v>0</v>
      </c>
      <c r="BD36" s="10">
        <v>140401</v>
      </c>
    </row>
    <row r="37" spans="1:56" x14ac:dyDescent="0.2">
      <c r="A37" s="1" t="s">
        <v>159</v>
      </c>
      <c r="B37" s="2" t="s">
        <v>160</v>
      </c>
      <c r="C37" s="7">
        <v>4230</v>
      </c>
      <c r="D37" s="48">
        <v>259817</v>
      </c>
      <c r="E37" s="48">
        <v>52971</v>
      </c>
      <c r="F37" s="48">
        <v>750</v>
      </c>
      <c r="G37" s="48">
        <v>53721</v>
      </c>
      <c r="H37" s="48">
        <v>0</v>
      </c>
      <c r="I37" s="48">
        <v>0</v>
      </c>
      <c r="J37" s="48">
        <v>1000</v>
      </c>
      <c r="K37" s="48">
        <v>0</v>
      </c>
      <c r="L37" s="48">
        <v>0</v>
      </c>
      <c r="M37" s="48">
        <v>0</v>
      </c>
      <c r="N37" s="48">
        <v>1000</v>
      </c>
      <c r="O37" s="48">
        <v>0</v>
      </c>
      <c r="P37" s="48">
        <v>16282</v>
      </c>
      <c r="Q37" s="2" t="s">
        <v>161</v>
      </c>
      <c r="R37" s="48">
        <v>16282</v>
      </c>
      <c r="S37" s="48">
        <v>1000</v>
      </c>
      <c r="T37" s="48">
        <v>330820</v>
      </c>
      <c r="U37" s="48">
        <v>0</v>
      </c>
      <c r="V37" s="48">
        <v>0</v>
      </c>
      <c r="W37" s="48">
        <v>0</v>
      </c>
      <c r="X37" s="48">
        <v>0</v>
      </c>
      <c r="Y37" s="48">
        <v>0</v>
      </c>
      <c r="Z37" s="2"/>
      <c r="AA37" s="48">
        <v>0</v>
      </c>
      <c r="AB37" s="48">
        <v>0</v>
      </c>
      <c r="AC37" s="48">
        <v>330820</v>
      </c>
      <c r="AD37" s="48">
        <v>204410</v>
      </c>
      <c r="AE37" s="48">
        <v>16934</v>
      </c>
      <c r="AF37" s="48">
        <v>221344</v>
      </c>
      <c r="AG37" s="48">
        <v>12564</v>
      </c>
      <c r="AH37" s="48">
        <v>2960</v>
      </c>
      <c r="AI37" s="48">
        <v>250</v>
      </c>
      <c r="AJ37" s="48">
        <v>0</v>
      </c>
      <c r="AK37" s="48">
        <v>3210</v>
      </c>
      <c r="AL37" s="48">
        <v>646</v>
      </c>
      <c r="AM37" s="48">
        <v>2055</v>
      </c>
      <c r="AN37" s="48">
        <v>5911</v>
      </c>
      <c r="AO37" s="48">
        <v>5539</v>
      </c>
      <c r="AP37" s="2" t="s">
        <v>283</v>
      </c>
      <c r="AQ37" s="48">
        <v>24014</v>
      </c>
      <c r="AR37" s="48">
        <v>500</v>
      </c>
      <c r="AS37" s="48">
        <v>250</v>
      </c>
      <c r="AT37" s="48">
        <v>0</v>
      </c>
      <c r="AU37" s="48">
        <v>750</v>
      </c>
      <c r="AV37" s="48">
        <v>48883</v>
      </c>
      <c r="AW37" s="48">
        <v>2304</v>
      </c>
      <c r="AX37" s="48">
        <v>9002</v>
      </c>
      <c r="AY37" s="48">
        <v>6427</v>
      </c>
      <c r="AZ37" s="2" t="s">
        <v>351</v>
      </c>
      <c r="BA37" s="10">
        <v>67366</v>
      </c>
      <c r="BB37" s="10">
        <v>312724</v>
      </c>
      <c r="BC37" s="10">
        <v>0</v>
      </c>
      <c r="BD37" s="10">
        <v>312724</v>
      </c>
    </row>
    <row r="38" spans="1:56" x14ac:dyDescent="0.2">
      <c r="A38" s="1" t="s">
        <v>162</v>
      </c>
      <c r="B38" s="2" t="s">
        <v>160</v>
      </c>
      <c r="C38" s="7">
        <v>6154</v>
      </c>
      <c r="D38" s="48">
        <v>259818</v>
      </c>
      <c r="E38" s="48">
        <v>53212</v>
      </c>
      <c r="F38" s="48">
        <v>0</v>
      </c>
      <c r="G38" s="48">
        <v>53212</v>
      </c>
      <c r="H38" s="48">
        <v>0</v>
      </c>
      <c r="I38" s="48">
        <v>0</v>
      </c>
      <c r="J38" s="48">
        <v>1000</v>
      </c>
      <c r="K38" s="48">
        <v>45230</v>
      </c>
      <c r="L38" s="48">
        <v>0</v>
      </c>
      <c r="M38" s="48">
        <v>0</v>
      </c>
      <c r="N38" s="48">
        <v>46230</v>
      </c>
      <c r="O38" s="48">
        <v>500</v>
      </c>
      <c r="P38" s="48">
        <v>9479</v>
      </c>
      <c r="Q38" s="2" t="s">
        <v>163</v>
      </c>
      <c r="R38" s="48">
        <v>9979</v>
      </c>
      <c r="S38" s="48">
        <v>46230</v>
      </c>
      <c r="T38" s="48">
        <v>369239</v>
      </c>
      <c r="U38" s="48">
        <v>0</v>
      </c>
      <c r="V38" s="48">
        <v>0</v>
      </c>
      <c r="W38" s="48">
        <v>0</v>
      </c>
      <c r="X38" s="48">
        <v>0</v>
      </c>
      <c r="Y38" s="48">
        <v>234</v>
      </c>
      <c r="Z38" s="2" t="s">
        <v>389</v>
      </c>
      <c r="AA38" s="48">
        <v>234</v>
      </c>
      <c r="AB38" s="48">
        <v>234</v>
      </c>
      <c r="AC38" s="48">
        <v>369473</v>
      </c>
      <c r="AD38" s="48">
        <v>220013</v>
      </c>
      <c r="AE38" s="48">
        <v>16296</v>
      </c>
      <c r="AF38" s="48">
        <v>236309</v>
      </c>
      <c r="AG38" s="48">
        <v>26174</v>
      </c>
      <c r="AH38" s="48">
        <v>2960</v>
      </c>
      <c r="AI38" s="48">
        <v>3997</v>
      </c>
      <c r="AJ38" s="48">
        <v>0</v>
      </c>
      <c r="AK38" s="48">
        <v>6957</v>
      </c>
      <c r="AL38" s="48">
        <v>646</v>
      </c>
      <c r="AM38" s="48">
        <v>1341</v>
      </c>
      <c r="AN38" s="48">
        <v>8944</v>
      </c>
      <c r="AO38" s="48">
        <v>5026</v>
      </c>
      <c r="AP38" s="2" t="s">
        <v>284</v>
      </c>
      <c r="AQ38" s="48">
        <v>40144</v>
      </c>
      <c r="AR38" s="48">
        <v>1001</v>
      </c>
      <c r="AS38" s="48">
        <v>84</v>
      </c>
      <c r="AT38" s="48">
        <v>0</v>
      </c>
      <c r="AU38" s="48">
        <v>1085</v>
      </c>
      <c r="AV38" s="48">
        <v>40487</v>
      </c>
      <c r="AW38" s="48">
        <v>8205</v>
      </c>
      <c r="AX38" s="48">
        <v>9002</v>
      </c>
      <c r="AY38" s="48">
        <v>21956</v>
      </c>
      <c r="AZ38" s="2" t="s">
        <v>352</v>
      </c>
      <c r="BA38" s="10">
        <v>80735</v>
      </c>
      <c r="BB38" s="10">
        <v>357188</v>
      </c>
      <c r="BC38" s="10">
        <v>1550</v>
      </c>
      <c r="BD38" s="10">
        <v>358738</v>
      </c>
    </row>
    <row r="39" spans="1:56" x14ac:dyDescent="0.2">
      <c r="A39" s="1" t="s">
        <v>164</v>
      </c>
      <c r="B39" s="2" t="s">
        <v>165</v>
      </c>
      <c r="C39" s="7">
        <v>9476</v>
      </c>
      <c r="D39" s="48">
        <v>575849</v>
      </c>
      <c r="E39" s="48">
        <v>132110</v>
      </c>
      <c r="F39" s="48">
        <v>0</v>
      </c>
      <c r="G39" s="48">
        <v>132110</v>
      </c>
      <c r="H39" s="48">
        <v>0</v>
      </c>
      <c r="I39" s="48">
        <v>0</v>
      </c>
      <c r="J39" s="48">
        <v>1000</v>
      </c>
      <c r="K39" s="48">
        <v>0</v>
      </c>
      <c r="L39" s="49" t="s">
        <v>80</v>
      </c>
      <c r="M39" s="48">
        <v>0</v>
      </c>
      <c r="N39" s="48">
        <v>1000</v>
      </c>
      <c r="O39" s="48">
        <v>0</v>
      </c>
      <c r="P39" s="48">
        <v>2552</v>
      </c>
      <c r="Q39" s="2" t="s">
        <v>166</v>
      </c>
      <c r="R39" s="48">
        <v>2552</v>
      </c>
      <c r="S39" s="48">
        <v>1000</v>
      </c>
      <c r="T39" s="48">
        <v>711511</v>
      </c>
      <c r="U39" s="48">
        <v>0</v>
      </c>
      <c r="V39" s="48">
        <v>0</v>
      </c>
      <c r="W39" s="48">
        <v>0</v>
      </c>
      <c r="X39" s="48">
        <v>141991</v>
      </c>
      <c r="Y39" s="48">
        <v>0</v>
      </c>
      <c r="Z39" s="2" t="s">
        <v>390</v>
      </c>
      <c r="AA39" s="48">
        <v>141991</v>
      </c>
      <c r="AB39" s="48">
        <v>141991</v>
      </c>
      <c r="AC39" s="48">
        <v>853502</v>
      </c>
      <c r="AD39" s="48">
        <v>468143</v>
      </c>
      <c r="AE39" s="48">
        <v>55864</v>
      </c>
      <c r="AF39" s="48">
        <v>524007</v>
      </c>
      <c r="AG39" s="48">
        <v>40707</v>
      </c>
      <c r="AH39" s="48">
        <v>3134</v>
      </c>
      <c r="AI39" s="48">
        <v>3080</v>
      </c>
      <c r="AJ39" s="48">
        <v>1200</v>
      </c>
      <c r="AK39" s="48">
        <v>7414</v>
      </c>
      <c r="AL39" s="48">
        <v>684</v>
      </c>
      <c r="AM39" s="48">
        <v>4669</v>
      </c>
      <c r="AN39" s="48">
        <v>12767</v>
      </c>
      <c r="AO39" s="48">
        <v>6639</v>
      </c>
      <c r="AP39" s="2" t="s">
        <v>285</v>
      </c>
      <c r="AQ39" s="48">
        <v>60113</v>
      </c>
      <c r="AR39" s="48">
        <v>2675</v>
      </c>
      <c r="AS39" s="48">
        <v>1853</v>
      </c>
      <c r="AT39" s="48">
        <v>0</v>
      </c>
      <c r="AU39" s="48">
        <v>4528</v>
      </c>
      <c r="AV39" s="48">
        <v>35834</v>
      </c>
      <c r="AW39" s="48">
        <v>6818</v>
      </c>
      <c r="AX39" s="48">
        <v>9532</v>
      </c>
      <c r="AY39" s="48">
        <v>84053</v>
      </c>
      <c r="AZ39" s="2" t="s">
        <v>353</v>
      </c>
      <c r="BA39" s="10">
        <v>140765</v>
      </c>
      <c r="BB39" s="10">
        <v>724885</v>
      </c>
      <c r="BC39" s="10">
        <v>127448</v>
      </c>
      <c r="BD39" s="10">
        <v>852333</v>
      </c>
    </row>
    <row r="40" spans="1:56" x14ac:dyDescent="0.2">
      <c r="A40" s="1" t="s">
        <v>167</v>
      </c>
      <c r="B40" s="2" t="s">
        <v>165</v>
      </c>
      <c r="C40" s="7">
        <v>12642</v>
      </c>
      <c r="D40" s="48">
        <v>878159</v>
      </c>
      <c r="E40" s="48">
        <v>175450</v>
      </c>
      <c r="F40" s="48">
        <v>0</v>
      </c>
      <c r="G40" s="48">
        <v>175450</v>
      </c>
      <c r="H40" s="48">
        <v>0</v>
      </c>
      <c r="I40" s="48">
        <v>0</v>
      </c>
      <c r="J40" s="48">
        <v>900</v>
      </c>
      <c r="K40" s="48">
        <v>151297</v>
      </c>
      <c r="L40" s="48">
        <v>0</v>
      </c>
      <c r="M40" s="48">
        <v>0</v>
      </c>
      <c r="N40" s="48">
        <v>152197</v>
      </c>
      <c r="O40" s="48">
        <v>0</v>
      </c>
      <c r="P40" s="48">
        <v>64255</v>
      </c>
      <c r="Q40" s="2" t="s">
        <v>168</v>
      </c>
      <c r="R40" s="48">
        <v>64255</v>
      </c>
      <c r="S40" s="48">
        <v>152197</v>
      </c>
      <c r="T40" s="48">
        <v>1270061</v>
      </c>
      <c r="U40" s="48">
        <v>0</v>
      </c>
      <c r="V40" s="48">
        <v>0</v>
      </c>
      <c r="W40" s="48">
        <v>0</v>
      </c>
      <c r="X40" s="48">
        <v>0</v>
      </c>
      <c r="Y40" s="48">
        <v>0</v>
      </c>
      <c r="Z40" s="2" t="s">
        <v>80</v>
      </c>
      <c r="AA40" s="48">
        <v>0</v>
      </c>
      <c r="AB40" s="48">
        <v>0</v>
      </c>
      <c r="AC40" s="48">
        <v>1270061</v>
      </c>
      <c r="AD40" s="48">
        <v>579176</v>
      </c>
      <c r="AE40" s="48">
        <v>180976</v>
      </c>
      <c r="AF40" s="48">
        <v>760152</v>
      </c>
      <c r="AG40" s="48">
        <v>70187</v>
      </c>
      <c r="AH40" s="48">
        <v>5950</v>
      </c>
      <c r="AI40" s="48">
        <v>1771</v>
      </c>
      <c r="AJ40" s="48">
        <v>1907</v>
      </c>
      <c r="AK40" s="48">
        <v>9628</v>
      </c>
      <c r="AL40" s="48">
        <v>1299</v>
      </c>
      <c r="AM40" s="48">
        <v>15000</v>
      </c>
      <c r="AN40" s="48">
        <v>25927</v>
      </c>
      <c r="AO40" s="48">
        <v>20322</v>
      </c>
      <c r="AP40" s="2" t="s">
        <v>286</v>
      </c>
      <c r="AQ40" s="48">
        <v>116436</v>
      </c>
      <c r="AR40" s="48">
        <v>3500</v>
      </c>
      <c r="AS40" s="48">
        <v>500</v>
      </c>
      <c r="AT40" s="48">
        <v>0</v>
      </c>
      <c r="AU40" s="48">
        <v>4000</v>
      </c>
      <c r="AV40" s="48">
        <v>125523</v>
      </c>
      <c r="AW40" s="48">
        <v>39268</v>
      </c>
      <c r="AX40" s="48">
        <v>18099</v>
      </c>
      <c r="AY40" s="48">
        <v>56800</v>
      </c>
      <c r="AZ40" s="2" t="s">
        <v>354</v>
      </c>
      <c r="BA40" s="10">
        <v>243690</v>
      </c>
      <c r="BB40" s="10">
        <v>1120278</v>
      </c>
      <c r="BC40" s="10">
        <v>0</v>
      </c>
      <c r="BD40" s="10">
        <v>1120278</v>
      </c>
    </row>
    <row r="41" spans="1:56" x14ac:dyDescent="0.2">
      <c r="A41" s="1" t="s">
        <v>169</v>
      </c>
      <c r="B41" s="2" t="s">
        <v>170</v>
      </c>
      <c r="C41" s="7">
        <v>31931</v>
      </c>
      <c r="D41" s="48">
        <v>1006990</v>
      </c>
      <c r="E41" s="48">
        <v>231439</v>
      </c>
      <c r="F41" s="48">
        <v>0</v>
      </c>
      <c r="G41" s="48">
        <v>231439</v>
      </c>
      <c r="H41" s="48">
        <v>331</v>
      </c>
      <c r="I41" s="48">
        <v>0</v>
      </c>
      <c r="J41" s="48">
        <v>1989</v>
      </c>
      <c r="K41" s="48">
        <v>0</v>
      </c>
      <c r="L41" s="48">
        <v>0</v>
      </c>
      <c r="M41" s="48">
        <v>0</v>
      </c>
      <c r="N41" s="48">
        <v>2320</v>
      </c>
      <c r="O41" s="48">
        <v>6000</v>
      </c>
      <c r="P41" s="48">
        <v>84883</v>
      </c>
      <c r="Q41" s="2" t="s">
        <v>171</v>
      </c>
      <c r="R41" s="48">
        <v>90883</v>
      </c>
      <c r="S41" s="48">
        <v>1989</v>
      </c>
      <c r="T41" s="48">
        <v>1331632</v>
      </c>
      <c r="U41" s="48">
        <v>0</v>
      </c>
      <c r="V41" s="48">
        <v>0</v>
      </c>
      <c r="W41" s="48">
        <v>0</v>
      </c>
      <c r="X41" s="48">
        <v>3484</v>
      </c>
      <c r="Y41" s="48">
        <v>744</v>
      </c>
      <c r="Z41" s="2" t="s">
        <v>391</v>
      </c>
      <c r="AA41" s="48">
        <v>4228</v>
      </c>
      <c r="AB41" s="48">
        <v>4228</v>
      </c>
      <c r="AC41" s="48">
        <v>1335860</v>
      </c>
      <c r="AD41" s="48">
        <v>765196</v>
      </c>
      <c r="AE41" s="48">
        <v>265559</v>
      </c>
      <c r="AF41" s="48">
        <v>1030755</v>
      </c>
      <c r="AG41" s="48">
        <v>64305</v>
      </c>
      <c r="AH41" s="48">
        <v>12670</v>
      </c>
      <c r="AI41" s="48">
        <v>0</v>
      </c>
      <c r="AJ41" s="48">
        <v>9665</v>
      </c>
      <c r="AK41" s="48">
        <v>22335</v>
      </c>
      <c r="AL41" s="48">
        <v>2766</v>
      </c>
      <c r="AM41" s="48">
        <v>10022</v>
      </c>
      <c r="AN41" s="48">
        <v>35123</v>
      </c>
      <c r="AO41" s="48">
        <v>8330</v>
      </c>
      <c r="AP41" s="2" t="s">
        <v>287</v>
      </c>
      <c r="AQ41" s="48">
        <v>107758</v>
      </c>
      <c r="AR41" s="48">
        <v>4585</v>
      </c>
      <c r="AS41" s="48">
        <v>825</v>
      </c>
      <c r="AT41" s="48">
        <v>570</v>
      </c>
      <c r="AU41" s="48">
        <v>5980</v>
      </c>
      <c r="AV41" s="48">
        <v>88127</v>
      </c>
      <c r="AW41" s="48">
        <v>11077</v>
      </c>
      <c r="AX41" s="48">
        <v>38538</v>
      </c>
      <c r="AY41" s="48">
        <v>1102</v>
      </c>
      <c r="AZ41" s="2" t="s">
        <v>355</v>
      </c>
      <c r="BA41" s="10">
        <v>144824</v>
      </c>
      <c r="BB41" s="10">
        <v>1283337</v>
      </c>
      <c r="BC41" s="10">
        <v>4228</v>
      </c>
      <c r="BD41" s="10">
        <v>1287565</v>
      </c>
    </row>
    <row r="42" spans="1:56" x14ac:dyDescent="0.2">
      <c r="A42" s="1" t="s">
        <v>172</v>
      </c>
      <c r="B42" s="2" t="s">
        <v>173</v>
      </c>
      <c r="C42" s="7">
        <v>16359</v>
      </c>
      <c r="D42" s="48">
        <v>585001</v>
      </c>
      <c r="E42" s="48">
        <v>122762</v>
      </c>
      <c r="F42" s="48">
        <v>1500</v>
      </c>
      <c r="G42" s="48">
        <v>124262</v>
      </c>
      <c r="H42" s="48">
        <v>0</v>
      </c>
      <c r="I42" s="48">
        <v>0</v>
      </c>
      <c r="J42" s="48">
        <v>1500</v>
      </c>
      <c r="K42" s="48">
        <v>0</v>
      </c>
      <c r="L42" s="48">
        <v>0</v>
      </c>
      <c r="M42" s="48">
        <v>0</v>
      </c>
      <c r="N42" s="48">
        <v>1500</v>
      </c>
      <c r="O42" s="48">
        <v>0</v>
      </c>
      <c r="P42" s="48">
        <v>11961</v>
      </c>
      <c r="Q42" s="2" t="s">
        <v>174</v>
      </c>
      <c r="R42" s="48">
        <v>11961</v>
      </c>
      <c r="S42" s="48">
        <v>1500</v>
      </c>
      <c r="T42" s="48">
        <v>722724</v>
      </c>
      <c r="U42" s="48">
        <v>0</v>
      </c>
      <c r="V42" s="48">
        <v>0</v>
      </c>
      <c r="W42" s="48">
        <v>0</v>
      </c>
      <c r="X42" s="48">
        <v>0</v>
      </c>
      <c r="Y42" s="48">
        <v>0</v>
      </c>
      <c r="Z42" s="2" t="s">
        <v>80</v>
      </c>
      <c r="AA42" s="48">
        <v>0</v>
      </c>
      <c r="AB42" s="48">
        <v>0</v>
      </c>
      <c r="AC42" s="48">
        <v>722724</v>
      </c>
      <c r="AD42" s="48">
        <v>407465</v>
      </c>
      <c r="AE42" s="48">
        <v>92709</v>
      </c>
      <c r="AF42" s="48">
        <v>500174</v>
      </c>
      <c r="AG42" s="48">
        <v>36069</v>
      </c>
      <c r="AH42" s="48">
        <v>6608</v>
      </c>
      <c r="AI42" s="48">
        <v>5555</v>
      </c>
      <c r="AJ42" s="48">
        <v>0</v>
      </c>
      <c r="AK42" s="48">
        <v>12163</v>
      </c>
      <c r="AL42" s="48">
        <v>1443</v>
      </c>
      <c r="AM42" s="48">
        <v>0</v>
      </c>
      <c r="AN42" s="48">
        <v>13606</v>
      </c>
      <c r="AO42" s="48">
        <v>3469</v>
      </c>
      <c r="AP42" s="2" t="s">
        <v>258</v>
      </c>
      <c r="AQ42" s="48">
        <v>53144</v>
      </c>
      <c r="AR42" s="48">
        <v>2650</v>
      </c>
      <c r="AS42" s="48">
        <v>2261</v>
      </c>
      <c r="AT42" s="48">
        <v>2871</v>
      </c>
      <c r="AU42" s="48">
        <v>7782</v>
      </c>
      <c r="AV42" s="48">
        <v>118180</v>
      </c>
      <c r="AW42" s="48">
        <v>10420</v>
      </c>
      <c r="AX42" s="48">
        <v>20100</v>
      </c>
      <c r="AY42" s="48">
        <v>7231</v>
      </c>
      <c r="AZ42" s="2" t="s">
        <v>356</v>
      </c>
      <c r="BA42" s="10">
        <v>163713</v>
      </c>
      <c r="BB42" s="10">
        <v>717031</v>
      </c>
      <c r="BC42" s="10">
        <v>0</v>
      </c>
      <c r="BD42" s="10">
        <v>717031</v>
      </c>
    </row>
    <row r="43" spans="1:56" x14ac:dyDescent="0.2">
      <c r="A43" s="1" t="s">
        <v>175</v>
      </c>
      <c r="B43" s="2" t="s">
        <v>176</v>
      </c>
      <c r="C43" s="7">
        <v>11147</v>
      </c>
      <c r="D43" s="48">
        <v>293550</v>
      </c>
      <c r="E43" s="48">
        <v>60852</v>
      </c>
      <c r="F43" s="48">
        <v>1000</v>
      </c>
      <c r="G43" s="48">
        <v>61852</v>
      </c>
      <c r="H43" s="48">
        <v>0</v>
      </c>
      <c r="I43" s="48">
        <v>0</v>
      </c>
      <c r="J43" s="48">
        <v>0</v>
      </c>
      <c r="K43" s="48">
        <v>53000</v>
      </c>
      <c r="L43" s="48">
        <v>0</v>
      </c>
      <c r="M43" s="48">
        <v>0</v>
      </c>
      <c r="N43" s="48">
        <v>53000</v>
      </c>
      <c r="O43" s="48">
        <v>0</v>
      </c>
      <c r="P43" s="48">
        <v>31000</v>
      </c>
      <c r="Q43" s="2" t="s">
        <v>177</v>
      </c>
      <c r="R43" s="48">
        <v>31000</v>
      </c>
      <c r="S43" s="48">
        <v>53000</v>
      </c>
      <c r="T43" s="48">
        <v>439402</v>
      </c>
      <c r="U43" s="48">
        <v>0</v>
      </c>
      <c r="V43" s="48">
        <v>0</v>
      </c>
      <c r="W43" s="48">
        <v>0</v>
      </c>
      <c r="X43" s="48">
        <v>2500</v>
      </c>
      <c r="Y43" s="48">
        <v>0</v>
      </c>
      <c r="Z43" s="2"/>
      <c r="AA43" s="48">
        <v>2500</v>
      </c>
      <c r="AB43" s="48">
        <v>2500</v>
      </c>
      <c r="AC43" s="48">
        <v>441902</v>
      </c>
      <c r="AD43" s="48">
        <v>258973</v>
      </c>
      <c r="AE43" s="48">
        <v>40352</v>
      </c>
      <c r="AF43" s="48">
        <v>299325</v>
      </c>
      <c r="AG43" s="48">
        <v>15600</v>
      </c>
      <c r="AH43" s="48">
        <v>4500</v>
      </c>
      <c r="AI43" s="48">
        <v>0</v>
      </c>
      <c r="AJ43" s="48">
        <v>0</v>
      </c>
      <c r="AK43" s="48">
        <v>4500</v>
      </c>
      <c r="AL43" s="48">
        <v>982</v>
      </c>
      <c r="AM43" s="48">
        <v>3000</v>
      </c>
      <c r="AN43" s="48">
        <v>8482</v>
      </c>
      <c r="AO43" s="48">
        <v>725</v>
      </c>
      <c r="AP43" s="2" t="s">
        <v>288</v>
      </c>
      <c r="AQ43" s="48">
        <v>24807</v>
      </c>
      <c r="AR43" s="48">
        <v>1200</v>
      </c>
      <c r="AS43" s="48">
        <v>1500</v>
      </c>
      <c r="AT43" s="48">
        <v>0</v>
      </c>
      <c r="AU43" s="48">
        <v>2700</v>
      </c>
      <c r="AV43" s="48">
        <v>21100</v>
      </c>
      <c r="AW43" s="48">
        <v>0</v>
      </c>
      <c r="AX43" s="48">
        <v>13686</v>
      </c>
      <c r="AY43" s="48">
        <v>0</v>
      </c>
      <c r="AZ43" s="2" t="s">
        <v>80</v>
      </c>
      <c r="BA43" s="10">
        <v>37486</v>
      </c>
      <c r="BB43" s="10">
        <v>361618</v>
      </c>
      <c r="BC43" s="10">
        <v>28050</v>
      </c>
      <c r="BD43" s="10">
        <v>389668</v>
      </c>
    </row>
    <row r="44" spans="1:56" x14ac:dyDescent="0.2">
      <c r="A44" s="1" t="s">
        <v>178</v>
      </c>
      <c r="B44" s="2" t="s">
        <v>179</v>
      </c>
      <c r="C44" s="7">
        <v>9631</v>
      </c>
      <c r="D44" s="48">
        <v>0</v>
      </c>
      <c r="E44" s="48">
        <v>21994</v>
      </c>
      <c r="F44" s="48">
        <v>0</v>
      </c>
      <c r="G44" s="48">
        <v>21994</v>
      </c>
      <c r="H44" s="48">
        <v>0</v>
      </c>
      <c r="I44" s="48">
        <v>0</v>
      </c>
      <c r="J44" s="48">
        <v>998</v>
      </c>
      <c r="K44" s="48">
        <v>0</v>
      </c>
      <c r="L44" s="48">
        <v>0</v>
      </c>
      <c r="M44" s="48">
        <v>0</v>
      </c>
      <c r="N44" s="48">
        <v>998</v>
      </c>
      <c r="O44" s="48">
        <v>0</v>
      </c>
      <c r="P44" s="48">
        <v>114184</v>
      </c>
      <c r="Q44" s="2" t="s">
        <v>180</v>
      </c>
      <c r="R44" s="48">
        <v>114184</v>
      </c>
      <c r="S44" s="48">
        <v>998</v>
      </c>
      <c r="T44" s="48">
        <v>137176</v>
      </c>
      <c r="U44" s="48">
        <v>0</v>
      </c>
      <c r="V44" s="48">
        <v>0</v>
      </c>
      <c r="W44" s="48">
        <v>0</v>
      </c>
      <c r="X44" s="48">
        <v>0</v>
      </c>
      <c r="Y44" s="48">
        <v>0</v>
      </c>
      <c r="Z44" s="2" t="s">
        <v>80</v>
      </c>
      <c r="AA44" s="48">
        <v>0</v>
      </c>
      <c r="AB44" s="48">
        <v>0</v>
      </c>
      <c r="AC44" s="48">
        <v>137176</v>
      </c>
      <c r="AD44" s="48">
        <v>61946</v>
      </c>
      <c r="AE44" s="48">
        <v>0</v>
      </c>
      <c r="AF44" s="48">
        <v>61946</v>
      </c>
      <c r="AG44" s="48">
        <v>9951</v>
      </c>
      <c r="AH44" s="48">
        <v>2960</v>
      </c>
      <c r="AI44" s="48">
        <v>3740</v>
      </c>
      <c r="AJ44" s="48">
        <v>0</v>
      </c>
      <c r="AK44" s="48">
        <v>6700</v>
      </c>
      <c r="AL44" s="48">
        <v>646</v>
      </c>
      <c r="AM44" s="48">
        <v>1969</v>
      </c>
      <c r="AN44" s="48">
        <v>9315</v>
      </c>
      <c r="AO44" s="48">
        <v>2048</v>
      </c>
      <c r="AP44" s="2" t="s">
        <v>289</v>
      </c>
      <c r="AQ44" s="48">
        <v>21314</v>
      </c>
      <c r="AR44" s="48">
        <v>320</v>
      </c>
      <c r="AS44" s="48">
        <v>0</v>
      </c>
      <c r="AT44" s="48">
        <v>0</v>
      </c>
      <c r="AU44" s="48">
        <v>320</v>
      </c>
      <c r="AV44" s="48">
        <v>4859</v>
      </c>
      <c r="AW44" s="48">
        <v>4726</v>
      </c>
      <c r="AX44" s="48">
        <v>9002</v>
      </c>
      <c r="AY44" s="48">
        <v>23113</v>
      </c>
      <c r="AZ44" s="2" t="s">
        <v>357</v>
      </c>
      <c r="BA44" s="10">
        <v>42020</v>
      </c>
      <c r="BB44" s="10">
        <v>125280</v>
      </c>
      <c r="BC44" s="10">
        <v>0</v>
      </c>
      <c r="BD44" s="10">
        <v>125280</v>
      </c>
    </row>
    <row r="45" spans="1:56" x14ac:dyDescent="0.2">
      <c r="A45" s="1" t="s">
        <v>181</v>
      </c>
      <c r="B45" s="2" t="s">
        <v>179</v>
      </c>
      <c r="C45" s="7">
        <v>73192</v>
      </c>
      <c r="D45" s="48">
        <v>3228066</v>
      </c>
      <c r="E45" s="48">
        <v>757800</v>
      </c>
      <c r="F45" s="48">
        <v>0</v>
      </c>
      <c r="G45" s="48">
        <v>757800</v>
      </c>
      <c r="H45" s="48">
        <v>0</v>
      </c>
      <c r="I45" s="48">
        <v>0</v>
      </c>
      <c r="J45" s="48">
        <v>2389</v>
      </c>
      <c r="K45" s="48">
        <v>0</v>
      </c>
      <c r="L45" s="48">
        <v>0</v>
      </c>
      <c r="M45" s="48">
        <v>0</v>
      </c>
      <c r="N45" s="48">
        <v>2389</v>
      </c>
      <c r="O45" s="48">
        <v>250</v>
      </c>
      <c r="P45" s="48">
        <v>36265</v>
      </c>
      <c r="Q45" s="2" t="s">
        <v>182</v>
      </c>
      <c r="R45" s="48">
        <v>36515</v>
      </c>
      <c r="S45" s="48">
        <v>2389</v>
      </c>
      <c r="T45" s="48">
        <v>4024770</v>
      </c>
      <c r="U45" s="48">
        <v>0</v>
      </c>
      <c r="V45" s="48">
        <v>0</v>
      </c>
      <c r="W45" s="48">
        <v>0</v>
      </c>
      <c r="X45" s="48">
        <v>22585</v>
      </c>
      <c r="Y45" s="48">
        <v>0</v>
      </c>
      <c r="Z45" s="2" t="s">
        <v>392</v>
      </c>
      <c r="AA45" s="48">
        <v>22585</v>
      </c>
      <c r="AB45" s="48">
        <v>22585</v>
      </c>
      <c r="AC45" s="48">
        <v>4047355</v>
      </c>
      <c r="AD45" s="48">
        <v>1693218</v>
      </c>
      <c r="AE45" s="48">
        <v>855879</v>
      </c>
      <c r="AF45" s="48">
        <v>2549097</v>
      </c>
      <c r="AG45" s="48">
        <v>151711</v>
      </c>
      <c r="AH45" s="48">
        <v>32859</v>
      </c>
      <c r="AI45" s="48">
        <v>53513</v>
      </c>
      <c r="AJ45" s="48">
        <v>0</v>
      </c>
      <c r="AK45" s="48">
        <v>86372</v>
      </c>
      <c r="AL45" s="48">
        <v>7174</v>
      </c>
      <c r="AM45" s="48">
        <v>70113</v>
      </c>
      <c r="AN45" s="48">
        <v>163659</v>
      </c>
      <c r="AO45" s="48">
        <v>33239</v>
      </c>
      <c r="AP45" s="2" t="s">
        <v>290</v>
      </c>
      <c r="AQ45" s="48">
        <v>348609</v>
      </c>
      <c r="AR45" s="48">
        <v>7277</v>
      </c>
      <c r="AS45" s="48">
        <v>6026</v>
      </c>
      <c r="AT45" s="48">
        <v>0</v>
      </c>
      <c r="AU45" s="48">
        <v>13303</v>
      </c>
      <c r="AV45" s="48">
        <v>329673</v>
      </c>
      <c r="AW45" s="48">
        <v>61947</v>
      </c>
      <c r="AX45" s="48">
        <v>99945</v>
      </c>
      <c r="AY45" s="48">
        <v>37450</v>
      </c>
      <c r="AZ45" s="2" t="s">
        <v>358</v>
      </c>
      <c r="BA45" s="10">
        <v>542318</v>
      </c>
      <c r="BB45" s="10">
        <v>3440024</v>
      </c>
      <c r="BC45" s="10">
        <v>0</v>
      </c>
      <c r="BD45" s="10">
        <v>3440024</v>
      </c>
    </row>
    <row r="46" spans="1:56" x14ac:dyDescent="0.2">
      <c r="A46" s="1" t="s">
        <v>183</v>
      </c>
      <c r="B46" s="2" t="s">
        <v>184</v>
      </c>
      <c r="C46" s="7">
        <v>6528</v>
      </c>
      <c r="D46" s="48">
        <v>221407</v>
      </c>
      <c r="E46" s="48">
        <v>44294</v>
      </c>
      <c r="F46" s="48">
        <v>500</v>
      </c>
      <c r="G46" s="48">
        <v>44794</v>
      </c>
      <c r="H46" s="48">
        <v>0</v>
      </c>
      <c r="I46" s="48">
        <v>0</v>
      </c>
      <c r="J46" s="48">
        <v>1000</v>
      </c>
      <c r="K46" s="48">
        <v>0</v>
      </c>
      <c r="L46" s="48">
        <v>0</v>
      </c>
      <c r="M46" s="48">
        <v>0</v>
      </c>
      <c r="N46" s="48">
        <v>1000</v>
      </c>
      <c r="O46" s="48">
        <v>0</v>
      </c>
      <c r="P46" s="48">
        <v>3390</v>
      </c>
      <c r="Q46" s="2" t="s">
        <v>185</v>
      </c>
      <c r="R46" s="48">
        <v>3390</v>
      </c>
      <c r="S46" s="48">
        <v>1000</v>
      </c>
      <c r="T46" s="48">
        <v>270591</v>
      </c>
      <c r="U46" s="48">
        <v>0</v>
      </c>
      <c r="V46" s="48">
        <v>0</v>
      </c>
      <c r="W46" s="48">
        <v>0</v>
      </c>
      <c r="X46" s="48">
        <v>0</v>
      </c>
      <c r="Y46" s="48">
        <v>0</v>
      </c>
      <c r="Z46" s="2"/>
      <c r="AA46" s="48">
        <v>0</v>
      </c>
      <c r="AB46" s="48">
        <v>0</v>
      </c>
      <c r="AC46" s="48">
        <v>270591</v>
      </c>
      <c r="AD46" s="48">
        <v>164601</v>
      </c>
      <c r="AE46" s="48">
        <v>16300</v>
      </c>
      <c r="AF46" s="48">
        <v>180901</v>
      </c>
      <c r="AG46" s="48">
        <v>29531</v>
      </c>
      <c r="AH46" s="48">
        <v>2960</v>
      </c>
      <c r="AI46" s="48">
        <v>500</v>
      </c>
      <c r="AJ46" s="48">
        <v>13</v>
      </c>
      <c r="AK46" s="48">
        <v>3473</v>
      </c>
      <c r="AL46" s="48">
        <v>646</v>
      </c>
      <c r="AM46" s="48">
        <v>2368</v>
      </c>
      <c r="AN46" s="48">
        <v>6487</v>
      </c>
      <c r="AO46" s="48">
        <v>4839</v>
      </c>
      <c r="AP46" s="2" t="s">
        <v>291</v>
      </c>
      <c r="AQ46" s="48">
        <v>40857</v>
      </c>
      <c r="AR46" s="48">
        <v>5881</v>
      </c>
      <c r="AS46" s="48">
        <v>1315</v>
      </c>
      <c r="AT46" s="48">
        <v>1390</v>
      </c>
      <c r="AU46" s="48">
        <v>8586</v>
      </c>
      <c r="AV46" s="48">
        <v>17091</v>
      </c>
      <c r="AW46" s="48">
        <v>2193</v>
      </c>
      <c r="AX46" s="48">
        <v>9002</v>
      </c>
      <c r="AY46" s="48">
        <v>10051</v>
      </c>
      <c r="AZ46" s="2" t="s">
        <v>359</v>
      </c>
      <c r="BA46" s="10">
        <v>46923</v>
      </c>
      <c r="BB46" s="10">
        <v>268681</v>
      </c>
      <c r="BC46" s="10">
        <v>0</v>
      </c>
      <c r="BD46" s="10">
        <v>268681</v>
      </c>
    </row>
    <row r="47" spans="1:56" x14ac:dyDescent="0.2">
      <c r="A47" s="1" t="s">
        <v>186</v>
      </c>
      <c r="B47" s="2" t="s">
        <v>187</v>
      </c>
      <c r="C47" s="7">
        <v>31012</v>
      </c>
      <c r="D47" s="48">
        <v>776066</v>
      </c>
      <c r="E47" s="48">
        <v>165207</v>
      </c>
      <c r="F47" s="48">
        <v>1000</v>
      </c>
      <c r="G47" s="48">
        <v>166207</v>
      </c>
      <c r="H47" s="48">
        <v>2000</v>
      </c>
      <c r="I47" s="48">
        <v>0</v>
      </c>
      <c r="J47" s="48">
        <v>965</v>
      </c>
      <c r="K47" s="48">
        <v>0</v>
      </c>
      <c r="L47" s="48">
        <v>0</v>
      </c>
      <c r="M47" s="48">
        <v>0</v>
      </c>
      <c r="N47" s="48">
        <v>2965</v>
      </c>
      <c r="O47" s="48">
        <v>7755</v>
      </c>
      <c r="P47" s="48">
        <v>57384</v>
      </c>
      <c r="Q47" s="2" t="s">
        <v>188</v>
      </c>
      <c r="R47" s="48">
        <v>65139</v>
      </c>
      <c r="S47" s="48">
        <v>965</v>
      </c>
      <c r="T47" s="48">
        <v>1010377</v>
      </c>
      <c r="U47" s="48">
        <v>0</v>
      </c>
      <c r="V47" s="48">
        <v>0</v>
      </c>
      <c r="W47" s="48">
        <v>0</v>
      </c>
      <c r="X47" s="48">
        <v>0</v>
      </c>
      <c r="Y47" s="48">
        <v>0</v>
      </c>
      <c r="Z47" s="2"/>
      <c r="AA47" s="48">
        <v>0</v>
      </c>
      <c r="AB47" s="48">
        <v>0</v>
      </c>
      <c r="AC47" s="48">
        <v>1010377</v>
      </c>
      <c r="AD47" s="48">
        <v>538797</v>
      </c>
      <c r="AE47" s="48">
        <v>153609</v>
      </c>
      <c r="AF47" s="48">
        <v>692406</v>
      </c>
      <c r="AG47" s="48">
        <v>33742</v>
      </c>
      <c r="AH47" s="48">
        <v>12079</v>
      </c>
      <c r="AI47" s="48">
        <v>9500</v>
      </c>
      <c r="AJ47" s="48">
        <v>0</v>
      </c>
      <c r="AK47" s="48">
        <v>21579</v>
      </c>
      <c r="AL47" s="48">
        <v>2637</v>
      </c>
      <c r="AM47" s="48">
        <v>0</v>
      </c>
      <c r="AN47" s="48">
        <v>24216</v>
      </c>
      <c r="AO47" s="48">
        <v>3749</v>
      </c>
      <c r="AP47" s="2" t="s">
        <v>292</v>
      </c>
      <c r="AQ47" s="48">
        <v>61707</v>
      </c>
      <c r="AR47" s="48">
        <v>3463</v>
      </c>
      <c r="AS47" s="48">
        <v>6418</v>
      </c>
      <c r="AT47" s="48">
        <v>487</v>
      </c>
      <c r="AU47" s="48">
        <v>10368</v>
      </c>
      <c r="AV47" s="48">
        <v>114596</v>
      </c>
      <c r="AW47" s="48">
        <v>9382</v>
      </c>
      <c r="AX47" s="48">
        <v>36741</v>
      </c>
      <c r="AY47" s="48">
        <v>37273</v>
      </c>
      <c r="AZ47" s="2" t="s">
        <v>360</v>
      </c>
      <c r="BA47" s="10">
        <v>208360</v>
      </c>
      <c r="BB47" s="10">
        <v>962473</v>
      </c>
      <c r="BC47" s="10">
        <v>0</v>
      </c>
      <c r="BD47" s="10">
        <v>962473</v>
      </c>
    </row>
    <row r="48" spans="1:56" x14ac:dyDescent="0.2">
      <c r="A48" s="1" t="s">
        <v>189</v>
      </c>
      <c r="B48" s="2" t="s">
        <v>190</v>
      </c>
      <c r="C48" s="7">
        <v>23359</v>
      </c>
      <c r="D48" s="48">
        <v>533000</v>
      </c>
      <c r="E48" s="48">
        <v>307643</v>
      </c>
      <c r="F48" s="48">
        <v>0</v>
      </c>
      <c r="G48" s="48">
        <v>307643</v>
      </c>
      <c r="H48" s="48">
        <v>0</v>
      </c>
      <c r="I48" s="48">
        <v>0</v>
      </c>
      <c r="J48" s="48">
        <v>996</v>
      </c>
      <c r="K48" s="48">
        <v>0</v>
      </c>
      <c r="L48" s="48">
        <v>0</v>
      </c>
      <c r="M48" s="48">
        <v>3000</v>
      </c>
      <c r="N48" s="48">
        <v>3996</v>
      </c>
      <c r="O48" s="48">
        <v>26948</v>
      </c>
      <c r="P48" s="48">
        <v>1664189</v>
      </c>
      <c r="Q48" s="2" t="s">
        <v>191</v>
      </c>
      <c r="R48" s="48">
        <v>1691137</v>
      </c>
      <c r="S48" s="48">
        <v>996</v>
      </c>
      <c r="T48" s="48">
        <v>2535776</v>
      </c>
      <c r="U48" s="48">
        <v>0</v>
      </c>
      <c r="V48" s="48">
        <v>0</v>
      </c>
      <c r="W48" s="48">
        <v>0</v>
      </c>
      <c r="X48" s="48">
        <v>325000</v>
      </c>
      <c r="Y48" s="48">
        <v>0</v>
      </c>
      <c r="Z48" s="2"/>
      <c r="AA48" s="48">
        <v>325000</v>
      </c>
      <c r="AB48" s="48">
        <v>325000</v>
      </c>
      <c r="AC48" s="48">
        <v>2860776</v>
      </c>
      <c r="AD48" s="48">
        <v>1317059</v>
      </c>
      <c r="AE48" s="48">
        <v>243468</v>
      </c>
      <c r="AF48" s="48">
        <v>1560527</v>
      </c>
      <c r="AG48" s="48">
        <v>72070</v>
      </c>
      <c r="AH48" s="48">
        <v>11624</v>
      </c>
      <c r="AI48" s="48">
        <v>0</v>
      </c>
      <c r="AJ48" s="48">
        <v>0</v>
      </c>
      <c r="AK48" s="48">
        <v>11624</v>
      </c>
      <c r="AL48" s="48">
        <v>2538</v>
      </c>
      <c r="AM48" s="48">
        <v>3954</v>
      </c>
      <c r="AN48" s="48">
        <v>18116</v>
      </c>
      <c r="AO48" s="48">
        <v>24276</v>
      </c>
      <c r="AP48" s="2" t="s">
        <v>293</v>
      </c>
      <c r="AQ48" s="48">
        <v>114462</v>
      </c>
      <c r="AR48" s="48">
        <v>10028</v>
      </c>
      <c r="AS48" s="48">
        <v>4790</v>
      </c>
      <c r="AT48" s="48">
        <v>0</v>
      </c>
      <c r="AU48" s="48">
        <v>14818</v>
      </c>
      <c r="AV48" s="48">
        <v>179126</v>
      </c>
      <c r="AW48" s="48">
        <v>43508</v>
      </c>
      <c r="AX48" s="48">
        <v>35355</v>
      </c>
      <c r="AY48" s="48">
        <v>322451</v>
      </c>
      <c r="AZ48" s="2" t="s">
        <v>361</v>
      </c>
      <c r="BA48" s="10">
        <v>595258</v>
      </c>
      <c r="BB48" s="10">
        <v>2270247</v>
      </c>
      <c r="BC48" s="10">
        <v>524605</v>
      </c>
      <c r="BD48" s="10">
        <v>2794852</v>
      </c>
    </row>
    <row r="49" spans="1:56" x14ac:dyDescent="0.2">
      <c r="A49" s="1" t="s">
        <v>192</v>
      </c>
      <c r="B49" s="2" t="s">
        <v>193</v>
      </c>
      <c r="C49" s="7">
        <v>43240</v>
      </c>
      <c r="D49" s="48">
        <v>906014</v>
      </c>
      <c r="E49" s="48">
        <v>200967</v>
      </c>
      <c r="F49" s="48">
        <v>0</v>
      </c>
      <c r="G49" s="48">
        <v>200967</v>
      </c>
      <c r="H49" s="48">
        <v>2000</v>
      </c>
      <c r="I49" s="48">
        <v>0</v>
      </c>
      <c r="J49" s="48">
        <v>1000</v>
      </c>
      <c r="K49" s="48">
        <v>0</v>
      </c>
      <c r="L49" s="48">
        <v>0</v>
      </c>
      <c r="M49" s="48">
        <v>0</v>
      </c>
      <c r="N49" s="48">
        <v>3000</v>
      </c>
      <c r="O49" s="48">
        <v>0</v>
      </c>
      <c r="P49" s="48">
        <v>6297</v>
      </c>
      <c r="Q49" s="2" t="s">
        <v>194</v>
      </c>
      <c r="R49" s="48">
        <v>6297</v>
      </c>
      <c r="S49" s="48">
        <v>1000</v>
      </c>
      <c r="T49" s="48">
        <v>1116278</v>
      </c>
      <c r="U49" s="48">
        <v>0</v>
      </c>
      <c r="V49" s="48">
        <v>0</v>
      </c>
      <c r="W49" s="48">
        <v>0</v>
      </c>
      <c r="X49" s="48">
        <v>0</v>
      </c>
      <c r="Y49" s="48">
        <v>0</v>
      </c>
      <c r="Z49" s="2"/>
      <c r="AA49" s="48">
        <v>0</v>
      </c>
      <c r="AB49" s="48">
        <v>0</v>
      </c>
      <c r="AC49" s="48">
        <v>1116278</v>
      </c>
      <c r="AD49" s="48">
        <v>538824</v>
      </c>
      <c r="AE49" s="48">
        <v>305677</v>
      </c>
      <c r="AF49" s="48">
        <v>844501</v>
      </c>
      <c r="AG49" s="48">
        <v>29547</v>
      </c>
      <c r="AH49" s="48">
        <v>16972</v>
      </c>
      <c r="AI49" s="48">
        <v>8000</v>
      </c>
      <c r="AJ49" s="48">
        <v>0</v>
      </c>
      <c r="AK49" s="48">
        <v>24972</v>
      </c>
      <c r="AL49" s="48">
        <v>3706</v>
      </c>
      <c r="AM49" s="48">
        <v>1886</v>
      </c>
      <c r="AN49" s="48">
        <v>30564</v>
      </c>
      <c r="AO49" s="48">
        <v>5420</v>
      </c>
      <c r="AP49" s="2" t="s">
        <v>294</v>
      </c>
      <c r="AQ49" s="48">
        <v>65531</v>
      </c>
      <c r="AR49" s="48">
        <v>2077</v>
      </c>
      <c r="AS49" s="48">
        <v>0</v>
      </c>
      <c r="AT49" s="48">
        <v>0</v>
      </c>
      <c r="AU49" s="48">
        <v>2077</v>
      </c>
      <c r="AV49" s="48">
        <v>116713</v>
      </c>
      <c r="AW49" s="48">
        <v>15008</v>
      </c>
      <c r="AX49" s="48">
        <v>51625</v>
      </c>
      <c r="AY49" s="48">
        <v>19309</v>
      </c>
      <c r="AZ49" s="2" t="s">
        <v>362</v>
      </c>
      <c r="BA49" s="10">
        <v>204732</v>
      </c>
      <c r="BB49" s="10">
        <v>1114764</v>
      </c>
      <c r="BC49" s="10">
        <v>0</v>
      </c>
      <c r="BD49" s="10">
        <v>1114764</v>
      </c>
    </row>
  </sheetData>
  <sortState xmlns:xlrd2="http://schemas.microsoft.com/office/spreadsheetml/2017/richdata2" ref="A2:BD49">
    <sortCondition ref="B2:B4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F0E04-9736-491D-A05D-4342FCACF24B}">
  <sheetPr>
    <tabColor theme="7" tint="0.39997558519241921"/>
  </sheetPr>
  <dimension ref="A1:Z54"/>
  <sheetViews>
    <sheetView showGridLines="0" workbookViewId="0">
      <pane xSplit="5" ySplit="2" topLeftCell="F3" activePane="bottomRight" state="frozen"/>
      <selection pane="topRight" activeCell="E1" sqref="E1"/>
      <selection pane="bottomLeft" activeCell="A3" sqref="A3"/>
      <selection pane="bottomRight" sqref="A1:A2"/>
    </sheetView>
  </sheetViews>
  <sheetFormatPr defaultRowHeight="12.75" x14ac:dyDescent="0.2"/>
  <cols>
    <col min="1" max="1" width="36.7109375" style="3" bestFit="1" customWidth="1"/>
    <col min="2" max="2" width="14.7109375" style="3" bestFit="1" customWidth="1"/>
    <col min="3" max="3" width="15.28515625" style="6" hidden="1" customWidth="1"/>
    <col min="4" max="4" width="15.28515625" style="6" customWidth="1"/>
    <col min="5" max="6" width="13.5703125" style="10" bestFit="1" customWidth="1"/>
    <col min="7" max="7" width="11.42578125" style="6" customWidth="1"/>
    <col min="8" max="8" width="12" style="10" bestFit="1" customWidth="1"/>
    <col min="9" max="9" width="13" style="10" customWidth="1"/>
    <col min="10" max="10" width="13.140625" style="10" customWidth="1"/>
    <col min="11" max="11" width="13.140625" style="6" customWidth="1"/>
    <col min="12" max="12" width="13.140625" style="10" customWidth="1"/>
    <col min="13" max="13" width="11.5703125" style="10" bestFit="1" customWidth="1"/>
    <col min="14" max="14" width="15.85546875" style="10" customWidth="1"/>
    <col min="15" max="15" width="13" style="10" customWidth="1"/>
    <col min="16" max="16" width="11.5703125" style="10" bestFit="1" customWidth="1"/>
    <col min="17" max="18" width="12" style="10" bestFit="1" customWidth="1"/>
    <col min="19" max="22" width="15.28515625" style="10" customWidth="1"/>
    <col min="23" max="23" width="13.5703125" style="10" bestFit="1" customWidth="1"/>
    <col min="24" max="24" width="47" style="3" customWidth="1"/>
    <col min="25" max="26" width="13.140625" style="10" customWidth="1"/>
    <col min="27" max="16384" width="9.140625" style="3"/>
  </cols>
  <sheetData>
    <row r="1" spans="1:26" x14ac:dyDescent="0.2">
      <c r="A1" s="166" t="s">
        <v>31</v>
      </c>
      <c r="B1" s="168" t="s">
        <v>32</v>
      </c>
      <c r="C1" s="168" t="s">
        <v>33</v>
      </c>
      <c r="D1" s="164" t="s">
        <v>34</v>
      </c>
      <c r="E1" s="170" t="s">
        <v>35</v>
      </c>
      <c r="F1" s="171" t="s">
        <v>36</v>
      </c>
      <c r="G1" s="172"/>
      <c r="H1" s="173" t="s">
        <v>37</v>
      </c>
      <c r="I1" s="173"/>
      <c r="J1" s="173"/>
      <c r="K1" s="173"/>
      <c r="L1" s="159" t="s">
        <v>38</v>
      </c>
      <c r="M1" s="160"/>
      <c r="N1" s="160"/>
      <c r="O1" s="160"/>
      <c r="P1" s="160"/>
      <c r="Q1" s="160"/>
      <c r="R1" s="160"/>
      <c r="S1" s="160"/>
      <c r="T1" s="160"/>
      <c r="U1" s="161" t="s">
        <v>39</v>
      </c>
      <c r="V1" s="162"/>
      <c r="W1" s="162"/>
      <c r="X1" s="162"/>
      <c r="Y1" s="162"/>
      <c r="Z1" s="163"/>
    </row>
    <row r="2" spans="1:26" s="5" customFormat="1" ht="51" x14ac:dyDescent="0.2">
      <c r="A2" s="167"/>
      <c r="B2" s="169"/>
      <c r="C2" s="169"/>
      <c r="D2" s="165"/>
      <c r="E2" s="170"/>
      <c r="F2" s="44" t="s">
        <v>40</v>
      </c>
      <c r="G2" s="18" t="s">
        <v>41</v>
      </c>
      <c r="H2" s="24" t="s">
        <v>42</v>
      </c>
      <c r="I2" s="19" t="s">
        <v>43</v>
      </c>
      <c r="J2" s="19" t="s">
        <v>44</v>
      </c>
      <c r="K2" s="20" t="s">
        <v>45</v>
      </c>
      <c r="L2" s="25" t="s">
        <v>46</v>
      </c>
      <c r="M2" s="21" t="s">
        <v>47</v>
      </c>
      <c r="N2" s="21" t="s">
        <v>48</v>
      </c>
      <c r="O2" s="21" t="s">
        <v>49</v>
      </c>
      <c r="P2" s="21" t="s">
        <v>50</v>
      </c>
      <c r="Q2" s="22" t="s">
        <v>51</v>
      </c>
      <c r="R2" s="21" t="s">
        <v>52</v>
      </c>
      <c r="S2" s="21" t="s">
        <v>53</v>
      </c>
      <c r="T2" s="22" t="s">
        <v>54</v>
      </c>
      <c r="U2" s="26" t="s">
        <v>55</v>
      </c>
      <c r="V2" s="14" t="s">
        <v>56</v>
      </c>
      <c r="W2" s="13" t="s">
        <v>57</v>
      </c>
      <c r="X2" s="23" t="s">
        <v>58</v>
      </c>
      <c r="Y2" s="13" t="s">
        <v>59</v>
      </c>
      <c r="Z2" s="27" t="s">
        <v>60</v>
      </c>
    </row>
    <row r="3" spans="1:26" x14ac:dyDescent="0.2">
      <c r="A3" s="28" t="s">
        <v>61</v>
      </c>
      <c r="B3" s="29" t="s">
        <v>62</v>
      </c>
      <c r="C3" s="30">
        <v>17153</v>
      </c>
      <c r="D3" s="51">
        <v>2065181.33</v>
      </c>
      <c r="E3" s="108">
        <v>2065181</v>
      </c>
      <c r="F3" s="12">
        <v>1663512</v>
      </c>
      <c r="G3" s="15">
        <f>F3/E3</f>
        <v>0.80550421488479707</v>
      </c>
      <c r="H3" s="9">
        <v>375685</v>
      </c>
      <c r="I3" s="12">
        <v>7544</v>
      </c>
      <c r="J3" s="12">
        <v>383229</v>
      </c>
      <c r="K3" s="15">
        <f>J3/E3</f>
        <v>0.18556678567157067</v>
      </c>
      <c r="L3" s="9">
        <v>0</v>
      </c>
      <c r="M3" s="12">
        <v>0</v>
      </c>
      <c r="N3" s="12">
        <v>0</v>
      </c>
      <c r="O3" s="12">
        <v>0</v>
      </c>
      <c r="P3" s="12">
        <v>0</v>
      </c>
      <c r="Q3" s="12">
        <v>0</v>
      </c>
      <c r="R3" s="12">
        <v>0</v>
      </c>
      <c r="S3" s="12">
        <v>0</v>
      </c>
      <c r="T3" s="15">
        <f>S3/E3</f>
        <v>0</v>
      </c>
      <c r="U3" s="9">
        <v>2000</v>
      </c>
      <c r="V3" s="16">
        <f>U3/E3</f>
        <v>9.6843811753061834E-4</v>
      </c>
      <c r="W3" s="12">
        <v>16440.330000000002</v>
      </c>
      <c r="X3" s="50" t="s">
        <v>63</v>
      </c>
      <c r="Y3" s="12">
        <v>18440</v>
      </c>
      <c r="Z3" s="31">
        <f>Y3/E3</f>
        <v>8.928999443632301E-3</v>
      </c>
    </row>
    <row r="4" spans="1:26" x14ac:dyDescent="0.2">
      <c r="A4" s="28" t="s">
        <v>64</v>
      </c>
      <c r="B4" s="29" t="s">
        <v>65</v>
      </c>
      <c r="C4" s="30">
        <v>22493</v>
      </c>
      <c r="D4" s="51">
        <v>1133159</v>
      </c>
      <c r="E4" s="12">
        <v>1128396</v>
      </c>
      <c r="F4" s="9">
        <v>917289</v>
      </c>
      <c r="G4" s="15">
        <f t="shared" ref="G4:G50" si="0">F4/E4</f>
        <v>0.81291408335371629</v>
      </c>
      <c r="H4" s="9">
        <v>194607</v>
      </c>
      <c r="I4" s="12">
        <v>0</v>
      </c>
      <c r="J4" s="12">
        <v>194607</v>
      </c>
      <c r="K4" s="15">
        <f t="shared" ref="K4:K50" si="1">J4/E4</f>
        <v>0.17246339051184159</v>
      </c>
      <c r="L4" s="9">
        <v>0</v>
      </c>
      <c r="M4" s="12">
        <v>0</v>
      </c>
      <c r="N4" s="12">
        <v>1000</v>
      </c>
      <c r="O4" s="12">
        <v>0</v>
      </c>
      <c r="P4" s="12">
        <v>0</v>
      </c>
      <c r="Q4" s="12">
        <v>1000</v>
      </c>
      <c r="R4" s="12">
        <v>0</v>
      </c>
      <c r="S4" s="12">
        <v>1000</v>
      </c>
      <c r="T4" s="16">
        <f t="shared" ref="T4:T50" si="2">S4/E4</f>
        <v>8.8621370511770691E-4</v>
      </c>
      <c r="U4" s="9">
        <v>0</v>
      </c>
      <c r="V4" s="15">
        <f t="shared" ref="V4:V50" si="3">U4/E4</f>
        <v>0</v>
      </c>
      <c r="W4" s="12">
        <v>15500</v>
      </c>
      <c r="X4" s="50" t="s">
        <v>66</v>
      </c>
      <c r="Y4" s="12">
        <v>15500</v>
      </c>
      <c r="Z4" s="31">
        <f t="shared" ref="Z4:Z50" si="4">Y4/E4</f>
        <v>1.3736312429324457E-2</v>
      </c>
    </row>
    <row r="5" spans="1:26" x14ac:dyDescent="0.2">
      <c r="A5" s="28" t="s">
        <v>67</v>
      </c>
      <c r="B5" s="29" t="s">
        <v>68</v>
      </c>
      <c r="C5" s="30">
        <v>12330</v>
      </c>
      <c r="D5" s="51">
        <v>1214899</v>
      </c>
      <c r="E5" s="12">
        <v>867359</v>
      </c>
      <c r="F5" s="9">
        <v>723909</v>
      </c>
      <c r="G5" s="15">
        <f t="shared" si="0"/>
        <v>0.83461288808901501</v>
      </c>
      <c r="H5" s="9">
        <v>136781</v>
      </c>
      <c r="I5" s="12">
        <v>0</v>
      </c>
      <c r="J5" s="12">
        <v>136781</v>
      </c>
      <c r="K5" s="15">
        <f t="shared" si="1"/>
        <v>0.15769825412545441</v>
      </c>
      <c r="L5" s="9">
        <v>1825</v>
      </c>
      <c r="M5" s="12">
        <v>0</v>
      </c>
      <c r="N5" s="12">
        <v>936</v>
      </c>
      <c r="O5" s="12">
        <v>0</v>
      </c>
      <c r="P5" s="12">
        <v>0</v>
      </c>
      <c r="Q5" s="12">
        <v>936</v>
      </c>
      <c r="R5" s="12">
        <v>892</v>
      </c>
      <c r="S5" s="12">
        <v>3653</v>
      </c>
      <c r="T5" s="16">
        <f t="shared" si="2"/>
        <v>4.2116355511385714E-3</v>
      </c>
      <c r="U5" s="9">
        <v>350</v>
      </c>
      <c r="V5" s="17">
        <f t="shared" si="3"/>
        <v>4.0352380041021075E-4</v>
      </c>
      <c r="W5" s="12">
        <v>2666</v>
      </c>
      <c r="X5" s="50" t="s">
        <v>69</v>
      </c>
      <c r="Y5" s="12">
        <v>3016</v>
      </c>
      <c r="Z5" s="32">
        <f t="shared" si="4"/>
        <v>3.4772222343919875E-3</v>
      </c>
    </row>
    <row r="6" spans="1:26" x14ac:dyDescent="0.2">
      <c r="A6" s="28" t="s">
        <v>70</v>
      </c>
      <c r="B6" s="29" t="s">
        <v>68</v>
      </c>
      <c r="C6" s="30">
        <v>3828</v>
      </c>
      <c r="D6" s="51">
        <v>136795</v>
      </c>
      <c r="E6" s="108">
        <v>134595</v>
      </c>
      <c r="F6" s="12">
        <v>84500</v>
      </c>
      <c r="G6" s="15">
        <f t="shared" si="0"/>
        <v>0.62780935398788962</v>
      </c>
      <c r="H6" s="9">
        <v>48058</v>
      </c>
      <c r="I6" s="12">
        <v>0</v>
      </c>
      <c r="J6" s="12">
        <v>48058</v>
      </c>
      <c r="K6" s="15">
        <f t="shared" si="1"/>
        <v>0.35705635424792898</v>
      </c>
      <c r="L6" s="9">
        <v>0</v>
      </c>
      <c r="M6" s="12">
        <v>0</v>
      </c>
      <c r="N6" s="12">
        <v>215</v>
      </c>
      <c r="O6" s="12">
        <v>0</v>
      </c>
      <c r="P6" s="12">
        <v>0</v>
      </c>
      <c r="Q6" s="12">
        <v>215</v>
      </c>
      <c r="R6" s="12">
        <v>0</v>
      </c>
      <c r="S6" s="12">
        <v>215</v>
      </c>
      <c r="T6" s="16">
        <f t="shared" si="2"/>
        <v>1.5973847468330918E-3</v>
      </c>
      <c r="U6" s="9">
        <v>1340</v>
      </c>
      <c r="V6" s="15">
        <f t="shared" si="3"/>
        <v>9.9557933058434557E-3</v>
      </c>
      <c r="W6" s="12">
        <v>482</v>
      </c>
      <c r="X6" s="50" t="s">
        <v>71</v>
      </c>
      <c r="Y6" s="12">
        <v>1822</v>
      </c>
      <c r="Z6" s="31">
        <f t="shared" si="4"/>
        <v>1.3536907017348341E-2</v>
      </c>
    </row>
    <row r="7" spans="1:26" x14ac:dyDescent="0.2">
      <c r="A7" s="28" t="s">
        <v>72</v>
      </c>
      <c r="B7" s="29" t="s">
        <v>73</v>
      </c>
      <c r="C7" s="30">
        <v>22583</v>
      </c>
      <c r="D7" s="51">
        <v>215632</v>
      </c>
      <c r="E7" s="12">
        <v>215632</v>
      </c>
      <c r="F7" s="9">
        <v>118825</v>
      </c>
      <c r="G7" s="15">
        <f t="shared" si="0"/>
        <v>0.55105457446019146</v>
      </c>
      <c r="H7" s="9">
        <v>31752</v>
      </c>
      <c r="I7" s="12">
        <v>0</v>
      </c>
      <c r="J7" s="12">
        <v>31752</v>
      </c>
      <c r="K7" s="15">
        <f t="shared" si="1"/>
        <v>0.14725087185575425</v>
      </c>
      <c r="L7" s="9">
        <v>0</v>
      </c>
      <c r="M7" s="12">
        <v>0</v>
      </c>
      <c r="N7" s="12">
        <v>1000</v>
      </c>
      <c r="O7" s="12">
        <v>27547</v>
      </c>
      <c r="P7" s="12">
        <v>0</v>
      </c>
      <c r="Q7" s="12">
        <v>28547</v>
      </c>
      <c r="R7" s="12">
        <v>0</v>
      </c>
      <c r="S7" s="12">
        <v>28547</v>
      </c>
      <c r="T7" s="15">
        <f t="shared" si="2"/>
        <v>0.13238758625806929</v>
      </c>
      <c r="U7" s="9">
        <v>0</v>
      </c>
      <c r="V7" s="15">
        <f t="shared" si="3"/>
        <v>0</v>
      </c>
      <c r="W7" s="12">
        <v>36508</v>
      </c>
      <c r="X7" s="50" t="s">
        <v>74</v>
      </c>
      <c r="Y7" s="12">
        <v>36508</v>
      </c>
      <c r="Z7" s="31">
        <f t="shared" si="4"/>
        <v>0.169306967425985</v>
      </c>
    </row>
    <row r="8" spans="1:26" ht="38.25" x14ac:dyDescent="0.2">
      <c r="A8" s="28" t="s">
        <v>75</v>
      </c>
      <c r="B8" s="29" t="s">
        <v>76</v>
      </c>
      <c r="C8" s="30">
        <v>7997</v>
      </c>
      <c r="D8" s="51">
        <v>392708</v>
      </c>
      <c r="E8" s="12">
        <v>384933</v>
      </c>
      <c r="F8" s="9">
        <v>253051</v>
      </c>
      <c r="G8" s="15">
        <f t="shared" si="0"/>
        <v>0.65738972756297853</v>
      </c>
      <c r="H8" s="9">
        <v>52802</v>
      </c>
      <c r="I8" s="12">
        <v>1000</v>
      </c>
      <c r="J8" s="12">
        <v>53802</v>
      </c>
      <c r="K8" s="15">
        <f t="shared" si="1"/>
        <v>0.13976977811723079</v>
      </c>
      <c r="L8" s="9">
        <v>0</v>
      </c>
      <c r="M8" s="12">
        <v>0</v>
      </c>
      <c r="N8" s="12">
        <v>1000</v>
      </c>
      <c r="O8" s="12">
        <v>0</v>
      </c>
      <c r="P8" s="12">
        <v>0</v>
      </c>
      <c r="Q8" s="12">
        <v>1000</v>
      </c>
      <c r="R8" s="12">
        <v>0</v>
      </c>
      <c r="S8" s="12">
        <v>1000</v>
      </c>
      <c r="T8" s="16">
        <f t="shared" si="2"/>
        <v>2.5978546915956802E-3</v>
      </c>
      <c r="U8" s="9">
        <v>0</v>
      </c>
      <c r="V8" s="15">
        <f t="shared" si="3"/>
        <v>0</v>
      </c>
      <c r="W8" s="12">
        <v>77080</v>
      </c>
      <c r="X8" s="50" t="s">
        <v>77</v>
      </c>
      <c r="Y8" s="12">
        <v>77080</v>
      </c>
      <c r="Z8" s="31">
        <f t="shared" si="4"/>
        <v>0.20024263962819502</v>
      </c>
    </row>
    <row r="9" spans="1:26" x14ac:dyDescent="0.2">
      <c r="A9" s="28" t="s">
        <v>78</v>
      </c>
      <c r="B9" s="29" t="s">
        <v>79</v>
      </c>
      <c r="C9" s="30">
        <v>35688</v>
      </c>
      <c r="D9" s="51">
        <v>1224106</v>
      </c>
      <c r="E9" s="12">
        <v>1224106</v>
      </c>
      <c r="F9" s="9">
        <v>993138</v>
      </c>
      <c r="G9" s="15">
        <f t="shared" si="0"/>
        <v>0.81131699378975353</v>
      </c>
      <c r="H9" s="9">
        <v>229468</v>
      </c>
      <c r="I9" s="12">
        <v>0</v>
      </c>
      <c r="J9" s="12">
        <v>229468</v>
      </c>
      <c r="K9" s="15">
        <f t="shared" si="1"/>
        <v>0.18745762213403089</v>
      </c>
      <c r="L9" s="9">
        <v>0</v>
      </c>
      <c r="M9" s="12">
        <v>0</v>
      </c>
      <c r="N9" s="12">
        <v>1500</v>
      </c>
      <c r="O9" s="12">
        <v>0</v>
      </c>
      <c r="P9" s="12">
        <v>0</v>
      </c>
      <c r="Q9" s="12">
        <v>1500</v>
      </c>
      <c r="R9" s="12">
        <v>0</v>
      </c>
      <c r="S9" s="12">
        <v>1500</v>
      </c>
      <c r="T9" s="16">
        <f t="shared" si="2"/>
        <v>1.2253840762156219E-3</v>
      </c>
      <c r="U9" s="9">
        <v>0</v>
      </c>
      <c r="V9" s="15">
        <f t="shared" si="3"/>
        <v>0</v>
      </c>
      <c r="W9" s="12">
        <v>0</v>
      </c>
      <c r="X9" s="50" t="s">
        <v>80</v>
      </c>
      <c r="Y9" s="12">
        <v>0</v>
      </c>
      <c r="Z9" s="31">
        <f t="shared" si="4"/>
        <v>0</v>
      </c>
    </row>
    <row r="10" spans="1:26" x14ac:dyDescent="0.2">
      <c r="A10" s="28" t="s">
        <v>81</v>
      </c>
      <c r="B10" s="29" t="s">
        <v>82</v>
      </c>
      <c r="C10" s="30">
        <v>82934</v>
      </c>
      <c r="D10" s="51">
        <v>3799787</v>
      </c>
      <c r="E10" s="12">
        <v>3744908</v>
      </c>
      <c r="F10" s="9">
        <v>3060001</v>
      </c>
      <c r="G10" s="15">
        <f t="shared" si="0"/>
        <v>0.8171097928173402</v>
      </c>
      <c r="H10" s="9">
        <v>638834</v>
      </c>
      <c r="I10" s="12">
        <v>3000</v>
      </c>
      <c r="J10" s="12">
        <v>641834</v>
      </c>
      <c r="K10" s="15">
        <f t="shared" si="1"/>
        <v>0.17138845600479372</v>
      </c>
      <c r="L10" s="9">
        <v>0</v>
      </c>
      <c r="M10" s="12">
        <v>0</v>
      </c>
      <c r="N10" s="12">
        <v>3500</v>
      </c>
      <c r="O10" s="12">
        <v>0</v>
      </c>
      <c r="P10" s="12">
        <v>0</v>
      </c>
      <c r="Q10" s="12">
        <v>3500</v>
      </c>
      <c r="R10" s="12">
        <v>0</v>
      </c>
      <c r="S10" s="12">
        <v>3500</v>
      </c>
      <c r="T10" s="16">
        <f t="shared" si="2"/>
        <v>9.3460239877721967E-4</v>
      </c>
      <c r="U10" s="9">
        <v>0</v>
      </c>
      <c r="V10" s="15">
        <f t="shared" si="3"/>
        <v>0</v>
      </c>
      <c r="W10" s="12">
        <v>39573</v>
      </c>
      <c r="X10" s="50" t="s">
        <v>83</v>
      </c>
      <c r="Y10" s="12">
        <v>39573</v>
      </c>
      <c r="Z10" s="31">
        <f t="shared" si="4"/>
        <v>1.0567148779088832E-2</v>
      </c>
    </row>
    <row r="11" spans="1:26" ht="25.5" x14ac:dyDescent="0.2">
      <c r="A11" s="28" t="s">
        <v>84</v>
      </c>
      <c r="B11" s="29" t="s">
        <v>85</v>
      </c>
      <c r="C11" s="30">
        <v>36405</v>
      </c>
      <c r="D11" s="51">
        <v>1750650</v>
      </c>
      <c r="E11" s="12">
        <v>1672223</v>
      </c>
      <c r="F11" s="9">
        <v>1338094</v>
      </c>
      <c r="G11" s="15">
        <f t="shared" si="0"/>
        <v>0.80018873080922814</v>
      </c>
      <c r="H11" s="9">
        <v>297545</v>
      </c>
      <c r="I11" s="12">
        <v>2000</v>
      </c>
      <c r="J11" s="12">
        <v>299545</v>
      </c>
      <c r="K11" s="15">
        <f t="shared" si="1"/>
        <v>0.17912981701603195</v>
      </c>
      <c r="L11" s="9">
        <v>0</v>
      </c>
      <c r="M11" s="12">
        <v>0</v>
      </c>
      <c r="N11" s="12">
        <v>860</v>
      </c>
      <c r="O11" s="12">
        <v>0</v>
      </c>
      <c r="P11" s="12">
        <v>0</v>
      </c>
      <c r="Q11" s="12">
        <v>860</v>
      </c>
      <c r="R11" s="12">
        <v>0</v>
      </c>
      <c r="S11" s="12">
        <v>860</v>
      </c>
      <c r="T11" s="16">
        <f t="shared" si="2"/>
        <v>5.1428547508316775E-4</v>
      </c>
      <c r="U11" s="9">
        <v>0</v>
      </c>
      <c r="V11" s="15">
        <f t="shared" si="3"/>
        <v>0</v>
      </c>
      <c r="W11" s="12">
        <v>33724</v>
      </c>
      <c r="X11" s="50" t="s">
        <v>86</v>
      </c>
      <c r="Y11" s="12">
        <v>33724</v>
      </c>
      <c r="Z11" s="31">
        <f t="shared" si="4"/>
        <v>2.0167166699656684E-2</v>
      </c>
    </row>
    <row r="12" spans="1:26" ht="38.25" x14ac:dyDescent="0.2">
      <c r="A12" s="28" t="s">
        <v>87</v>
      </c>
      <c r="B12" s="29" t="s">
        <v>88</v>
      </c>
      <c r="C12" s="30">
        <v>14312</v>
      </c>
      <c r="D12" s="51">
        <v>768365</v>
      </c>
      <c r="E12" s="12">
        <v>717163</v>
      </c>
      <c r="F12" s="9">
        <v>536232</v>
      </c>
      <c r="G12" s="15">
        <f t="shared" si="0"/>
        <v>0.74771286304508178</v>
      </c>
      <c r="H12" s="9">
        <v>132534</v>
      </c>
      <c r="I12" s="12">
        <v>1000</v>
      </c>
      <c r="J12" s="12">
        <v>133534</v>
      </c>
      <c r="K12" s="15">
        <f t="shared" si="1"/>
        <v>0.18619755899286494</v>
      </c>
      <c r="L12" s="9">
        <v>0</v>
      </c>
      <c r="M12" s="12">
        <v>0</v>
      </c>
      <c r="N12" s="12">
        <v>1000</v>
      </c>
      <c r="O12" s="12">
        <v>0</v>
      </c>
      <c r="P12" s="12">
        <v>0</v>
      </c>
      <c r="Q12" s="12">
        <v>1000</v>
      </c>
      <c r="R12" s="12">
        <v>0</v>
      </c>
      <c r="S12" s="12">
        <v>1000</v>
      </c>
      <c r="T12" s="16">
        <f t="shared" si="2"/>
        <v>1.3943831458120399E-3</v>
      </c>
      <c r="U12" s="9">
        <v>1000</v>
      </c>
      <c r="V12" s="16">
        <f t="shared" si="3"/>
        <v>1.3943831458120399E-3</v>
      </c>
      <c r="W12" s="12">
        <v>45397</v>
      </c>
      <c r="X12" s="50" t="s">
        <v>89</v>
      </c>
      <c r="Y12" s="12">
        <v>46397</v>
      </c>
      <c r="Z12" s="31">
        <f t="shared" si="4"/>
        <v>6.4695194816241211E-2</v>
      </c>
    </row>
    <row r="13" spans="1:26" x14ac:dyDescent="0.2">
      <c r="A13" s="28" t="s">
        <v>90</v>
      </c>
      <c r="B13" s="29" t="s">
        <v>91</v>
      </c>
      <c r="C13" s="30">
        <v>47139</v>
      </c>
      <c r="D13" s="51">
        <v>2577824</v>
      </c>
      <c r="E13" s="12">
        <v>2477824</v>
      </c>
      <c r="F13" s="9">
        <v>2053101</v>
      </c>
      <c r="G13" s="15">
        <f t="shared" si="0"/>
        <v>0.82859032764231844</v>
      </c>
      <c r="H13" s="9">
        <v>411631</v>
      </c>
      <c r="I13" s="12">
        <v>2000</v>
      </c>
      <c r="J13" s="12">
        <v>413631</v>
      </c>
      <c r="K13" s="15">
        <f t="shared" si="1"/>
        <v>0.16693316393739022</v>
      </c>
      <c r="L13" s="9">
        <v>11092</v>
      </c>
      <c r="M13" s="12">
        <v>0</v>
      </c>
      <c r="N13" s="12">
        <v>0</v>
      </c>
      <c r="O13" s="12">
        <v>0</v>
      </c>
      <c r="P13" s="12">
        <v>0</v>
      </c>
      <c r="Q13" s="12">
        <v>0</v>
      </c>
      <c r="R13" s="12">
        <v>0</v>
      </c>
      <c r="S13" s="12">
        <v>11092</v>
      </c>
      <c r="T13" s="16">
        <f t="shared" si="2"/>
        <v>4.4765084202913526E-3</v>
      </c>
      <c r="U13" s="9">
        <v>0</v>
      </c>
      <c r="V13" s="15">
        <f t="shared" si="3"/>
        <v>0</v>
      </c>
      <c r="W13" s="12">
        <v>0</v>
      </c>
      <c r="X13" s="50" t="s">
        <v>80</v>
      </c>
      <c r="Y13" s="12">
        <v>0</v>
      </c>
      <c r="Z13" s="31">
        <f t="shared" si="4"/>
        <v>0</v>
      </c>
    </row>
    <row r="14" spans="1:26" x14ac:dyDescent="0.2">
      <c r="A14" s="28" t="s">
        <v>92</v>
      </c>
      <c r="B14" s="29" t="s">
        <v>93</v>
      </c>
      <c r="C14" s="30">
        <v>6460</v>
      </c>
      <c r="D14" s="51">
        <v>293896</v>
      </c>
      <c r="E14" s="12">
        <v>293896</v>
      </c>
      <c r="F14" s="9">
        <v>229251</v>
      </c>
      <c r="G14" s="15">
        <f t="shared" si="0"/>
        <v>0.78004123907776901</v>
      </c>
      <c r="H14" s="9">
        <v>53203</v>
      </c>
      <c r="I14" s="33">
        <v>0</v>
      </c>
      <c r="J14" s="12">
        <v>53203</v>
      </c>
      <c r="K14" s="15">
        <f t="shared" si="1"/>
        <v>0.18102662166208455</v>
      </c>
      <c r="L14" s="11">
        <v>0</v>
      </c>
      <c r="M14" s="33">
        <v>0</v>
      </c>
      <c r="N14" s="12">
        <v>1000</v>
      </c>
      <c r="O14" s="33">
        <v>0</v>
      </c>
      <c r="P14" s="33">
        <v>0</v>
      </c>
      <c r="Q14" s="12">
        <v>1000</v>
      </c>
      <c r="R14" s="33">
        <v>0</v>
      </c>
      <c r="S14" s="12">
        <v>1000</v>
      </c>
      <c r="T14" s="16">
        <f t="shared" si="2"/>
        <v>3.4025641723602908E-3</v>
      </c>
      <c r="U14" s="9">
        <v>0</v>
      </c>
      <c r="V14" s="15">
        <f t="shared" si="3"/>
        <v>0</v>
      </c>
      <c r="W14" s="12">
        <v>10442</v>
      </c>
      <c r="X14" s="50" t="s">
        <v>94</v>
      </c>
      <c r="Y14" s="12">
        <v>10442</v>
      </c>
      <c r="Z14" s="31">
        <f t="shared" si="4"/>
        <v>3.5529575087786154E-2</v>
      </c>
    </row>
    <row r="15" spans="1:26" ht="25.5" x14ac:dyDescent="0.2">
      <c r="A15" s="28" t="s">
        <v>95</v>
      </c>
      <c r="B15" s="29" t="s">
        <v>96</v>
      </c>
      <c r="C15" s="30">
        <v>4469</v>
      </c>
      <c r="D15" s="51">
        <v>203744</v>
      </c>
      <c r="E15" s="12">
        <v>203744</v>
      </c>
      <c r="F15" s="9">
        <v>160980</v>
      </c>
      <c r="G15" s="15">
        <f t="shared" si="0"/>
        <v>0.79010915658866032</v>
      </c>
      <c r="H15" s="9">
        <v>33861</v>
      </c>
      <c r="I15" s="12">
        <v>500</v>
      </c>
      <c r="J15" s="12">
        <v>34361</v>
      </c>
      <c r="K15" s="15">
        <f t="shared" si="1"/>
        <v>0.16864791110413066</v>
      </c>
      <c r="L15" s="9">
        <v>0</v>
      </c>
      <c r="M15" s="12">
        <v>0</v>
      </c>
      <c r="N15" s="12">
        <v>0</v>
      </c>
      <c r="O15" s="12">
        <v>0</v>
      </c>
      <c r="P15" s="12">
        <v>0</v>
      </c>
      <c r="Q15" s="12">
        <v>0</v>
      </c>
      <c r="R15" s="12">
        <v>0</v>
      </c>
      <c r="S15" s="12">
        <v>0</v>
      </c>
      <c r="T15" s="15">
        <f t="shared" si="2"/>
        <v>0</v>
      </c>
      <c r="U15" s="9">
        <v>0</v>
      </c>
      <c r="V15" s="15">
        <f t="shared" si="3"/>
        <v>0</v>
      </c>
      <c r="W15" s="12">
        <v>8403</v>
      </c>
      <c r="X15" s="50" t="s">
        <v>97</v>
      </c>
      <c r="Y15" s="12">
        <v>8403</v>
      </c>
      <c r="Z15" s="31">
        <f t="shared" si="4"/>
        <v>4.1242932307209046E-2</v>
      </c>
    </row>
    <row r="16" spans="1:26" ht="25.5" x14ac:dyDescent="0.2">
      <c r="A16" s="28" t="s">
        <v>98</v>
      </c>
      <c r="B16" s="29" t="s">
        <v>99</v>
      </c>
      <c r="C16" s="30">
        <v>4489</v>
      </c>
      <c r="D16" s="51">
        <v>233203</v>
      </c>
      <c r="E16" s="12">
        <v>223903</v>
      </c>
      <c r="F16" s="9">
        <v>171531</v>
      </c>
      <c r="G16" s="15">
        <f t="shared" si="0"/>
        <v>0.76609513941304941</v>
      </c>
      <c r="H16" s="9">
        <v>35014</v>
      </c>
      <c r="I16" s="12">
        <v>0</v>
      </c>
      <c r="J16" s="12">
        <v>35014</v>
      </c>
      <c r="K16" s="15">
        <f t="shared" si="1"/>
        <v>0.15638021821949682</v>
      </c>
      <c r="L16" s="9">
        <v>0</v>
      </c>
      <c r="M16" s="12">
        <v>0</v>
      </c>
      <c r="N16" s="12">
        <v>993</v>
      </c>
      <c r="O16" s="12">
        <v>0</v>
      </c>
      <c r="P16" s="12">
        <v>0</v>
      </c>
      <c r="Q16" s="12">
        <v>993</v>
      </c>
      <c r="R16" s="12">
        <v>0</v>
      </c>
      <c r="S16" s="12">
        <v>993</v>
      </c>
      <c r="T16" s="16">
        <f t="shared" si="2"/>
        <v>4.4349562087153812E-3</v>
      </c>
      <c r="U16" s="9">
        <v>0</v>
      </c>
      <c r="V16" s="15">
        <f t="shared" si="3"/>
        <v>0</v>
      </c>
      <c r="W16" s="12">
        <v>16365</v>
      </c>
      <c r="X16" s="50" t="s">
        <v>100</v>
      </c>
      <c r="Y16" s="12">
        <v>16365</v>
      </c>
      <c r="Z16" s="31">
        <f t="shared" si="4"/>
        <v>7.3089686158738384E-2</v>
      </c>
    </row>
    <row r="17" spans="1:26" ht="25.5" x14ac:dyDescent="0.2">
      <c r="A17" s="28" t="s">
        <v>101</v>
      </c>
      <c r="B17" s="29" t="s">
        <v>99</v>
      </c>
      <c r="C17" s="30">
        <v>5485</v>
      </c>
      <c r="D17" s="51">
        <v>299772</v>
      </c>
      <c r="E17" s="12">
        <v>267492</v>
      </c>
      <c r="F17" s="9">
        <v>205822</v>
      </c>
      <c r="G17" s="15">
        <f t="shared" si="0"/>
        <v>0.76945104900333472</v>
      </c>
      <c r="H17" s="9">
        <v>43689</v>
      </c>
      <c r="I17" s="12">
        <v>0</v>
      </c>
      <c r="J17" s="12">
        <v>43689</v>
      </c>
      <c r="K17" s="15">
        <f t="shared" si="1"/>
        <v>0.16332824906913104</v>
      </c>
      <c r="L17" s="9">
        <v>0</v>
      </c>
      <c r="M17" s="12">
        <v>0</v>
      </c>
      <c r="N17" s="12">
        <v>709</v>
      </c>
      <c r="O17" s="12">
        <v>0</v>
      </c>
      <c r="P17" s="12">
        <v>0</v>
      </c>
      <c r="Q17" s="12">
        <v>709</v>
      </c>
      <c r="R17" s="12">
        <v>0</v>
      </c>
      <c r="S17" s="12">
        <v>709</v>
      </c>
      <c r="T17" s="16">
        <f t="shared" si="2"/>
        <v>2.6505465584017464E-3</v>
      </c>
      <c r="U17" s="9">
        <v>0</v>
      </c>
      <c r="V17" s="15">
        <f t="shared" si="3"/>
        <v>0</v>
      </c>
      <c r="W17" s="12">
        <v>17272</v>
      </c>
      <c r="X17" s="50" t="s">
        <v>102</v>
      </c>
      <c r="Y17" s="12">
        <v>17272</v>
      </c>
      <c r="Z17" s="31">
        <f t="shared" si="4"/>
        <v>6.4570155369132534E-2</v>
      </c>
    </row>
    <row r="18" spans="1:26" x14ac:dyDescent="0.2">
      <c r="A18" s="28" t="s">
        <v>103</v>
      </c>
      <c r="B18" s="29" t="s">
        <v>104</v>
      </c>
      <c r="C18" s="30">
        <v>3778</v>
      </c>
      <c r="D18" s="51">
        <v>116720</v>
      </c>
      <c r="E18" s="12">
        <v>106737</v>
      </c>
      <c r="F18" s="9">
        <v>68000</v>
      </c>
      <c r="G18" s="15">
        <f t="shared" si="0"/>
        <v>0.63707992542417347</v>
      </c>
      <c r="H18" s="9">
        <v>16947</v>
      </c>
      <c r="I18" s="12">
        <v>500</v>
      </c>
      <c r="J18" s="12">
        <v>17447</v>
      </c>
      <c r="K18" s="15">
        <f t="shared" si="1"/>
        <v>0.16345784498346402</v>
      </c>
      <c r="L18" s="9">
        <v>250</v>
      </c>
      <c r="M18" s="12">
        <v>0</v>
      </c>
      <c r="N18" s="12">
        <v>1000</v>
      </c>
      <c r="O18" s="12">
        <v>0</v>
      </c>
      <c r="P18" s="12">
        <v>0</v>
      </c>
      <c r="Q18" s="12">
        <v>1000</v>
      </c>
      <c r="R18" s="12">
        <v>0</v>
      </c>
      <c r="S18" s="12">
        <v>1250</v>
      </c>
      <c r="T18" s="34">
        <f t="shared" si="2"/>
        <v>1.1711028040885542E-2</v>
      </c>
      <c r="U18" s="9">
        <v>200</v>
      </c>
      <c r="V18" s="16">
        <f t="shared" si="3"/>
        <v>1.8737644865416865E-3</v>
      </c>
      <c r="W18" s="12">
        <v>19840</v>
      </c>
      <c r="X18" s="50" t="s">
        <v>105</v>
      </c>
      <c r="Y18" s="12">
        <v>20040</v>
      </c>
      <c r="Z18" s="31">
        <f t="shared" si="4"/>
        <v>0.18775120155147698</v>
      </c>
    </row>
    <row r="19" spans="1:26" x14ac:dyDescent="0.2">
      <c r="A19" s="28" t="s">
        <v>106</v>
      </c>
      <c r="B19" s="29" t="s">
        <v>104</v>
      </c>
      <c r="C19" s="30">
        <v>4620</v>
      </c>
      <c r="D19" s="51">
        <v>131904</v>
      </c>
      <c r="E19" s="12">
        <v>131904</v>
      </c>
      <c r="F19" s="9">
        <v>68000</v>
      </c>
      <c r="G19" s="15">
        <f t="shared" si="0"/>
        <v>0.51552644347404175</v>
      </c>
      <c r="H19" s="9">
        <v>18904</v>
      </c>
      <c r="I19" s="12">
        <v>500</v>
      </c>
      <c r="J19" s="12">
        <v>19404</v>
      </c>
      <c r="K19" s="15">
        <f t="shared" si="1"/>
        <v>0.14710698689956331</v>
      </c>
      <c r="L19" s="9">
        <v>0</v>
      </c>
      <c r="M19" s="33">
        <v>0</v>
      </c>
      <c r="N19" s="12">
        <v>710</v>
      </c>
      <c r="O19" s="33">
        <v>0</v>
      </c>
      <c r="P19" s="33">
        <v>0</v>
      </c>
      <c r="Q19" s="12">
        <v>710</v>
      </c>
      <c r="R19" s="33">
        <v>0</v>
      </c>
      <c r="S19" s="12">
        <v>710</v>
      </c>
      <c r="T19" s="16">
        <f t="shared" si="2"/>
        <v>5.3827025715672003E-3</v>
      </c>
      <c r="U19" s="9">
        <v>1391</v>
      </c>
      <c r="V19" s="15">
        <f t="shared" si="3"/>
        <v>1.0545548277535177E-2</v>
      </c>
      <c r="W19" s="12">
        <v>42399</v>
      </c>
      <c r="X19" s="50" t="s">
        <v>107</v>
      </c>
      <c r="Y19" s="12">
        <v>43790</v>
      </c>
      <c r="Z19" s="31">
        <f t="shared" si="4"/>
        <v>0.33198386705482774</v>
      </c>
    </row>
    <row r="20" spans="1:26" x14ac:dyDescent="0.2">
      <c r="A20" s="28" t="s">
        <v>108</v>
      </c>
      <c r="B20" s="29" t="s">
        <v>109</v>
      </c>
      <c r="C20" s="30">
        <v>5559</v>
      </c>
      <c r="D20" s="51">
        <v>1281774.3700000001</v>
      </c>
      <c r="E20" s="12">
        <v>626774</v>
      </c>
      <c r="F20" s="9">
        <v>507565</v>
      </c>
      <c r="G20" s="15">
        <f t="shared" si="0"/>
        <v>0.80980544821578426</v>
      </c>
      <c r="H20" s="9">
        <v>108140</v>
      </c>
      <c r="I20" s="12">
        <v>1500</v>
      </c>
      <c r="J20" s="12">
        <v>109640</v>
      </c>
      <c r="K20" s="15">
        <f t="shared" si="1"/>
        <v>0.17492748582423648</v>
      </c>
      <c r="L20" s="9">
        <v>0</v>
      </c>
      <c r="M20" s="12">
        <v>0</v>
      </c>
      <c r="N20" s="12">
        <v>0</v>
      </c>
      <c r="O20" s="12">
        <v>0</v>
      </c>
      <c r="P20" s="12">
        <v>0</v>
      </c>
      <c r="Q20" s="12">
        <v>0</v>
      </c>
      <c r="R20" s="12">
        <v>0</v>
      </c>
      <c r="S20" s="12">
        <v>0</v>
      </c>
      <c r="T20" s="15">
        <f t="shared" si="2"/>
        <v>0</v>
      </c>
      <c r="U20" s="9">
        <v>0</v>
      </c>
      <c r="V20" s="15">
        <f t="shared" si="3"/>
        <v>0</v>
      </c>
      <c r="W20" s="12">
        <v>9569.3700000000008</v>
      </c>
      <c r="X20" s="50" t="s">
        <v>110</v>
      </c>
      <c r="Y20" s="12">
        <v>9569</v>
      </c>
      <c r="Z20" s="31">
        <f t="shared" si="4"/>
        <v>1.5267065959979195E-2</v>
      </c>
    </row>
    <row r="21" spans="1:26" x14ac:dyDescent="0.2">
      <c r="A21" s="28" t="s">
        <v>111</v>
      </c>
      <c r="B21" s="29" t="s">
        <v>112</v>
      </c>
      <c r="C21" s="30">
        <v>29568</v>
      </c>
      <c r="D21" s="51">
        <v>776602</v>
      </c>
      <c r="E21" s="12">
        <v>776602</v>
      </c>
      <c r="F21" s="9">
        <v>648035</v>
      </c>
      <c r="G21" s="15">
        <f t="shared" si="0"/>
        <v>0.83444930607956203</v>
      </c>
      <c r="H21" s="9">
        <v>125400</v>
      </c>
      <c r="I21" s="12">
        <v>500</v>
      </c>
      <c r="J21" s="12">
        <v>125900</v>
      </c>
      <c r="K21" s="15">
        <f t="shared" si="1"/>
        <v>0.16211650240406283</v>
      </c>
      <c r="L21" s="9">
        <v>0</v>
      </c>
      <c r="M21" s="12">
        <v>0</v>
      </c>
      <c r="N21" s="12">
        <v>944</v>
      </c>
      <c r="O21" s="12">
        <v>0</v>
      </c>
      <c r="P21" s="12">
        <v>0</v>
      </c>
      <c r="Q21" s="12">
        <v>944</v>
      </c>
      <c r="R21" s="12">
        <v>0</v>
      </c>
      <c r="S21" s="12">
        <v>944</v>
      </c>
      <c r="T21" s="16">
        <f t="shared" si="2"/>
        <v>1.215551852815213E-3</v>
      </c>
      <c r="U21" s="9">
        <v>0</v>
      </c>
      <c r="V21" s="15">
        <f t="shared" si="3"/>
        <v>0</v>
      </c>
      <c r="W21" s="12">
        <v>1723</v>
      </c>
      <c r="X21" s="50" t="s">
        <v>113</v>
      </c>
      <c r="Y21" s="12">
        <v>1723</v>
      </c>
      <c r="Z21" s="32">
        <f t="shared" si="4"/>
        <v>2.2186396635599701E-3</v>
      </c>
    </row>
    <row r="22" spans="1:26" x14ac:dyDescent="0.2">
      <c r="A22" s="28" t="s">
        <v>114</v>
      </c>
      <c r="B22" s="29" t="s">
        <v>115</v>
      </c>
      <c r="C22" s="30">
        <v>22529</v>
      </c>
      <c r="D22" s="51">
        <v>1155711</v>
      </c>
      <c r="E22" s="12">
        <v>1155711</v>
      </c>
      <c r="F22" s="9">
        <v>937438</v>
      </c>
      <c r="G22" s="15">
        <f t="shared" si="0"/>
        <v>0.81113530977900183</v>
      </c>
      <c r="H22" s="9">
        <v>213729</v>
      </c>
      <c r="I22" s="12">
        <v>2000</v>
      </c>
      <c r="J22" s="12">
        <v>215729</v>
      </c>
      <c r="K22" s="15">
        <f t="shared" si="1"/>
        <v>0.18666344786888764</v>
      </c>
      <c r="L22" s="9">
        <v>0</v>
      </c>
      <c r="M22" s="12">
        <v>0</v>
      </c>
      <c r="N22" s="12">
        <v>600</v>
      </c>
      <c r="O22" s="12">
        <v>0</v>
      </c>
      <c r="P22" s="12">
        <v>0</v>
      </c>
      <c r="Q22" s="12">
        <v>600</v>
      </c>
      <c r="R22" s="12">
        <v>0</v>
      </c>
      <c r="S22" s="12">
        <v>600</v>
      </c>
      <c r="T22" s="16">
        <f t="shared" si="2"/>
        <v>5.1916093210153751E-4</v>
      </c>
      <c r="U22" s="9">
        <v>0</v>
      </c>
      <c r="V22" s="15">
        <f t="shared" si="3"/>
        <v>0</v>
      </c>
      <c r="W22" s="12">
        <v>1944</v>
      </c>
      <c r="X22" s="50" t="s">
        <v>116</v>
      </c>
      <c r="Y22" s="12">
        <v>1944</v>
      </c>
      <c r="Z22" s="32">
        <f t="shared" si="4"/>
        <v>1.6820814200089816E-3</v>
      </c>
    </row>
    <row r="23" spans="1:26" ht="25.5" x14ac:dyDescent="0.2">
      <c r="A23" s="28" t="s">
        <v>117</v>
      </c>
      <c r="B23" s="29" t="s">
        <v>118</v>
      </c>
      <c r="C23" s="30">
        <v>3616</v>
      </c>
      <c r="D23" s="51">
        <v>246029</v>
      </c>
      <c r="E23" s="12">
        <v>246029</v>
      </c>
      <c r="F23" s="9">
        <v>174865</v>
      </c>
      <c r="G23" s="15">
        <f t="shared" si="0"/>
        <v>0.71074954578525296</v>
      </c>
      <c r="H23" s="9">
        <v>36164</v>
      </c>
      <c r="I23" s="12">
        <v>0</v>
      </c>
      <c r="J23" s="12">
        <v>36164</v>
      </c>
      <c r="K23" s="15">
        <f t="shared" si="1"/>
        <v>0.14699080189733729</v>
      </c>
      <c r="L23" s="9">
        <v>0</v>
      </c>
      <c r="M23" s="12">
        <v>0</v>
      </c>
      <c r="N23" s="12">
        <v>0</v>
      </c>
      <c r="O23" s="12">
        <v>0</v>
      </c>
      <c r="P23" s="12">
        <v>0</v>
      </c>
      <c r="Q23" s="12">
        <v>0</v>
      </c>
      <c r="R23" s="12">
        <v>0</v>
      </c>
      <c r="S23" s="12">
        <v>0</v>
      </c>
      <c r="T23" s="15">
        <f t="shared" si="2"/>
        <v>0</v>
      </c>
      <c r="U23" s="9">
        <v>0</v>
      </c>
      <c r="V23" s="15">
        <f t="shared" si="3"/>
        <v>0</v>
      </c>
      <c r="W23" s="12">
        <v>35000</v>
      </c>
      <c r="X23" s="50" t="s">
        <v>119</v>
      </c>
      <c r="Y23" s="12">
        <v>35000</v>
      </c>
      <c r="Z23" s="31">
        <f t="shared" si="4"/>
        <v>0.14225965231740972</v>
      </c>
    </row>
    <row r="24" spans="1:26" ht="25.5" x14ac:dyDescent="0.2">
      <c r="A24" s="28" t="s">
        <v>120</v>
      </c>
      <c r="B24" s="29" t="s">
        <v>121</v>
      </c>
      <c r="C24" s="30">
        <v>17075</v>
      </c>
      <c r="D24" s="51">
        <v>888993</v>
      </c>
      <c r="E24" s="12">
        <v>835178</v>
      </c>
      <c r="F24" s="9">
        <v>680998</v>
      </c>
      <c r="G24" s="15">
        <f t="shared" si="0"/>
        <v>0.81539264683696167</v>
      </c>
      <c r="H24" s="9">
        <v>142580</v>
      </c>
      <c r="I24" s="12">
        <v>0</v>
      </c>
      <c r="J24" s="12">
        <v>142580</v>
      </c>
      <c r="K24" s="15">
        <f t="shared" si="1"/>
        <v>0.17071809841734337</v>
      </c>
      <c r="L24" s="9">
        <v>0</v>
      </c>
      <c r="M24" s="12">
        <v>0</v>
      </c>
      <c r="N24" s="12">
        <v>0</v>
      </c>
      <c r="O24" s="12">
        <v>0</v>
      </c>
      <c r="P24" s="12">
        <v>0</v>
      </c>
      <c r="Q24" s="12">
        <v>0</v>
      </c>
      <c r="R24" s="12">
        <v>0</v>
      </c>
      <c r="S24" s="12">
        <v>0</v>
      </c>
      <c r="T24" s="15">
        <f t="shared" si="2"/>
        <v>0</v>
      </c>
      <c r="U24" s="9">
        <v>0</v>
      </c>
      <c r="V24" s="15">
        <f t="shared" si="3"/>
        <v>0</v>
      </c>
      <c r="W24" s="12">
        <v>11600</v>
      </c>
      <c r="X24" s="50" t="s">
        <v>122</v>
      </c>
      <c r="Y24" s="12">
        <v>11600</v>
      </c>
      <c r="Z24" s="31">
        <f t="shared" si="4"/>
        <v>1.388925474569493E-2</v>
      </c>
    </row>
    <row r="25" spans="1:26" x14ac:dyDescent="0.2">
      <c r="A25" s="28" t="s">
        <v>123</v>
      </c>
      <c r="B25" s="29" t="s">
        <v>124</v>
      </c>
      <c r="C25" s="30">
        <v>14532</v>
      </c>
      <c r="D25" s="51">
        <v>1026577</v>
      </c>
      <c r="E25" s="12">
        <v>1026577</v>
      </c>
      <c r="F25" s="9">
        <v>841103</v>
      </c>
      <c r="G25" s="15">
        <f t="shared" si="0"/>
        <v>0.81932772699953338</v>
      </c>
      <c r="H25" s="9">
        <v>177025</v>
      </c>
      <c r="I25" s="12">
        <v>0</v>
      </c>
      <c r="J25" s="12">
        <v>177025</v>
      </c>
      <c r="K25" s="15">
        <f t="shared" si="1"/>
        <v>0.17244200873387969</v>
      </c>
      <c r="L25" s="9">
        <v>0</v>
      </c>
      <c r="M25" s="12">
        <v>0</v>
      </c>
      <c r="N25" s="12">
        <v>1000</v>
      </c>
      <c r="O25" s="12">
        <v>0</v>
      </c>
      <c r="P25" s="12">
        <v>0</v>
      </c>
      <c r="Q25" s="12">
        <v>1000</v>
      </c>
      <c r="R25" s="12">
        <v>0</v>
      </c>
      <c r="S25" s="12">
        <v>1000</v>
      </c>
      <c r="T25" s="16">
        <f t="shared" si="2"/>
        <v>9.7411105060799137E-4</v>
      </c>
      <c r="U25" s="9">
        <v>0</v>
      </c>
      <c r="V25" s="15">
        <f t="shared" si="3"/>
        <v>0</v>
      </c>
      <c r="W25" s="12">
        <v>7449</v>
      </c>
      <c r="X25" s="50" t="s">
        <v>125</v>
      </c>
      <c r="Y25" s="12">
        <v>7449</v>
      </c>
      <c r="Z25" s="31">
        <f t="shared" si="4"/>
        <v>7.2561532159789279E-3</v>
      </c>
    </row>
    <row r="26" spans="1:26" x14ac:dyDescent="0.2">
      <c r="A26" s="28" t="s">
        <v>126</v>
      </c>
      <c r="B26" s="29" t="s">
        <v>127</v>
      </c>
      <c r="C26" s="30">
        <v>1410</v>
      </c>
      <c r="D26" s="51">
        <v>556544</v>
      </c>
      <c r="E26" s="12">
        <v>516544</v>
      </c>
      <c r="F26" s="9">
        <v>419056</v>
      </c>
      <c r="G26" s="15">
        <f t="shared" si="0"/>
        <v>0.81126873993309379</v>
      </c>
      <c r="H26" s="9">
        <v>90133</v>
      </c>
      <c r="I26" s="12">
        <v>0</v>
      </c>
      <c r="J26" s="12">
        <v>90133</v>
      </c>
      <c r="K26" s="15">
        <f t="shared" si="1"/>
        <v>0.1744923956139264</v>
      </c>
      <c r="L26" s="9">
        <v>0</v>
      </c>
      <c r="M26" s="12">
        <v>0</v>
      </c>
      <c r="N26" s="12">
        <v>1000</v>
      </c>
      <c r="O26" s="12">
        <v>0</v>
      </c>
      <c r="P26" s="12">
        <v>0</v>
      </c>
      <c r="Q26" s="12">
        <v>1000</v>
      </c>
      <c r="R26" s="12">
        <v>0</v>
      </c>
      <c r="S26" s="12">
        <v>1000</v>
      </c>
      <c r="T26" s="16">
        <f t="shared" si="2"/>
        <v>1.9359435014248544E-3</v>
      </c>
      <c r="U26" s="9">
        <v>3500</v>
      </c>
      <c r="V26" s="15">
        <f t="shared" si="3"/>
        <v>6.7758022549869908E-3</v>
      </c>
      <c r="W26" s="12">
        <v>2855</v>
      </c>
      <c r="X26" s="50" t="s">
        <v>128</v>
      </c>
      <c r="Y26" s="12">
        <v>6355</v>
      </c>
      <c r="Z26" s="31">
        <f t="shared" si="4"/>
        <v>1.230292095155495E-2</v>
      </c>
    </row>
    <row r="27" spans="1:26" ht="38.25" x14ac:dyDescent="0.2">
      <c r="A27" s="28" t="s">
        <v>129</v>
      </c>
      <c r="B27" s="29" t="s">
        <v>130</v>
      </c>
      <c r="C27" s="30">
        <v>25163</v>
      </c>
      <c r="D27" s="51">
        <v>2712393</v>
      </c>
      <c r="E27" s="12">
        <v>2632393</v>
      </c>
      <c r="F27" s="9">
        <v>1933958</v>
      </c>
      <c r="G27" s="15">
        <f t="shared" si="0"/>
        <v>0.73467677508639473</v>
      </c>
      <c r="H27" s="9">
        <v>402053</v>
      </c>
      <c r="I27" s="12">
        <v>0</v>
      </c>
      <c r="J27" s="12">
        <v>402053</v>
      </c>
      <c r="K27" s="15">
        <f t="shared" si="1"/>
        <v>0.15273289360669171</v>
      </c>
      <c r="L27" s="9">
        <v>0</v>
      </c>
      <c r="M27" s="12">
        <v>0</v>
      </c>
      <c r="N27" s="12">
        <v>978</v>
      </c>
      <c r="O27" s="12">
        <v>224460</v>
      </c>
      <c r="P27" s="12">
        <v>0</v>
      </c>
      <c r="Q27" s="12">
        <v>225438</v>
      </c>
      <c r="R27" s="12">
        <v>2000</v>
      </c>
      <c r="S27" s="12">
        <v>227438</v>
      </c>
      <c r="T27" s="34">
        <f t="shared" si="2"/>
        <v>8.6399713112745705E-2</v>
      </c>
      <c r="U27" s="9">
        <v>11160</v>
      </c>
      <c r="V27" s="16">
        <f t="shared" si="3"/>
        <v>4.2394885566098984E-3</v>
      </c>
      <c r="W27" s="12">
        <v>57784</v>
      </c>
      <c r="X27" s="50" t="s">
        <v>131</v>
      </c>
      <c r="Y27" s="12">
        <v>68944</v>
      </c>
      <c r="Z27" s="31">
        <f t="shared" si="4"/>
        <v>2.6190618194167816E-2</v>
      </c>
    </row>
    <row r="28" spans="1:26" x14ac:dyDescent="0.2">
      <c r="A28" s="28" t="s">
        <v>132</v>
      </c>
      <c r="B28" s="29" t="s">
        <v>133</v>
      </c>
      <c r="C28" s="30">
        <v>5991</v>
      </c>
      <c r="D28" s="51">
        <v>98627</v>
      </c>
      <c r="E28" s="12">
        <v>78477</v>
      </c>
      <c r="F28" s="9">
        <v>11500</v>
      </c>
      <c r="G28" s="15">
        <f t="shared" si="0"/>
        <v>0.14653975050014653</v>
      </c>
      <c r="H28" s="9">
        <v>23113</v>
      </c>
      <c r="I28" s="12">
        <v>5000</v>
      </c>
      <c r="J28" s="12">
        <v>28113</v>
      </c>
      <c r="K28" s="15">
        <f t="shared" si="1"/>
        <v>0.35823234833135825</v>
      </c>
      <c r="L28" s="9">
        <v>0</v>
      </c>
      <c r="M28" s="12">
        <v>0</v>
      </c>
      <c r="N28" s="12">
        <v>921</v>
      </c>
      <c r="O28" s="12">
        <v>0</v>
      </c>
      <c r="P28" s="12">
        <v>0</v>
      </c>
      <c r="Q28" s="12">
        <v>921</v>
      </c>
      <c r="R28" s="12">
        <v>0</v>
      </c>
      <c r="S28" s="12">
        <v>921</v>
      </c>
      <c r="T28" s="16">
        <f t="shared" si="2"/>
        <v>1.1735922627011735E-2</v>
      </c>
      <c r="U28" s="9">
        <v>12062</v>
      </c>
      <c r="V28" s="15">
        <f t="shared" si="3"/>
        <v>0.1537010843941537</v>
      </c>
      <c r="W28" s="12">
        <v>25881</v>
      </c>
      <c r="X28" s="50" t="s">
        <v>134</v>
      </c>
      <c r="Y28" s="12">
        <v>37943</v>
      </c>
      <c r="Z28" s="31">
        <f t="shared" si="4"/>
        <v>0.48349197854148351</v>
      </c>
    </row>
    <row r="29" spans="1:26" x14ac:dyDescent="0.2">
      <c r="A29" s="28" t="s">
        <v>135</v>
      </c>
      <c r="B29" s="29" t="s">
        <v>133</v>
      </c>
      <c r="C29" s="30">
        <v>19821</v>
      </c>
      <c r="D29" s="51">
        <v>1571469</v>
      </c>
      <c r="E29" s="12">
        <v>1568735</v>
      </c>
      <c r="F29" s="9">
        <v>1315000</v>
      </c>
      <c r="G29" s="15">
        <f t="shared" si="0"/>
        <v>0.83825502713970168</v>
      </c>
      <c r="H29" s="9">
        <v>245722</v>
      </c>
      <c r="I29" s="12">
        <v>0</v>
      </c>
      <c r="J29" s="12">
        <v>245722</v>
      </c>
      <c r="K29" s="15">
        <f t="shared" si="1"/>
        <v>0.15663703557324851</v>
      </c>
      <c r="L29" s="9">
        <v>0</v>
      </c>
      <c r="M29" s="12">
        <v>0</v>
      </c>
      <c r="N29" s="12">
        <v>0</v>
      </c>
      <c r="O29" s="12">
        <v>0</v>
      </c>
      <c r="P29" s="12">
        <v>0</v>
      </c>
      <c r="Q29" s="12">
        <v>0</v>
      </c>
      <c r="R29" s="12">
        <v>0</v>
      </c>
      <c r="S29" s="12">
        <v>0</v>
      </c>
      <c r="T29" s="15">
        <f t="shared" si="2"/>
        <v>0</v>
      </c>
      <c r="U29" s="9">
        <v>2000</v>
      </c>
      <c r="V29" s="16">
        <f t="shared" si="3"/>
        <v>1.2749125888056299E-3</v>
      </c>
      <c r="W29" s="12">
        <v>6013</v>
      </c>
      <c r="X29" s="50" t="s">
        <v>136</v>
      </c>
      <c r="Y29" s="12">
        <v>8013</v>
      </c>
      <c r="Z29" s="31">
        <f t="shared" si="4"/>
        <v>5.1079372870497563E-3</v>
      </c>
    </row>
    <row r="30" spans="1:26" x14ac:dyDescent="0.2">
      <c r="A30" s="28" t="s">
        <v>137</v>
      </c>
      <c r="B30" s="29" t="s">
        <v>133</v>
      </c>
      <c r="C30" s="30">
        <v>1920</v>
      </c>
      <c r="D30" s="51">
        <v>130341</v>
      </c>
      <c r="E30" s="12">
        <v>130341</v>
      </c>
      <c r="F30" s="9">
        <v>10000</v>
      </c>
      <c r="G30" s="15">
        <f t="shared" si="0"/>
        <v>7.6721829662193777E-2</v>
      </c>
      <c r="H30" s="9">
        <v>28773</v>
      </c>
      <c r="I30" s="12">
        <v>0</v>
      </c>
      <c r="J30" s="12">
        <v>28773</v>
      </c>
      <c r="K30" s="15">
        <f t="shared" si="1"/>
        <v>0.22075172048703018</v>
      </c>
      <c r="L30" s="9">
        <v>0</v>
      </c>
      <c r="M30" s="12">
        <v>0</v>
      </c>
      <c r="N30" s="12">
        <v>920</v>
      </c>
      <c r="O30" s="12">
        <v>0</v>
      </c>
      <c r="P30" s="12">
        <v>0</v>
      </c>
      <c r="Q30" s="12">
        <v>920</v>
      </c>
      <c r="R30" s="12">
        <v>0</v>
      </c>
      <c r="S30" s="12">
        <v>920</v>
      </c>
      <c r="T30" s="15">
        <f t="shared" si="2"/>
        <v>7.0584083289218285E-3</v>
      </c>
      <c r="U30" s="9">
        <v>0</v>
      </c>
      <c r="V30" s="15">
        <f t="shared" si="3"/>
        <v>0</v>
      </c>
      <c r="W30" s="12">
        <v>90648</v>
      </c>
      <c r="X30" s="50" t="s">
        <v>138</v>
      </c>
      <c r="Y30" s="12">
        <v>90648</v>
      </c>
      <c r="Z30" s="31">
        <f t="shared" si="4"/>
        <v>0.69546804152185426</v>
      </c>
    </row>
    <row r="31" spans="1:26" ht="25.5" x14ac:dyDescent="0.2">
      <c r="A31" s="28" t="s">
        <v>139</v>
      </c>
      <c r="B31" s="29" t="s">
        <v>140</v>
      </c>
      <c r="C31" s="30">
        <v>34114</v>
      </c>
      <c r="D31" s="51">
        <v>1197744</v>
      </c>
      <c r="E31" s="12">
        <v>1197744</v>
      </c>
      <c r="F31" s="9">
        <v>963615</v>
      </c>
      <c r="G31" s="15">
        <f t="shared" si="0"/>
        <v>0.80452500701318475</v>
      </c>
      <c r="H31" s="9">
        <v>197202</v>
      </c>
      <c r="I31" s="12">
        <v>2000</v>
      </c>
      <c r="J31" s="12">
        <v>199202</v>
      </c>
      <c r="K31" s="15">
        <f t="shared" si="1"/>
        <v>0.16631433762139489</v>
      </c>
      <c r="L31" s="9">
        <v>11250</v>
      </c>
      <c r="M31" s="12">
        <v>0</v>
      </c>
      <c r="N31" s="12">
        <v>995</v>
      </c>
      <c r="O31" s="12">
        <v>0</v>
      </c>
      <c r="P31" s="12">
        <v>6400</v>
      </c>
      <c r="Q31" s="12">
        <v>7395</v>
      </c>
      <c r="R31" s="12">
        <v>0</v>
      </c>
      <c r="S31" s="12">
        <v>18645</v>
      </c>
      <c r="T31" s="15">
        <f t="shared" si="2"/>
        <v>1.5566765519176051E-2</v>
      </c>
      <c r="U31" s="9">
        <v>16282</v>
      </c>
      <c r="V31" s="15">
        <f t="shared" si="3"/>
        <v>1.3593889846244272E-2</v>
      </c>
      <c r="W31" s="12">
        <v>0</v>
      </c>
      <c r="X31" s="50" t="s">
        <v>141</v>
      </c>
      <c r="Y31" s="12">
        <v>16282</v>
      </c>
      <c r="Z31" s="31">
        <f t="shared" si="4"/>
        <v>1.3593889846244272E-2</v>
      </c>
    </row>
    <row r="32" spans="1:26" x14ac:dyDescent="0.2">
      <c r="A32" s="28" t="s">
        <v>142</v>
      </c>
      <c r="B32" s="29" t="s">
        <v>143</v>
      </c>
      <c r="C32" s="30">
        <v>12588</v>
      </c>
      <c r="D32" s="51">
        <v>468742</v>
      </c>
      <c r="E32" s="12">
        <v>468742</v>
      </c>
      <c r="F32" s="9">
        <v>381300</v>
      </c>
      <c r="G32" s="15">
        <f t="shared" si="0"/>
        <v>0.81345388294626897</v>
      </c>
      <c r="H32" s="9">
        <v>76629</v>
      </c>
      <c r="I32" s="12">
        <v>0</v>
      </c>
      <c r="J32" s="12">
        <v>76629</v>
      </c>
      <c r="K32" s="15">
        <f t="shared" si="1"/>
        <v>0.16347799002436308</v>
      </c>
      <c r="L32" s="9">
        <v>1892</v>
      </c>
      <c r="M32" s="33">
        <v>0</v>
      </c>
      <c r="N32" s="12">
        <v>733</v>
      </c>
      <c r="O32" s="33">
        <v>0</v>
      </c>
      <c r="P32" s="33">
        <v>0</v>
      </c>
      <c r="Q32" s="12">
        <v>733</v>
      </c>
      <c r="R32" s="33">
        <v>0</v>
      </c>
      <c r="S32" s="12">
        <v>2625</v>
      </c>
      <c r="T32" s="15">
        <f t="shared" si="2"/>
        <v>5.6000955749644791E-3</v>
      </c>
      <c r="U32" s="9">
        <v>0</v>
      </c>
      <c r="V32" s="15">
        <f t="shared" si="3"/>
        <v>0</v>
      </c>
      <c r="W32" s="12">
        <v>8188</v>
      </c>
      <c r="X32" s="50" t="s">
        <v>144</v>
      </c>
      <c r="Y32" s="12">
        <v>8188</v>
      </c>
      <c r="Z32" s="31">
        <f t="shared" si="4"/>
        <v>1.7468031454403489E-2</v>
      </c>
    </row>
    <row r="33" spans="1:26" x14ac:dyDescent="0.2">
      <c r="A33" s="28" t="s">
        <v>145</v>
      </c>
      <c r="B33" s="29" t="s">
        <v>146</v>
      </c>
      <c r="C33" s="30">
        <v>75604</v>
      </c>
      <c r="D33" s="51">
        <v>2843680</v>
      </c>
      <c r="E33" s="12">
        <v>2613312</v>
      </c>
      <c r="F33" s="9">
        <v>2058247</v>
      </c>
      <c r="G33" s="15">
        <f t="shared" si="0"/>
        <v>0.78760094470158937</v>
      </c>
      <c r="H33" s="9">
        <v>408981</v>
      </c>
      <c r="I33" s="12">
        <v>0</v>
      </c>
      <c r="J33" s="12">
        <v>408981</v>
      </c>
      <c r="K33" s="15">
        <f t="shared" si="1"/>
        <v>0.15649910917640145</v>
      </c>
      <c r="L33" s="9">
        <v>0</v>
      </c>
      <c r="M33" s="12">
        <v>0</v>
      </c>
      <c r="N33" s="12">
        <v>1472</v>
      </c>
      <c r="O33" s="12">
        <v>0</v>
      </c>
      <c r="P33" s="12">
        <v>0</v>
      </c>
      <c r="Q33" s="12">
        <v>1472</v>
      </c>
      <c r="R33" s="12">
        <v>0</v>
      </c>
      <c r="S33" s="12">
        <v>1472</v>
      </c>
      <c r="T33" s="16">
        <f t="shared" si="2"/>
        <v>5.6326990424411625E-4</v>
      </c>
      <c r="U33" s="9">
        <v>6585</v>
      </c>
      <c r="V33" s="16">
        <f t="shared" si="3"/>
        <v>2.5197909778855339E-3</v>
      </c>
      <c r="W33" s="12">
        <v>138027</v>
      </c>
      <c r="X33" s="50" t="s">
        <v>147</v>
      </c>
      <c r="Y33" s="12">
        <v>144612</v>
      </c>
      <c r="Z33" s="31">
        <f t="shared" si="4"/>
        <v>5.5336676217765043E-2</v>
      </c>
    </row>
    <row r="34" spans="1:26" x14ac:dyDescent="0.2">
      <c r="A34" s="28" t="s">
        <v>148</v>
      </c>
      <c r="B34" s="29" t="s">
        <v>149</v>
      </c>
      <c r="C34" s="30">
        <v>17871</v>
      </c>
      <c r="D34" s="51">
        <v>649914</v>
      </c>
      <c r="E34" s="12">
        <v>649914</v>
      </c>
      <c r="F34" s="9">
        <v>528753</v>
      </c>
      <c r="G34" s="15">
        <f t="shared" si="0"/>
        <v>0.8135737959176137</v>
      </c>
      <c r="H34" s="9">
        <v>116092</v>
      </c>
      <c r="I34" s="12">
        <v>0</v>
      </c>
      <c r="J34" s="12">
        <v>116092</v>
      </c>
      <c r="K34" s="15">
        <f t="shared" si="1"/>
        <v>0.17862671061094237</v>
      </c>
      <c r="L34" s="9">
        <v>0</v>
      </c>
      <c r="M34" s="12">
        <v>0</v>
      </c>
      <c r="N34" s="12">
        <v>1000</v>
      </c>
      <c r="O34" s="12">
        <v>0</v>
      </c>
      <c r="P34" s="12">
        <v>0</v>
      </c>
      <c r="Q34" s="12">
        <v>1000</v>
      </c>
      <c r="R34" s="12">
        <v>0</v>
      </c>
      <c r="S34" s="12">
        <v>1000</v>
      </c>
      <c r="T34" s="16">
        <f t="shared" si="2"/>
        <v>1.5386651156922301E-3</v>
      </c>
      <c r="U34" s="9">
        <v>0</v>
      </c>
      <c r="V34" s="15">
        <f t="shared" si="3"/>
        <v>0</v>
      </c>
      <c r="W34" s="12">
        <v>4069</v>
      </c>
      <c r="X34" s="50" t="s">
        <v>150</v>
      </c>
      <c r="Y34" s="12">
        <v>4069</v>
      </c>
      <c r="Z34" s="31">
        <f t="shared" si="4"/>
        <v>6.2608283557516837E-3</v>
      </c>
    </row>
    <row r="35" spans="1:26" ht="38.25" x14ac:dyDescent="0.2">
      <c r="A35" s="28" t="s">
        <v>151</v>
      </c>
      <c r="B35" s="29" t="s">
        <v>152</v>
      </c>
      <c r="C35" s="30">
        <v>131744</v>
      </c>
      <c r="D35" s="51">
        <v>5991459</v>
      </c>
      <c r="E35" s="12">
        <v>5926459</v>
      </c>
      <c r="F35" s="9">
        <v>3995000</v>
      </c>
      <c r="G35" s="15">
        <f t="shared" si="0"/>
        <v>0.67409561088670322</v>
      </c>
      <c r="H35" s="9">
        <v>868024</v>
      </c>
      <c r="I35" s="12">
        <v>11500</v>
      </c>
      <c r="J35" s="12">
        <v>879524</v>
      </c>
      <c r="K35" s="15">
        <f t="shared" si="1"/>
        <v>0.14840632492353359</v>
      </c>
      <c r="L35" s="11">
        <v>0</v>
      </c>
      <c r="M35" s="12">
        <v>0</v>
      </c>
      <c r="N35" s="12">
        <v>5000</v>
      </c>
      <c r="O35" s="12">
        <v>610700</v>
      </c>
      <c r="P35" s="12">
        <v>60000</v>
      </c>
      <c r="Q35" s="12">
        <v>675700</v>
      </c>
      <c r="R35" s="12">
        <v>20000</v>
      </c>
      <c r="S35" s="12">
        <v>695700</v>
      </c>
      <c r="T35" s="15">
        <f t="shared" si="2"/>
        <v>0.11738881514239785</v>
      </c>
      <c r="U35" s="9">
        <v>60500</v>
      </c>
      <c r="V35" s="15">
        <f t="shared" si="3"/>
        <v>1.0208456685518284E-2</v>
      </c>
      <c r="W35" s="12">
        <v>295735</v>
      </c>
      <c r="X35" s="50" t="s">
        <v>153</v>
      </c>
      <c r="Y35" s="12">
        <v>356235</v>
      </c>
      <c r="Z35" s="31">
        <f t="shared" si="4"/>
        <v>6.0109249047365386E-2</v>
      </c>
    </row>
    <row r="36" spans="1:26" ht="25.5" x14ac:dyDescent="0.2">
      <c r="A36" s="28" t="s">
        <v>154</v>
      </c>
      <c r="B36" s="29" t="s">
        <v>152</v>
      </c>
      <c r="C36" s="30">
        <v>59190</v>
      </c>
      <c r="D36" s="51">
        <v>7010138</v>
      </c>
      <c r="E36" s="12">
        <v>5947654</v>
      </c>
      <c r="F36" s="9">
        <v>288202</v>
      </c>
      <c r="G36" s="15">
        <f t="shared" si="0"/>
        <v>4.84564165971995E-2</v>
      </c>
      <c r="H36" s="9">
        <v>798489</v>
      </c>
      <c r="I36" s="12">
        <v>853276</v>
      </c>
      <c r="J36" s="12">
        <v>1651765</v>
      </c>
      <c r="K36" s="15">
        <f t="shared" si="1"/>
        <v>0.27771706289572323</v>
      </c>
      <c r="L36" s="9">
        <v>0</v>
      </c>
      <c r="M36" s="12">
        <v>0</v>
      </c>
      <c r="N36" s="12">
        <v>35567</v>
      </c>
      <c r="O36" s="12">
        <v>0</v>
      </c>
      <c r="P36" s="12">
        <v>0</v>
      </c>
      <c r="Q36" s="12">
        <v>35567</v>
      </c>
      <c r="R36" s="12">
        <v>286566</v>
      </c>
      <c r="S36" s="12">
        <v>322133</v>
      </c>
      <c r="T36" s="15">
        <f t="shared" si="2"/>
        <v>5.4161355048562003E-2</v>
      </c>
      <c r="U36" s="9">
        <v>374925</v>
      </c>
      <c r="V36" s="15">
        <f t="shared" si="3"/>
        <v>6.3037459811885493E-2</v>
      </c>
      <c r="W36" s="12">
        <v>3310629</v>
      </c>
      <c r="X36" s="50" t="s">
        <v>155</v>
      </c>
      <c r="Y36" s="12">
        <v>3685554</v>
      </c>
      <c r="Z36" s="31">
        <f t="shared" si="4"/>
        <v>0.61966516545851524</v>
      </c>
    </row>
    <row r="37" spans="1:26" ht="25.5" x14ac:dyDescent="0.2">
      <c r="A37" s="28" t="s">
        <v>156</v>
      </c>
      <c r="B37" s="29" t="s">
        <v>157</v>
      </c>
      <c r="C37" s="30">
        <v>8020</v>
      </c>
      <c r="D37" s="51">
        <v>175581</v>
      </c>
      <c r="E37" s="12">
        <v>175581</v>
      </c>
      <c r="F37" s="9">
        <v>100000</v>
      </c>
      <c r="G37" s="15">
        <f t="shared" si="0"/>
        <v>0.56953770624384192</v>
      </c>
      <c r="H37" s="9">
        <v>24736</v>
      </c>
      <c r="I37" s="12">
        <v>0</v>
      </c>
      <c r="J37" s="12">
        <v>24736</v>
      </c>
      <c r="K37" s="15">
        <f t="shared" si="1"/>
        <v>0.14088084701647671</v>
      </c>
      <c r="L37" s="9">
        <v>0</v>
      </c>
      <c r="M37" s="12">
        <v>0</v>
      </c>
      <c r="N37" s="12">
        <v>941</v>
      </c>
      <c r="O37" s="12">
        <v>0</v>
      </c>
      <c r="P37" s="12">
        <v>0</v>
      </c>
      <c r="Q37" s="12">
        <v>941</v>
      </c>
      <c r="R37" s="12">
        <v>0</v>
      </c>
      <c r="S37" s="12">
        <v>941</v>
      </c>
      <c r="T37" s="15">
        <f t="shared" si="2"/>
        <v>5.3593498157545518E-3</v>
      </c>
      <c r="U37" s="9">
        <v>0</v>
      </c>
      <c r="V37" s="15">
        <f t="shared" si="3"/>
        <v>0</v>
      </c>
      <c r="W37" s="12">
        <v>49904</v>
      </c>
      <c r="X37" s="50" t="s">
        <v>158</v>
      </c>
      <c r="Y37" s="12">
        <v>49904</v>
      </c>
      <c r="Z37" s="31">
        <f t="shared" si="4"/>
        <v>0.28422209692392686</v>
      </c>
    </row>
    <row r="38" spans="1:26" ht="25.5" x14ac:dyDescent="0.2">
      <c r="A38" s="28" t="s">
        <v>159</v>
      </c>
      <c r="B38" s="29" t="s">
        <v>160</v>
      </c>
      <c r="C38" s="30">
        <v>4230</v>
      </c>
      <c r="D38" s="51">
        <v>330820</v>
      </c>
      <c r="E38" s="12">
        <v>330820</v>
      </c>
      <c r="F38" s="9">
        <v>259817</v>
      </c>
      <c r="G38" s="15">
        <f t="shared" si="0"/>
        <v>0.78537271023517319</v>
      </c>
      <c r="H38" s="9">
        <v>52971</v>
      </c>
      <c r="I38" s="12">
        <v>750</v>
      </c>
      <c r="J38" s="12">
        <v>53721</v>
      </c>
      <c r="K38" s="15">
        <f t="shared" si="1"/>
        <v>0.16238740100356688</v>
      </c>
      <c r="L38" s="9">
        <v>0</v>
      </c>
      <c r="M38" s="12">
        <v>0</v>
      </c>
      <c r="N38" s="12">
        <v>1000</v>
      </c>
      <c r="O38" s="12">
        <v>0</v>
      </c>
      <c r="P38" s="12">
        <v>0</v>
      </c>
      <c r="Q38" s="12">
        <v>1000</v>
      </c>
      <c r="R38" s="12">
        <v>0</v>
      </c>
      <c r="S38" s="12">
        <v>1000</v>
      </c>
      <c r="T38" s="16">
        <f t="shared" si="2"/>
        <v>3.0227918505531708E-3</v>
      </c>
      <c r="U38" s="9">
        <v>0</v>
      </c>
      <c r="V38" s="15">
        <f t="shared" si="3"/>
        <v>0</v>
      </c>
      <c r="W38" s="12">
        <v>16282</v>
      </c>
      <c r="X38" s="50" t="s">
        <v>161</v>
      </c>
      <c r="Y38" s="12">
        <v>16282</v>
      </c>
      <c r="Z38" s="31">
        <f t="shared" si="4"/>
        <v>4.9217096910706727E-2</v>
      </c>
    </row>
    <row r="39" spans="1:26" x14ac:dyDescent="0.2">
      <c r="A39" s="28" t="s">
        <v>162</v>
      </c>
      <c r="B39" s="29" t="s">
        <v>160</v>
      </c>
      <c r="C39" s="30">
        <v>6154</v>
      </c>
      <c r="D39" s="51">
        <v>369473</v>
      </c>
      <c r="E39" s="12">
        <v>369239</v>
      </c>
      <c r="F39" s="9">
        <v>259818</v>
      </c>
      <c r="G39" s="15">
        <f t="shared" si="0"/>
        <v>0.70365806428898359</v>
      </c>
      <c r="H39" s="9">
        <v>53212</v>
      </c>
      <c r="I39" s="12">
        <v>0</v>
      </c>
      <c r="J39" s="12">
        <v>53212</v>
      </c>
      <c r="K39" s="15">
        <f t="shared" si="1"/>
        <v>0.1441126208228275</v>
      </c>
      <c r="L39" s="9">
        <v>0</v>
      </c>
      <c r="M39" s="12">
        <v>0</v>
      </c>
      <c r="N39" s="12">
        <v>1000</v>
      </c>
      <c r="O39" s="12">
        <v>45230</v>
      </c>
      <c r="P39" s="12">
        <v>0</v>
      </c>
      <c r="Q39" s="12">
        <v>46230</v>
      </c>
      <c r="R39" s="12">
        <v>0</v>
      </c>
      <c r="S39" s="12">
        <v>46230</v>
      </c>
      <c r="T39" s="15">
        <f t="shared" si="2"/>
        <v>0.12520345900622631</v>
      </c>
      <c r="U39" s="9">
        <v>500</v>
      </c>
      <c r="V39" s="16">
        <f t="shared" si="3"/>
        <v>1.3541364807076175E-3</v>
      </c>
      <c r="W39" s="12">
        <v>9479</v>
      </c>
      <c r="X39" s="50" t="s">
        <v>163</v>
      </c>
      <c r="Y39" s="12">
        <v>9979</v>
      </c>
      <c r="Z39" s="31">
        <f t="shared" si="4"/>
        <v>2.7025855881962633E-2</v>
      </c>
    </row>
    <row r="40" spans="1:26" x14ac:dyDescent="0.2">
      <c r="A40" s="28" t="s">
        <v>164</v>
      </c>
      <c r="B40" s="29" t="s">
        <v>165</v>
      </c>
      <c r="C40" s="30">
        <v>9476</v>
      </c>
      <c r="D40" s="51">
        <v>853502</v>
      </c>
      <c r="E40" s="12">
        <v>711511</v>
      </c>
      <c r="F40" s="9">
        <v>575849</v>
      </c>
      <c r="G40" s="15">
        <f t="shared" si="0"/>
        <v>0.80933253315830678</v>
      </c>
      <c r="H40" s="9">
        <v>132110</v>
      </c>
      <c r="I40" s="12">
        <v>0</v>
      </c>
      <c r="J40" s="12">
        <v>132110</v>
      </c>
      <c r="K40" s="15">
        <f t="shared" si="1"/>
        <v>0.18567527417004095</v>
      </c>
      <c r="L40" s="9">
        <v>0</v>
      </c>
      <c r="M40" s="12">
        <v>0</v>
      </c>
      <c r="N40" s="12">
        <v>1000</v>
      </c>
      <c r="O40" s="12">
        <v>0</v>
      </c>
      <c r="P40" s="33">
        <v>0</v>
      </c>
      <c r="Q40" s="12">
        <v>1000</v>
      </c>
      <c r="R40" s="12">
        <v>0</v>
      </c>
      <c r="S40" s="12">
        <v>1000</v>
      </c>
      <c r="T40" s="16">
        <f t="shared" si="2"/>
        <v>1.4054596485507604E-3</v>
      </c>
      <c r="U40" s="9">
        <v>0</v>
      </c>
      <c r="V40" s="15">
        <f t="shared" si="3"/>
        <v>0</v>
      </c>
      <c r="W40" s="12">
        <v>2552</v>
      </c>
      <c r="X40" s="50" t="s">
        <v>166</v>
      </c>
      <c r="Y40" s="12">
        <v>2552</v>
      </c>
      <c r="Z40" s="32">
        <f t="shared" si="4"/>
        <v>3.5867330231015401E-3</v>
      </c>
    </row>
    <row r="41" spans="1:26" ht="25.5" x14ac:dyDescent="0.2">
      <c r="A41" s="28" t="s">
        <v>167</v>
      </c>
      <c r="B41" s="29" t="s">
        <v>165</v>
      </c>
      <c r="C41" s="30">
        <v>12642</v>
      </c>
      <c r="D41" s="51">
        <v>1270061</v>
      </c>
      <c r="E41" s="12">
        <v>1270061</v>
      </c>
      <c r="F41" s="9">
        <v>878159</v>
      </c>
      <c r="G41" s="15">
        <f t="shared" si="0"/>
        <v>0.69143056908290235</v>
      </c>
      <c r="H41" s="9">
        <v>175450</v>
      </c>
      <c r="I41" s="12">
        <v>0</v>
      </c>
      <c r="J41" s="12">
        <v>175450</v>
      </c>
      <c r="K41" s="15">
        <f t="shared" si="1"/>
        <v>0.13814297108564078</v>
      </c>
      <c r="L41" s="9">
        <v>0</v>
      </c>
      <c r="M41" s="12">
        <v>0</v>
      </c>
      <c r="N41" s="12">
        <v>900</v>
      </c>
      <c r="O41" s="12">
        <v>151297</v>
      </c>
      <c r="P41" s="12">
        <v>0</v>
      </c>
      <c r="Q41" s="12">
        <v>152197</v>
      </c>
      <c r="R41" s="12">
        <v>0</v>
      </c>
      <c r="S41" s="12">
        <v>152197</v>
      </c>
      <c r="T41" s="15">
        <f t="shared" si="2"/>
        <v>0.11983440165472367</v>
      </c>
      <c r="U41" s="9">
        <v>0</v>
      </c>
      <c r="V41" s="15">
        <f t="shared" si="3"/>
        <v>0</v>
      </c>
      <c r="W41" s="12">
        <v>64255</v>
      </c>
      <c r="X41" s="50" t="s">
        <v>168</v>
      </c>
      <c r="Y41" s="12">
        <v>64255</v>
      </c>
      <c r="Z41" s="31">
        <f t="shared" si="4"/>
        <v>5.0592058176733241E-2</v>
      </c>
    </row>
    <row r="42" spans="1:26" ht="38.25" x14ac:dyDescent="0.2">
      <c r="A42" s="28" t="s">
        <v>169</v>
      </c>
      <c r="B42" s="29" t="s">
        <v>170</v>
      </c>
      <c r="C42" s="30">
        <v>31931</v>
      </c>
      <c r="D42" s="51">
        <v>1335860</v>
      </c>
      <c r="E42" s="12">
        <v>1331632</v>
      </c>
      <c r="F42" s="9">
        <v>1006990</v>
      </c>
      <c r="G42" s="15">
        <f t="shared" si="0"/>
        <v>0.75620742066877333</v>
      </c>
      <c r="H42" s="9">
        <v>231439</v>
      </c>
      <c r="I42" s="12">
        <v>0</v>
      </c>
      <c r="J42" s="12">
        <v>231439</v>
      </c>
      <c r="K42" s="15">
        <f t="shared" si="1"/>
        <v>0.17380102010164972</v>
      </c>
      <c r="L42" s="9">
        <v>331</v>
      </c>
      <c r="M42" s="12">
        <v>0</v>
      </c>
      <c r="N42" s="12">
        <v>1989</v>
      </c>
      <c r="O42" s="12">
        <v>0</v>
      </c>
      <c r="P42" s="12">
        <v>0</v>
      </c>
      <c r="Q42" s="12">
        <v>1989</v>
      </c>
      <c r="R42" s="12">
        <v>0</v>
      </c>
      <c r="S42" s="12">
        <v>2320</v>
      </c>
      <c r="T42" s="16">
        <f t="shared" si="2"/>
        <v>1.7422230766457999E-3</v>
      </c>
      <c r="U42" s="9">
        <v>6000</v>
      </c>
      <c r="V42" s="16">
        <f t="shared" si="3"/>
        <v>4.5057493361529309E-3</v>
      </c>
      <c r="W42" s="12">
        <v>84883</v>
      </c>
      <c r="X42" s="50" t="s">
        <v>171</v>
      </c>
      <c r="Y42" s="12">
        <v>90883</v>
      </c>
      <c r="Z42" s="31">
        <f t="shared" si="4"/>
        <v>6.8249336152931134E-2</v>
      </c>
    </row>
    <row r="43" spans="1:26" x14ac:dyDescent="0.2">
      <c r="A43" s="28" t="s">
        <v>172</v>
      </c>
      <c r="B43" s="29" t="s">
        <v>173</v>
      </c>
      <c r="C43" s="30">
        <v>16359</v>
      </c>
      <c r="D43" s="51">
        <v>722724</v>
      </c>
      <c r="E43" s="12">
        <v>722724</v>
      </c>
      <c r="F43" s="9">
        <v>585001</v>
      </c>
      <c r="G43" s="15">
        <f t="shared" si="0"/>
        <v>0.80943901129615181</v>
      </c>
      <c r="H43" s="9">
        <v>122762</v>
      </c>
      <c r="I43" s="12">
        <v>1500</v>
      </c>
      <c r="J43" s="12">
        <v>124262</v>
      </c>
      <c r="K43" s="15">
        <f t="shared" si="1"/>
        <v>0.17193562134369414</v>
      </c>
      <c r="L43" s="9">
        <v>0</v>
      </c>
      <c r="M43" s="12">
        <v>0</v>
      </c>
      <c r="N43" s="12">
        <v>1500</v>
      </c>
      <c r="O43" s="12">
        <v>0</v>
      </c>
      <c r="P43" s="12">
        <v>0</v>
      </c>
      <c r="Q43" s="12">
        <v>1500</v>
      </c>
      <c r="R43" s="12">
        <v>0</v>
      </c>
      <c r="S43" s="12">
        <v>1500</v>
      </c>
      <c r="T43" s="16">
        <f t="shared" si="2"/>
        <v>2.0754810965181729E-3</v>
      </c>
      <c r="U43" s="9">
        <v>0</v>
      </c>
      <c r="V43" s="15">
        <f t="shared" si="3"/>
        <v>0</v>
      </c>
      <c r="W43" s="12">
        <v>11961</v>
      </c>
      <c r="X43" s="50" t="s">
        <v>174</v>
      </c>
      <c r="Y43" s="12">
        <v>11961</v>
      </c>
      <c r="Z43" s="31">
        <f t="shared" si="4"/>
        <v>1.6549886263635911E-2</v>
      </c>
    </row>
    <row r="44" spans="1:26" ht="25.5" x14ac:dyDescent="0.2">
      <c r="A44" s="28" t="s">
        <v>175</v>
      </c>
      <c r="B44" s="29" t="s">
        <v>176</v>
      </c>
      <c r="C44" s="30">
        <v>11147</v>
      </c>
      <c r="D44" s="51">
        <v>441902</v>
      </c>
      <c r="E44" s="12">
        <v>439402</v>
      </c>
      <c r="F44" s="9">
        <v>293550</v>
      </c>
      <c r="G44" s="15">
        <f t="shared" si="0"/>
        <v>0.66806705476989181</v>
      </c>
      <c r="H44" s="9">
        <v>60852</v>
      </c>
      <c r="I44" s="12">
        <v>1000</v>
      </c>
      <c r="J44" s="12">
        <v>61852</v>
      </c>
      <c r="K44" s="15">
        <f t="shared" si="1"/>
        <v>0.14076403839764043</v>
      </c>
      <c r="L44" s="9">
        <v>0</v>
      </c>
      <c r="M44" s="12">
        <v>0</v>
      </c>
      <c r="N44" s="12">
        <v>0</v>
      </c>
      <c r="O44" s="12">
        <v>53000</v>
      </c>
      <c r="P44" s="12">
        <v>0</v>
      </c>
      <c r="Q44" s="12">
        <v>53000</v>
      </c>
      <c r="R44" s="12">
        <v>0</v>
      </c>
      <c r="S44" s="12">
        <v>53000</v>
      </c>
      <c r="T44" s="15">
        <f t="shared" si="2"/>
        <v>0.12061847693000942</v>
      </c>
      <c r="U44" s="9">
        <v>0</v>
      </c>
      <c r="V44" s="15">
        <f t="shared" si="3"/>
        <v>0</v>
      </c>
      <c r="W44" s="12">
        <v>31000</v>
      </c>
      <c r="X44" s="50" t="s">
        <v>177</v>
      </c>
      <c r="Y44" s="12">
        <v>31000</v>
      </c>
      <c r="Z44" s="31">
        <f t="shared" si="4"/>
        <v>7.0550429902458342E-2</v>
      </c>
    </row>
    <row r="45" spans="1:26" ht="25.5" x14ac:dyDescent="0.2">
      <c r="A45" s="28" t="s">
        <v>178</v>
      </c>
      <c r="B45" s="29" t="s">
        <v>179</v>
      </c>
      <c r="C45" s="30">
        <v>9631</v>
      </c>
      <c r="D45" s="51">
        <v>137176</v>
      </c>
      <c r="E45" s="12">
        <v>137176</v>
      </c>
      <c r="F45" s="9">
        <v>0</v>
      </c>
      <c r="G45" s="15">
        <f t="shared" si="0"/>
        <v>0</v>
      </c>
      <c r="H45" s="9">
        <v>21994</v>
      </c>
      <c r="I45" s="12">
        <v>0</v>
      </c>
      <c r="J45" s="12">
        <v>21994</v>
      </c>
      <c r="K45" s="15">
        <f t="shared" si="1"/>
        <v>0.16033416924243307</v>
      </c>
      <c r="L45" s="9">
        <v>0</v>
      </c>
      <c r="M45" s="12">
        <v>0</v>
      </c>
      <c r="N45" s="12">
        <v>998</v>
      </c>
      <c r="O45" s="12">
        <v>0</v>
      </c>
      <c r="P45" s="12">
        <v>0</v>
      </c>
      <c r="Q45" s="12">
        <v>998</v>
      </c>
      <c r="R45" s="12">
        <v>0</v>
      </c>
      <c r="S45" s="12">
        <v>998</v>
      </c>
      <c r="T45" s="15">
        <f t="shared" si="2"/>
        <v>7.2753251297603076E-3</v>
      </c>
      <c r="U45" s="9">
        <v>0</v>
      </c>
      <c r="V45" s="15">
        <f t="shared" si="3"/>
        <v>0</v>
      </c>
      <c r="W45" s="12">
        <v>114184</v>
      </c>
      <c r="X45" s="50" t="s">
        <v>180</v>
      </c>
      <c r="Y45" s="12">
        <v>114184</v>
      </c>
      <c r="Z45" s="31">
        <f t="shared" si="4"/>
        <v>0.83239050562780659</v>
      </c>
    </row>
    <row r="46" spans="1:26" x14ac:dyDescent="0.2">
      <c r="A46" s="28" t="s">
        <v>181</v>
      </c>
      <c r="B46" s="29" t="s">
        <v>179</v>
      </c>
      <c r="C46" s="30">
        <v>73192</v>
      </c>
      <c r="D46" s="51">
        <v>4047355</v>
      </c>
      <c r="E46" s="12">
        <v>4024770</v>
      </c>
      <c r="F46" s="9">
        <v>3228066</v>
      </c>
      <c r="G46" s="15">
        <f t="shared" si="0"/>
        <v>0.8020498065727979</v>
      </c>
      <c r="H46" s="9">
        <v>757800</v>
      </c>
      <c r="I46" s="12">
        <v>0</v>
      </c>
      <c r="J46" s="12">
        <v>757800</v>
      </c>
      <c r="K46" s="15">
        <f t="shared" si="1"/>
        <v>0.18828405101409521</v>
      </c>
      <c r="L46" s="9">
        <v>0</v>
      </c>
      <c r="M46" s="12">
        <v>0</v>
      </c>
      <c r="N46" s="12">
        <v>2389</v>
      </c>
      <c r="O46" s="12">
        <v>0</v>
      </c>
      <c r="P46" s="12">
        <v>0</v>
      </c>
      <c r="Q46" s="12">
        <v>2389</v>
      </c>
      <c r="R46" s="12">
        <v>0</v>
      </c>
      <c r="S46" s="12">
        <v>2389</v>
      </c>
      <c r="T46" s="16">
        <f t="shared" si="2"/>
        <v>5.9357429120173322E-4</v>
      </c>
      <c r="U46" s="9">
        <v>250</v>
      </c>
      <c r="V46" s="17">
        <f t="shared" si="3"/>
        <v>6.2115350690846924E-5</v>
      </c>
      <c r="W46" s="12">
        <v>36265</v>
      </c>
      <c r="X46" s="50" t="s">
        <v>182</v>
      </c>
      <c r="Y46" s="12">
        <v>36515</v>
      </c>
      <c r="Z46" s="31">
        <f t="shared" si="4"/>
        <v>9.0725681219051019E-3</v>
      </c>
    </row>
    <row r="47" spans="1:26" x14ac:dyDescent="0.2">
      <c r="A47" s="28" t="s">
        <v>183</v>
      </c>
      <c r="B47" s="29" t="s">
        <v>184</v>
      </c>
      <c r="C47" s="30">
        <v>6528</v>
      </c>
      <c r="D47" s="51">
        <v>270591</v>
      </c>
      <c r="E47" s="12">
        <v>270591</v>
      </c>
      <c r="F47" s="9">
        <v>221407</v>
      </c>
      <c r="G47" s="15">
        <f t="shared" si="0"/>
        <v>0.81823490064340643</v>
      </c>
      <c r="H47" s="9">
        <v>44294</v>
      </c>
      <c r="I47" s="12">
        <v>500</v>
      </c>
      <c r="J47" s="12">
        <v>44794</v>
      </c>
      <c r="K47" s="15">
        <f t="shared" si="1"/>
        <v>0.16554135207748966</v>
      </c>
      <c r="L47" s="9">
        <v>0</v>
      </c>
      <c r="M47" s="12">
        <v>0</v>
      </c>
      <c r="N47" s="12">
        <v>1000</v>
      </c>
      <c r="O47" s="12">
        <v>0</v>
      </c>
      <c r="P47" s="12">
        <v>0</v>
      </c>
      <c r="Q47" s="12">
        <v>1000</v>
      </c>
      <c r="R47" s="12">
        <v>0</v>
      </c>
      <c r="S47" s="12">
        <v>1000</v>
      </c>
      <c r="T47" s="16">
        <f t="shared" si="2"/>
        <v>3.6956144143744617E-3</v>
      </c>
      <c r="U47" s="9">
        <v>0</v>
      </c>
      <c r="V47" s="15">
        <f t="shared" si="3"/>
        <v>0</v>
      </c>
      <c r="W47" s="12">
        <v>3390</v>
      </c>
      <c r="X47" s="50" t="s">
        <v>185</v>
      </c>
      <c r="Y47" s="12">
        <v>3390</v>
      </c>
      <c r="Z47" s="31">
        <f t="shared" si="4"/>
        <v>1.2528132864729426E-2</v>
      </c>
    </row>
    <row r="48" spans="1:26" x14ac:dyDescent="0.2">
      <c r="A48" s="28" t="s">
        <v>186</v>
      </c>
      <c r="B48" s="29" t="s">
        <v>187</v>
      </c>
      <c r="C48" s="30">
        <v>31012</v>
      </c>
      <c r="D48" s="51">
        <v>1010377</v>
      </c>
      <c r="E48" s="12">
        <v>1010377</v>
      </c>
      <c r="F48" s="9">
        <v>776066</v>
      </c>
      <c r="G48" s="15">
        <f t="shared" si="0"/>
        <v>0.76809547327383743</v>
      </c>
      <c r="H48" s="9">
        <v>165207</v>
      </c>
      <c r="I48" s="12">
        <v>1000</v>
      </c>
      <c r="J48" s="12">
        <v>166207</v>
      </c>
      <c r="K48" s="15">
        <f t="shared" si="1"/>
        <v>0.164499983669462</v>
      </c>
      <c r="L48" s="9">
        <v>2000</v>
      </c>
      <c r="M48" s="12">
        <v>0</v>
      </c>
      <c r="N48" s="12">
        <v>965</v>
      </c>
      <c r="O48" s="12">
        <v>0</v>
      </c>
      <c r="P48" s="12">
        <v>0</v>
      </c>
      <c r="Q48" s="12">
        <v>965</v>
      </c>
      <c r="R48" s="12">
        <v>0</v>
      </c>
      <c r="S48" s="12">
        <v>2965</v>
      </c>
      <c r="T48" s="16">
        <f t="shared" si="2"/>
        <v>2.9345481933971181E-3</v>
      </c>
      <c r="U48" s="9">
        <v>7755</v>
      </c>
      <c r="V48" s="15">
        <f t="shared" si="3"/>
        <v>7.6753528633371508E-3</v>
      </c>
      <c r="W48" s="12">
        <v>57384</v>
      </c>
      <c r="X48" s="50" t="s">
        <v>188</v>
      </c>
      <c r="Y48" s="12">
        <v>65139</v>
      </c>
      <c r="Z48" s="31">
        <f t="shared" si="4"/>
        <v>6.4469994863303501E-2</v>
      </c>
    </row>
    <row r="49" spans="1:26" ht="25.5" x14ac:dyDescent="0.2">
      <c r="A49" s="28" t="s">
        <v>189</v>
      </c>
      <c r="B49" s="29" t="s">
        <v>190</v>
      </c>
      <c r="C49" s="30">
        <v>23359</v>
      </c>
      <c r="D49" s="51">
        <v>2860776</v>
      </c>
      <c r="E49" s="12">
        <v>2535776</v>
      </c>
      <c r="F49" s="9">
        <v>533000</v>
      </c>
      <c r="G49" s="15">
        <f t="shared" si="0"/>
        <v>0.21019206743813335</v>
      </c>
      <c r="H49" s="9">
        <v>307643</v>
      </c>
      <c r="I49" s="12">
        <v>0</v>
      </c>
      <c r="J49" s="12">
        <v>307643</v>
      </c>
      <c r="K49" s="15">
        <f t="shared" si="1"/>
        <v>0.12132104728493369</v>
      </c>
      <c r="L49" s="9">
        <v>0</v>
      </c>
      <c r="M49" s="12">
        <v>0</v>
      </c>
      <c r="N49" s="12">
        <v>996</v>
      </c>
      <c r="O49" s="12">
        <v>0</v>
      </c>
      <c r="P49" s="12">
        <v>0</v>
      </c>
      <c r="Q49" s="12">
        <v>996</v>
      </c>
      <c r="R49" s="12">
        <v>3000</v>
      </c>
      <c r="S49" s="12">
        <v>3996</v>
      </c>
      <c r="T49" s="16">
        <f t="shared" si="2"/>
        <v>1.5758489708870185E-3</v>
      </c>
      <c r="U49" s="9">
        <v>26948</v>
      </c>
      <c r="V49" s="15">
        <f t="shared" si="3"/>
        <v>1.0627121638504348E-2</v>
      </c>
      <c r="W49" s="12">
        <v>1664189</v>
      </c>
      <c r="X49" s="50" t="s">
        <v>191</v>
      </c>
      <c r="Y49" s="12">
        <v>1691137</v>
      </c>
      <c r="Z49" s="31">
        <f t="shared" si="4"/>
        <v>0.66691103630604598</v>
      </c>
    </row>
    <row r="50" spans="1:26" x14ac:dyDescent="0.2">
      <c r="A50" s="28" t="s">
        <v>192</v>
      </c>
      <c r="B50" s="29" t="s">
        <v>193</v>
      </c>
      <c r="C50" s="30">
        <v>43240</v>
      </c>
      <c r="D50" s="51">
        <v>1116278</v>
      </c>
      <c r="E50" s="12">
        <v>1116278</v>
      </c>
      <c r="F50" s="9">
        <v>906014</v>
      </c>
      <c r="G50" s="15">
        <f t="shared" si="0"/>
        <v>0.81163831948672283</v>
      </c>
      <c r="H50" s="9">
        <v>200967</v>
      </c>
      <c r="I50" s="12">
        <v>0</v>
      </c>
      <c r="J50" s="12">
        <v>200967</v>
      </c>
      <c r="K50" s="15">
        <f t="shared" si="1"/>
        <v>0.18003311003173045</v>
      </c>
      <c r="L50" s="9">
        <v>2000</v>
      </c>
      <c r="M50" s="12">
        <v>0</v>
      </c>
      <c r="N50" s="12">
        <v>1000</v>
      </c>
      <c r="O50" s="12">
        <v>0</v>
      </c>
      <c r="P50" s="12">
        <v>0</v>
      </c>
      <c r="Q50" s="12">
        <v>1000</v>
      </c>
      <c r="R50" s="12">
        <v>0</v>
      </c>
      <c r="S50" s="12">
        <v>3000</v>
      </c>
      <c r="T50" s="16">
        <f t="shared" si="2"/>
        <v>2.6875025755233014E-3</v>
      </c>
      <c r="U50" s="9">
        <v>0</v>
      </c>
      <c r="V50" s="15">
        <f t="shared" si="3"/>
        <v>0</v>
      </c>
      <c r="W50" s="12">
        <v>6297</v>
      </c>
      <c r="X50" s="50" t="s">
        <v>194</v>
      </c>
      <c r="Y50" s="12">
        <v>6297</v>
      </c>
      <c r="Z50" s="31">
        <f t="shared" si="4"/>
        <v>5.6410679060234096E-3</v>
      </c>
    </row>
    <row r="51" spans="1:26" x14ac:dyDescent="0.2">
      <c r="A51" s="38"/>
      <c r="B51" s="39"/>
      <c r="C51" s="40"/>
      <c r="D51" s="40"/>
      <c r="E51" s="41"/>
      <c r="F51" s="41"/>
      <c r="G51" s="40"/>
      <c r="H51" s="41"/>
      <c r="I51" s="41"/>
      <c r="J51" s="41"/>
      <c r="K51" s="40"/>
      <c r="L51" s="41"/>
      <c r="M51" s="41"/>
      <c r="N51" s="41"/>
      <c r="O51" s="41"/>
      <c r="P51" s="41"/>
      <c r="Q51" s="41"/>
      <c r="R51" s="41"/>
      <c r="S51" s="41"/>
      <c r="T51" s="41"/>
      <c r="U51" s="41"/>
      <c r="V51" s="42"/>
      <c r="W51" s="41"/>
      <c r="X51" s="39"/>
      <c r="Y51" s="41"/>
      <c r="Z51" s="43"/>
    </row>
    <row r="52" spans="1:26" x14ac:dyDescent="0.2">
      <c r="A52" s="35" t="s">
        <v>195</v>
      </c>
      <c r="B52" s="35"/>
      <c r="C52" s="36"/>
      <c r="D52" s="37">
        <f>SUM(D3:D50)</f>
        <v>60107558.700000003</v>
      </c>
      <c r="E52" s="37">
        <f>SUM(E3:E50)</f>
        <v>56703120</v>
      </c>
      <c r="F52" s="37">
        <f t="shared" ref="F52:Y52" si="5">SUM(F3:F50)</f>
        <v>37963608</v>
      </c>
      <c r="G52" s="46">
        <f>F52/E52</f>
        <v>0.6695153282570695</v>
      </c>
      <c r="H52" s="37">
        <f t="shared" si="5"/>
        <v>9161001</v>
      </c>
      <c r="I52" s="37">
        <f t="shared" si="5"/>
        <v>898570</v>
      </c>
      <c r="J52" s="37">
        <f t="shared" si="5"/>
        <v>10059571</v>
      </c>
      <c r="K52" s="46">
        <f>J52/E52</f>
        <v>0.17740771583644779</v>
      </c>
      <c r="L52" s="37">
        <f t="shared" si="5"/>
        <v>30640</v>
      </c>
      <c r="M52" s="37">
        <f t="shared" si="5"/>
        <v>0</v>
      </c>
      <c r="N52" s="37">
        <f t="shared" si="5"/>
        <v>82231</v>
      </c>
      <c r="O52" s="37">
        <f t="shared" si="5"/>
        <v>1112234</v>
      </c>
      <c r="P52" s="37">
        <f t="shared" si="5"/>
        <v>66400</v>
      </c>
      <c r="Q52" s="37">
        <f t="shared" si="5"/>
        <v>1260865</v>
      </c>
      <c r="R52" s="37">
        <f t="shared" si="5"/>
        <v>312458</v>
      </c>
      <c r="S52" s="37">
        <f t="shared" si="5"/>
        <v>1603963</v>
      </c>
      <c r="T52" s="46">
        <f>S52/E52</f>
        <v>2.8287032530132379E-2</v>
      </c>
      <c r="U52" s="37">
        <f t="shared" si="5"/>
        <v>534748</v>
      </c>
      <c r="V52" s="46">
        <f>U52/E52</f>
        <v>9.4306627219101873E-3</v>
      </c>
      <c r="W52" s="37">
        <f t="shared" si="5"/>
        <v>6541230.7000000002</v>
      </c>
      <c r="X52" s="45"/>
      <c r="Y52" s="37">
        <f t="shared" si="5"/>
        <v>7075978</v>
      </c>
      <c r="Z52" s="46">
        <f>Y52/E52</f>
        <v>0.12478992337635036</v>
      </c>
    </row>
    <row r="53" spans="1:26" x14ac:dyDescent="0.2">
      <c r="A53" s="35" t="s">
        <v>196</v>
      </c>
      <c r="B53" s="35"/>
      <c r="C53" s="36"/>
      <c r="D53" s="37">
        <f>AVERAGE(D3:D50)</f>
        <v>1252240.8062500001</v>
      </c>
      <c r="E53" s="37">
        <f>AVERAGE(E3:E50)</f>
        <v>1181315</v>
      </c>
      <c r="F53" s="37">
        <f t="shared" ref="F53:Z53" si="6">AVERAGE(F3:F50)</f>
        <v>790908.5</v>
      </c>
      <c r="G53" s="46">
        <f t="shared" si="6"/>
        <v>0.68970395634713455</v>
      </c>
      <c r="H53" s="37">
        <f t="shared" si="6"/>
        <v>190854.1875</v>
      </c>
      <c r="I53" s="37">
        <f t="shared" si="6"/>
        <v>18720.208333333332</v>
      </c>
      <c r="J53" s="37">
        <f t="shared" si="6"/>
        <v>209574.39583333334</v>
      </c>
      <c r="K53" s="46">
        <f t="shared" si="6"/>
        <v>0.17575665970468346</v>
      </c>
      <c r="L53" s="37">
        <f t="shared" si="6"/>
        <v>638.33333333333337</v>
      </c>
      <c r="M53" s="37">
        <f t="shared" si="6"/>
        <v>0</v>
      </c>
      <c r="N53" s="37">
        <f t="shared" si="6"/>
        <v>1713.1458333333333</v>
      </c>
      <c r="O53" s="37">
        <f t="shared" si="6"/>
        <v>23171.541666666668</v>
      </c>
      <c r="P53" s="37">
        <f t="shared" si="6"/>
        <v>1383.3333333333333</v>
      </c>
      <c r="Q53" s="37">
        <f t="shared" si="6"/>
        <v>26268.020833333332</v>
      </c>
      <c r="R53" s="37">
        <f t="shared" si="6"/>
        <v>6509.541666666667</v>
      </c>
      <c r="S53" s="37">
        <f t="shared" si="6"/>
        <v>33415.895833333336</v>
      </c>
      <c r="T53" s="46">
        <f t="shared" si="6"/>
        <v>1.8343530633034486E-2</v>
      </c>
      <c r="U53" s="37">
        <f t="shared" si="6"/>
        <v>11140.583333333334</v>
      </c>
      <c r="V53" s="46">
        <f t="shared" si="6"/>
        <v>6.3482669149824136E-3</v>
      </c>
      <c r="W53" s="37">
        <f t="shared" si="6"/>
        <v>136275.63958333334</v>
      </c>
      <c r="X53" s="45"/>
      <c r="Y53" s="37">
        <f t="shared" si="6"/>
        <v>147416.20833333334</v>
      </c>
      <c r="Z53" s="46">
        <f t="shared" si="6"/>
        <v>0.11619585331514777</v>
      </c>
    </row>
    <row r="54" spans="1:26" x14ac:dyDescent="0.2">
      <c r="A54" s="35" t="s">
        <v>197</v>
      </c>
      <c r="B54" s="35"/>
      <c r="C54" s="36"/>
      <c r="D54" s="37">
        <f>MEDIAN(D3:D50)</f>
        <v>815052</v>
      </c>
      <c r="E54" s="37">
        <f>MEDIAN(E3:E50)</f>
        <v>719943.5</v>
      </c>
      <c r="F54" s="37">
        <f t="shared" ref="F54:Z54" si="7">MEDIAN(F3:F50)</f>
        <v>534616</v>
      </c>
      <c r="G54" s="46">
        <f t="shared" si="7"/>
        <v>0.78648682746838128</v>
      </c>
      <c r="H54" s="37">
        <f t="shared" si="7"/>
        <v>128755</v>
      </c>
      <c r="I54" s="37">
        <f t="shared" si="7"/>
        <v>0</v>
      </c>
      <c r="J54" s="37">
        <f t="shared" si="7"/>
        <v>129005</v>
      </c>
      <c r="K54" s="46">
        <f t="shared" si="7"/>
        <v>0.16662375077939257</v>
      </c>
      <c r="L54" s="37">
        <f t="shared" si="7"/>
        <v>0</v>
      </c>
      <c r="M54" s="37">
        <f t="shared" si="7"/>
        <v>0</v>
      </c>
      <c r="N54" s="37">
        <f t="shared" si="7"/>
        <v>995.5</v>
      </c>
      <c r="O54" s="37">
        <f t="shared" si="7"/>
        <v>0</v>
      </c>
      <c r="P54" s="37">
        <f t="shared" si="7"/>
        <v>0</v>
      </c>
      <c r="Q54" s="37">
        <f t="shared" si="7"/>
        <v>1000</v>
      </c>
      <c r="R54" s="37">
        <f t="shared" si="7"/>
        <v>0</v>
      </c>
      <c r="S54" s="37">
        <f t="shared" si="7"/>
        <v>1000</v>
      </c>
      <c r="T54" s="46">
        <f t="shared" si="7"/>
        <v>2.6242006249987135E-3</v>
      </c>
      <c r="U54" s="37">
        <f t="shared" si="7"/>
        <v>0</v>
      </c>
      <c r="V54" s="46">
        <f t="shared" si="7"/>
        <v>0</v>
      </c>
      <c r="W54" s="37">
        <f t="shared" si="7"/>
        <v>16402.665000000001</v>
      </c>
      <c r="X54" s="45"/>
      <c r="Y54" s="37">
        <f t="shared" si="7"/>
        <v>16818.5</v>
      </c>
      <c r="Z54" s="46">
        <f t="shared" si="7"/>
        <v>2.6608237038065224E-2</v>
      </c>
    </row>
  </sheetData>
  <autoFilter ref="A2:Y50" xr:uid="{45AF0E04-9736-491D-A05D-4342FCACF24B}"/>
  <sortState xmlns:xlrd2="http://schemas.microsoft.com/office/spreadsheetml/2017/richdata2" ref="A4:Y50">
    <sortCondition ref="B3:B50"/>
  </sortState>
  <mergeCells count="9">
    <mergeCell ref="L1:T1"/>
    <mergeCell ref="U1:Z1"/>
    <mergeCell ref="D1:D2"/>
    <mergeCell ref="A1:A2"/>
    <mergeCell ref="B1:B2"/>
    <mergeCell ref="C1:C2"/>
    <mergeCell ref="E1:E2"/>
    <mergeCell ref="F1:G1"/>
    <mergeCell ref="H1:K1"/>
  </mergeCells>
  <conditionalFormatting sqref="A3:Z50">
    <cfRule type="expression" dxfId="12" priority="1">
      <formula>MOD(ROW(),2)=1</formula>
    </cfRule>
  </conditionalFormatting>
  <pageMargins left="0.7" right="0.7" top="0.75" bottom="0.75" header="0.3" footer="0.3"/>
  <ignoredErrors>
    <ignoredError sqref="G52 K52 V5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D14DC-242E-47D3-AC0F-ACDFE2E21931}">
  <sheetPr>
    <tabColor theme="7" tint="0.39997558519241921"/>
  </sheetPr>
  <dimension ref="A1:E53"/>
  <sheetViews>
    <sheetView workbookViewId="0">
      <pane xSplit="1" ySplit="1" topLeftCell="B2" activePane="bottomRight" state="frozen"/>
      <selection pane="topRight" activeCell="E1" sqref="E1"/>
      <selection pane="bottomLeft" activeCell="A3" sqref="A3"/>
      <selection pane="bottomRight" activeCell="S36" sqref="S36"/>
    </sheetView>
  </sheetViews>
  <sheetFormatPr defaultRowHeight="12.75" x14ac:dyDescent="0.2"/>
  <cols>
    <col min="1" max="1" width="42.42578125" style="3" bestFit="1" customWidth="1"/>
    <col min="2" max="2" width="11.42578125" style="6" customWidth="1"/>
    <col min="3" max="3" width="13.140625" style="6" customWidth="1"/>
    <col min="4" max="4" width="15.28515625" style="10" customWidth="1"/>
    <col min="5" max="5" width="13.140625" style="10" customWidth="1"/>
    <col min="6" max="16384" width="9.140625" style="3"/>
  </cols>
  <sheetData>
    <row r="1" spans="1:5" s="5" customFormat="1" x14ac:dyDescent="0.2">
      <c r="A1" s="71" t="s">
        <v>31</v>
      </c>
      <c r="B1" s="18" t="s">
        <v>36</v>
      </c>
      <c r="C1" s="20" t="s">
        <v>37</v>
      </c>
      <c r="D1" s="22" t="s">
        <v>38</v>
      </c>
      <c r="E1" s="27" t="s">
        <v>198</v>
      </c>
    </row>
    <row r="2" spans="1:5" x14ac:dyDescent="0.2">
      <c r="A2" s="28" t="s">
        <v>61</v>
      </c>
      <c r="B2" s="15">
        <v>0.80550421488479707</v>
      </c>
      <c r="C2" s="15">
        <v>0.18556678567157067</v>
      </c>
      <c r="D2" s="15">
        <v>0</v>
      </c>
      <c r="E2" s="31">
        <v>8.928999443632301E-3</v>
      </c>
    </row>
    <row r="3" spans="1:5" x14ac:dyDescent="0.2">
      <c r="A3" s="28" t="s">
        <v>64</v>
      </c>
      <c r="B3" s="15">
        <v>0.81291408335371629</v>
      </c>
      <c r="C3" s="15">
        <v>0.17246339051184159</v>
      </c>
      <c r="D3" s="16">
        <v>8.8621370511770691E-4</v>
      </c>
      <c r="E3" s="31">
        <v>1.3736312429324457E-2</v>
      </c>
    </row>
    <row r="4" spans="1:5" x14ac:dyDescent="0.2">
      <c r="A4" s="28" t="s">
        <v>67</v>
      </c>
      <c r="B4" s="15">
        <v>0.83461288808901501</v>
      </c>
      <c r="C4" s="15">
        <v>0.15769825412545441</v>
      </c>
      <c r="D4" s="16">
        <v>4.2116355511385714E-3</v>
      </c>
      <c r="E4" s="32">
        <v>3.4772222343919875E-3</v>
      </c>
    </row>
    <row r="5" spans="1:5" x14ac:dyDescent="0.2">
      <c r="A5" s="28" t="s">
        <v>70</v>
      </c>
      <c r="B5" s="15">
        <v>0.62780935398788962</v>
      </c>
      <c r="C5" s="15">
        <v>0.35705635424792898</v>
      </c>
      <c r="D5" s="16">
        <v>1.5973847468330918E-3</v>
      </c>
      <c r="E5" s="31">
        <v>1.3536907017348341E-2</v>
      </c>
    </row>
    <row r="6" spans="1:5" x14ac:dyDescent="0.2">
      <c r="A6" s="28" t="s">
        <v>72</v>
      </c>
      <c r="B6" s="15">
        <v>0.55105457446019146</v>
      </c>
      <c r="C6" s="15">
        <v>0.14725087185575425</v>
      </c>
      <c r="D6" s="15">
        <v>0.13238758625806929</v>
      </c>
      <c r="E6" s="31">
        <v>0.169306967425985</v>
      </c>
    </row>
    <row r="7" spans="1:5" x14ac:dyDescent="0.2">
      <c r="A7" s="28" t="s">
        <v>75</v>
      </c>
      <c r="B7" s="15">
        <v>0.65738972756297853</v>
      </c>
      <c r="C7" s="15">
        <v>0.13976977811723079</v>
      </c>
      <c r="D7" s="16">
        <v>2.5978546915956802E-3</v>
      </c>
      <c r="E7" s="31">
        <v>0.20024263962819502</v>
      </c>
    </row>
    <row r="8" spans="1:5" x14ac:dyDescent="0.2">
      <c r="A8" s="28" t="s">
        <v>78</v>
      </c>
      <c r="B8" s="15">
        <v>0.81131699378975353</v>
      </c>
      <c r="C8" s="15">
        <v>0.18745762213403089</v>
      </c>
      <c r="D8" s="16">
        <v>1.2253840762156219E-3</v>
      </c>
      <c r="E8" s="31">
        <v>0</v>
      </c>
    </row>
    <row r="9" spans="1:5" x14ac:dyDescent="0.2">
      <c r="A9" s="28" t="s">
        <v>81</v>
      </c>
      <c r="B9" s="15">
        <v>0.8171097928173402</v>
      </c>
      <c r="C9" s="15">
        <v>0.17138845600479372</v>
      </c>
      <c r="D9" s="16">
        <v>9.3460239877721967E-4</v>
      </c>
      <c r="E9" s="31">
        <v>1.0567148779088832E-2</v>
      </c>
    </row>
    <row r="10" spans="1:5" x14ac:dyDescent="0.2">
      <c r="A10" s="28" t="s">
        <v>84</v>
      </c>
      <c r="B10" s="15">
        <v>0.80018873080922814</v>
      </c>
      <c r="C10" s="15">
        <v>0.17912981701603195</v>
      </c>
      <c r="D10" s="16">
        <v>5.1428547508316775E-4</v>
      </c>
      <c r="E10" s="31">
        <v>2.0167166699656684E-2</v>
      </c>
    </row>
    <row r="11" spans="1:5" x14ac:dyDescent="0.2">
      <c r="A11" s="28" t="s">
        <v>87</v>
      </c>
      <c r="B11" s="15">
        <v>0.74771286304508178</v>
      </c>
      <c r="C11" s="15">
        <v>0.18619755899286494</v>
      </c>
      <c r="D11" s="16">
        <v>1.3943831458120399E-3</v>
      </c>
      <c r="E11" s="31">
        <v>6.4695194816241211E-2</v>
      </c>
    </row>
    <row r="12" spans="1:5" x14ac:dyDescent="0.2">
      <c r="A12" s="28" t="s">
        <v>90</v>
      </c>
      <c r="B12" s="15">
        <v>0.82859032764231844</v>
      </c>
      <c r="C12" s="15">
        <v>0.16693316393739022</v>
      </c>
      <c r="D12" s="16">
        <v>4.4765084202913526E-3</v>
      </c>
      <c r="E12" s="31">
        <v>0</v>
      </c>
    </row>
    <row r="13" spans="1:5" x14ac:dyDescent="0.2">
      <c r="A13" s="28" t="s">
        <v>92</v>
      </c>
      <c r="B13" s="15">
        <v>0.78004123907776901</v>
      </c>
      <c r="C13" s="15">
        <v>0.18102662166208455</v>
      </c>
      <c r="D13" s="16">
        <v>3.4025641723602908E-3</v>
      </c>
      <c r="E13" s="31">
        <v>3.5529575087786154E-2</v>
      </c>
    </row>
    <row r="14" spans="1:5" x14ac:dyDescent="0.2">
      <c r="A14" s="28" t="s">
        <v>95</v>
      </c>
      <c r="B14" s="15">
        <v>0.79010915658866032</v>
      </c>
      <c r="C14" s="15">
        <v>0.16864791110413066</v>
      </c>
      <c r="D14" s="15">
        <v>0</v>
      </c>
      <c r="E14" s="31">
        <v>4.1242932307209046E-2</v>
      </c>
    </row>
    <row r="15" spans="1:5" x14ac:dyDescent="0.2">
      <c r="A15" s="28" t="s">
        <v>98</v>
      </c>
      <c r="B15" s="15">
        <v>0.76609513941304941</v>
      </c>
      <c r="C15" s="15">
        <v>0.15638021821949682</v>
      </c>
      <c r="D15" s="16">
        <v>4.4349562087153812E-3</v>
      </c>
      <c r="E15" s="31">
        <v>7.3089686158738384E-2</v>
      </c>
    </row>
    <row r="16" spans="1:5" x14ac:dyDescent="0.2">
      <c r="A16" s="28" t="s">
        <v>101</v>
      </c>
      <c r="B16" s="15">
        <v>0.76945104900333472</v>
      </c>
      <c r="C16" s="15">
        <v>0.16332824906913104</v>
      </c>
      <c r="D16" s="16">
        <v>2.6505465584017464E-3</v>
      </c>
      <c r="E16" s="31">
        <v>6.4570155369132534E-2</v>
      </c>
    </row>
    <row r="17" spans="1:5" x14ac:dyDescent="0.2">
      <c r="A17" s="28" t="s">
        <v>103</v>
      </c>
      <c r="B17" s="15">
        <v>0.63707992542417347</v>
      </c>
      <c r="C17" s="15">
        <v>0.16345784498346402</v>
      </c>
      <c r="D17" s="34">
        <v>1.1711028040885542E-2</v>
      </c>
      <c r="E17" s="31">
        <v>0.18775120155147698</v>
      </c>
    </row>
    <row r="18" spans="1:5" x14ac:dyDescent="0.2">
      <c r="A18" s="28" t="s">
        <v>106</v>
      </c>
      <c r="B18" s="15">
        <v>0.51552644347404175</v>
      </c>
      <c r="C18" s="15">
        <v>0.14710698689956331</v>
      </c>
      <c r="D18" s="16">
        <v>5.3827025715672003E-3</v>
      </c>
      <c r="E18" s="31">
        <v>0.33198386705482774</v>
      </c>
    </row>
    <row r="19" spans="1:5" x14ac:dyDescent="0.2">
      <c r="A19" s="28" t="s">
        <v>108</v>
      </c>
      <c r="B19" s="15">
        <v>0.80980544821578426</v>
      </c>
      <c r="C19" s="15">
        <v>0.17492748582423648</v>
      </c>
      <c r="D19" s="15">
        <v>0</v>
      </c>
      <c r="E19" s="31">
        <v>1.5267065959979195E-2</v>
      </c>
    </row>
    <row r="20" spans="1:5" x14ac:dyDescent="0.2">
      <c r="A20" s="28" t="s">
        <v>111</v>
      </c>
      <c r="B20" s="15">
        <v>0.83444930607956203</v>
      </c>
      <c r="C20" s="15">
        <v>0.16211650240406283</v>
      </c>
      <c r="D20" s="16">
        <v>1.215551852815213E-3</v>
      </c>
      <c r="E20" s="32">
        <v>2.2186396635599701E-3</v>
      </c>
    </row>
    <row r="21" spans="1:5" x14ac:dyDescent="0.2">
      <c r="A21" s="28" t="s">
        <v>114</v>
      </c>
      <c r="B21" s="15">
        <v>0.81113530977900183</v>
      </c>
      <c r="C21" s="15">
        <v>0.18666344786888764</v>
      </c>
      <c r="D21" s="16">
        <v>5.1916093210153751E-4</v>
      </c>
      <c r="E21" s="32">
        <v>1.6820814200089816E-3</v>
      </c>
    </row>
    <row r="22" spans="1:5" x14ac:dyDescent="0.2">
      <c r="A22" s="28" t="s">
        <v>117</v>
      </c>
      <c r="B22" s="15">
        <v>0.71074954578525296</v>
      </c>
      <c r="C22" s="15">
        <v>0.14699080189733729</v>
      </c>
      <c r="D22" s="15">
        <v>0</v>
      </c>
      <c r="E22" s="31">
        <v>0.14225965231740972</v>
      </c>
    </row>
    <row r="23" spans="1:5" x14ac:dyDescent="0.2">
      <c r="A23" s="28" t="s">
        <v>120</v>
      </c>
      <c r="B23" s="15">
        <v>0.81539264683696167</v>
      </c>
      <c r="C23" s="15">
        <v>0.17071809841734337</v>
      </c>
      <c r="D23" s="15">
        <v>0</v>
      </c>
      <c r="E23" s="31">
        <v>1.388925474569493E-2</v>
      </c>
    </row>
    <row r="24" spans="1:5" x14ac:dyDescent="0.2">
      <c r="A24" s="28" t="s">
        <v>199</v>
      </c>
      <c r="B24" s="15">
        <v>0.81932772699953338</v>
      </c>
      <c r="C24" s="15">
        <v>0.17244200873387969</v>
      </c>
      <c r="D24" s="16">
        <v>9.7411105060799137E-4</v>
      </c>
      <c r="E24" s="31">
        <v>7.2561532159789279E-3</v>
      </c>
    </row>
    <row r="25" spans="1:5" x14ac:dyDescent="0.2">
      <c r="A25" s="28" t="s">
        <v>126</v>
      </c>
      <c r="B25" s="15">
        <v>0.81126873993309379</v>
      </c>
      <c r="C25" s="15">
        <v>0.1744923956139264</v>
      </c>
      <c r="D25" s="16">
        <v>1.9359435014248544E-3</v>
      </c>
      <c r="E25" s="31">
        <v>1.230292095155495E-2</v>
      </c>
    </row>
    <row r="26" spans="1:5" x14ac:dyDescent="0.2">
      <c r="A26" s="28" t="s">
        <v>129</v>
      </c>
      <c r="B26" s="15">
        <v>0.73467677508639473</v>
      </c>
      <c r="C26" s="15">
        <v>0.15273289360669171</v>
      </c>
      <c r="D26" s="34">
        <v>8.6399713112745705E-2</v>
      </c>
      <c r="E26" s="31">
        <v>2.6190618194167816E-2</v>
      </c>
    </row>
    <row r="27" spans="1:5" x14ac:dyDescent="0.2">
      <c r="A27" s="28" t="s">
        <v>132</v>
      </c>
      <c r="B27" s="15">
        <v>0.14653975050014653</v>
      </c>
      <c r="C27" s="15">
        <v>0.35823234833135825</v>
      </c>
      <c r="D27" s="16">
        <v>1.1735922627011735E-2</v>
      </c>
      <c r="E27" s="31">
        <v>0.48349197854148351</v>
      </c>
    </row>
    <row r="28" spans="1:5" x14ac:dyDescent="0.2">
      <c r="A28" s="28" t="s">
        <v>135</v>
      </c>
      <c r="B28" s="15">
        <v>0.83825502713970168</v>
      </c>
      <c r="C28" s="15">
        <v>0.15663703557324851</v>
      </c>
      <c r="D28" s="15">
        <v>0</v>
      </c>
      <c r="E28" s="31">
        <v>5.1079372870497563E-3</v>
      </c>
    </row>
    <row r="29" spans="1:5" x14ac:dyDescent="0.2">
      <c r="A29" s="28" t="s">
        <v>137</v>
      </c>
      <c r="B29" s="15">
        <v>7.6721829662193777E-2</v>
      </c>
      <c r="C29" s="15">
        <v>0.22075172048703018</v>
      </c>
      <c r="D29" s="15">
        <v>7.0584083289218285E-3</v>
      </c>
      <c r="E29" s="31">
        <v>0.69546804152185426</v>
      </c>
    </row>
    <row r="30" spans="1:5" x14ac:dyDescent="0.2">
      <c r="A30" s="28" t="s">
        <v>139</v>
      </c>
      <c r="B30" s="15">
        <v>0.80452500701318475</v>
      </c>
      <c r="C30" s="15">
        <v>0.16631433762139489</v>
      </c>
      <c r="D30" s="15">
        <v>1.5566765519176051E-2</v>
      </c>
      <c r="E30" s="31">
        <v>1.3593889846244272E-2</v>
      </c>
    </row>
    <row r="31" spans="1:5" x14ac:dyDescent="0.2">
      <c r="A31" s="28" t="s">
        <v>142</v>
      </c>
      <c r="B31" s="15">
        <v>0.81345388294626897</v>
      </c>
      <c r="C31" s="15">
        <v>0.16347799002436308</v>
      </c>
      <c r="D31" s="15">
        <v>5.6000955749644791E-3</v>
      </c>
      <c r="E31" s="31">
        <v>1.7468031454403489E-2</v>
      </c>
    </row>
    <row r="32" spans="1:5" x14ac:dyDescent="0.2">
      <c r="A32" s="28" t="s">
        <v>145</v>
      </c>
      <c r="B32" s="15">
        <v>0.78760094470158937</v>
      </c>
      <c r="C32" s="15">
        <v>0.15649910917640145</v>
      </c>
      <c r="D32" s="16">
        <v>5.6326990424411625E-4</v>
      </c>
      <c r="E32" s="31">
        <v>5.5336676217765043E-2</v>
      </c>
    </row>
    <row r="33" spans="1:5" x14ac:dyDescent="0.2">
      <c r="A33" s="28" t="s">
        <v>148</v>
      </c>
      <c r="B33" s="15">
        <v>0.8135737959176137</v>
      </c>
      <c r="C33" s="15">
        <v>0.17862671061094237</v>
      </c>
      <c r="D33" s="16">
        <v>1.5386651156922301E-3</v>
      </c>
      <c r="E33" s="31">
        <v>6.2608283557516837E-3</v>
      </c>
    </row>
    <row r="34" spans="1:5" x14ac:dyDescent="0.2">
      <c r="A34" s="28" t="s">
        <v>151</v>
      </c>
      <c r="B34" s="15">
        <v>0.67409561088670322</v>
      </c>
      <c r="C34" s="15">
        <v>0.14840632492353359</v>
      </c>
      <c r="D34" s="15">
        <v>0.11738881514239785</v>
      </c>
      <c r="E34" s="31">
        <v>6.0109249047365386E-2</v>
      </c>
    </row>
    <row r="35" spans="1:5" x14ac:dyDescent="0.2">
      <c r="A35" s="28" t="s">
        <v>154</v>
      </c>
      <c r="B35" s="15">
        <v>4.84564165971995E-2</v>
      </c>
      <c r="C35" s="15">
        <v>0.27771706289572323</v>
      </c>
      <c r="D35" s="15">
        <v>5.4161355048562003E-2</v>
      </c>
      <c r="E35" s="31">
        <v>0.61966516545851524</v>
      </c>
    </row>
    <row r="36" spans="1:5" x14ac:dyDescent="0.2">
      <c r="A36" s="28" t="s">
        <v>156</v>
      </c>
      <c r="B36" s="15">
        <v>0.56953770624384192</v>
      </c>
      <c r="C36" s="15">
        <v>0.14088084701647671</v>
      </c>
      <c r="D36" s="15">
        <v>5.3593498157545518E-3</v>
      </c>
      <c r="E36" s="31">
        <v>0.28422209692392686</v>
      </c>
    </row>
    <row r="37" spans="1:5" x14ac:dyDescent="0.2">
      <c r="A37" s="28" t="s">
        <v>159</v>
      </c>
      <c r="B37" s="15">
        <v>0.78537271023517319</v>
      </c>
      <c r="C37" s="15">
        <v>0.16238740100356688</v>
      </c>
      <c r="D37" s="16">
        <v>3.0227918505531708E-3</v>
      </c>
      <c r="E37" s="31">
        <v>4.9217096910706727E-2</v>
      </c>
    </row>
    <row r="38" spans="1:5" x14ac:dyDescent="0.2">
      <c r="A38" s="28" t="s">
        <v>162</v>
      </c>
      <c r="B38" s="15">
        <v>0.70365806428898359</v>
      </c>
      <c r="C38" s="15">
        <v>0.1441126208228275</v>
      </c>
      <c r="D38" s="15">
        <v>0.12520345900622631</v>
      </c>
      <c r="E38" s="31">
        <v>2.7025855881962633E-2</v>
      </c>
    </row>
    <row r="39" spans="1:5" x14ac:dyDescent="0.2">
      <c r="A39" s="28" t="s">
        <v>164</v>
      </c>
      <c r="B39" s="15">
        <v>0.80933253315830678</v>
      </c>
      <c r="C39" s="15">
        <v>0.18567527417004095</v>
      </c>
      <c r="D39" s="16">
        <v>1.4054596485507604E-3</v>
      </c>
      <c r="E39" s="32">
        <v>3.5867330231015401E-3</v>
      </c>
    </row>
    <row r="40" spans="1:5" x14ac:dyDescent="0.2">
      <c r="A40" s="28" t="s">
        <v>167</v>
      </c>
      <c r="B40" s="15">
        <v>0.69143056908290235</v>
      </c>
      <c r="C40" s="15">
        <v>0.13814297108564078</v>
      </c>
      <c r="D40" s="15">
        <v>0.11983440165472367</v>
      </c>
      <c r="E40" s="31">
        <v>5.0592058176733241E-2</v>
      </c>
    </row>
    <row r="41" spans="1:5" x14ac:dyDescent="0.2">
      <c r="A41" s="28" t="s">
        <v>169</v>
      </c>
      <c r="B41" s="15">
        <v>0.75620742066877333</v>
      </c>
      <c r="C41" s="15">
        <v>0.17380102010164972</v>
      </c>
      <c r="D41" s="16">
        <v>1.7422230766457999E-3</v>
      </c>
      <c r="E41" s="31">
        <v>6.8249336152931134E-2</v>
      </c>
    </row>
    <row r="42" spans="1:5" x14ac:dyDescent="0.2">
      <c r="A42" s="28" t="s">
        <v>172</v>
      </c>
      <c r="B42" s="15">
        <v>0.80943901129615181</v>
      </c>
      <c r="C42" s="15">
        <v>0.17193562134369414</v>
      </c>
      <c r="D42" s="16">
        <v>2.0754810965181729E-3</v>
      </c>
      <c r="E42" s="31">
        <v>1.6549886263635911E-2</v>
      </c>
    </row>
    <row r="43" spans="1:5" x14ac:dyDescent="0.2">
      <c r="A43" s="28" t="s">
        <v>175</v>
      </c>
      <c r="B43" s="15">
        <v>0.66806705476989181</v>
      </c>
      <c r="C43" s="15">
        <v>0.14076403839764043</v>
      </c>
      <c r="D43" s="15">
        <v>0.12061847693000942</v>
      </c>
      <c r="E43" s="31">
        <v>7.0550429902458342E-2</v>
      </c>
    </row>
    <row r="44" spans="1:5" x14ac:dyDescent="0.2">
      <c r="A44" s="28" t="s">
        <v>178</v>
      </c>
      <c r="B44" s="15">
        <v>0</v>
      </c>
      <c r="C44" s="15">
        <v>0.16033416924243307</v>
      </c>
      <c r="D44" s="15">
        <v>7.2753251297603076E-3</v>
      </c>
      <c r="E44" s="31">
        <v>0.83239050562780659</v>
      </c>
    </row>
    <row r="45" spans="1:5" x14ac:dyDescent="0.2">
      <c r="A45" s="28" t="s">
        <v>181</v>
      </c>
      <c r="B45" s="15">
        <v>0.8020498065727979</v>
      </c>
      <c r="C45" s="15">
        <v>0.18828405101409521</v>
      </c>
      <c r="D45" s="16">
        <v>5.9357429120173322E-4</v>
      </c>
      <c r="E45" s="31">
        <v>9.0725681219051019E-3</v>
      </c>
    </row>
    <row r="46" spans="1:5" x14ac:dyDescent="0.2">
      <c r="A46" s="28" t="s">
        <v>183</v>
      </c>
      <c r="B46" s="15">
        <v>0.81823490064340643</v>
      </c>
      <c r="C46" s="15">
        <v>0.16554135207748966</v>
      </c>
      <c r="D46" s="16">
        <v>3.6956144143744617E-3</v>
      </c>
      <c r="E46" s="31">
        <v>1.2528132864729426E-2</v>
      </c>
    </row>
    <row r="47" spans="1:5" x14ac:dyDescent="0.2">
      <c r="A47" s="28" t="s">
        <v>186</v>
      </c>
      <c r="B47" s="15">
        <v>0.76809547327383743</v>
      </c>
      <c r="C47" s="15">
        <v>0.164499983669462</v>
      </c>
      <c r="D47" s="16">
        <v>2.9345481933971181E-3</v>
      </c>
      <c r="E47" s="31">
        <v>6.4469994863303501E-2</v>
      </c>
    </row>
    <row r="48" spans="1:5" x14ac:dyDescent="0.2">
      <c r="A48" s="28" t="s">
        <v>189</v>
      </c>
      <c r="B48" s="15">
        <v>0.21019206743813335</v>
      </c>
      <c r="C48" s="15">
        <v>0.12132104728493369</v>
      </c>
      <c r="D48" s="16">
        <v>1.5758489708870185E-3</v>
      </c>
      <c r="E48" s="31">
        <v>0.66691103630604598</v>
      </c>
    </row>
    <row r="49" spans="1:5" x14ac:dyDescent="0.2">
      <c r="A49" s="28" t="s">
        <v>192</v>
      </c>
      <c r="B49" s="15">
        <v>0.81163831948672283</v>
      </c>
      <c r="C49" s="15">
        <v>0.18003311003173045</v>
      </c>
      <c r="D49" s="16">
        <v>2.6875025755233014E-3</v>
      </c>
      <c r="E49" s="31">
        <v>5.6410679060234096E-3</v>
      </c>
    </row>
    <row r="50" spans="1:5" customFormat="1" x14ac:dyDescent="0.2"/>
    <row r="51" spans="1:5" customFormat="1" x14ac:dyDescent="0.2"/>
    <row r="52" spans="1:5" customFormat="1" x14ac:dyDescent="0.2"/>
    <row r="53" spans="1:5" customFormat="1" x14ac:dyDescent="0.2"/>
  </sheetData>
  <conditionalFormatting sqref="A2:E49">
    <cfRule type="expression" dxfId="11" priority="1">
      <formula>MOD(ROW(),2)=1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B4E8-395E-4F3F-B67F-9A702D7BD6D4}">
  <sheetPr>
    <tabColor theme="7" tint="0.79998168889431442"/>
  </sheetPr>
  <dimension ref="A1"/>
  <sheetViews>
    <sheetView showGridLines="0" showRowColHeaders="0" topLeftCell="A16" workbookViewId="0">
      <selection activeCell="U1" sqref="U1"/>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D2386-DB92-4CD9-A026-147AE883AA6D}">
  <sheetPr>
    <tabColor theme="7" tint="0.39997558519241921"/>
  </sheetPr>
  <dimension ref="A1:P54"/>
  <sheetViews>
    <sheetView showGridLines="0" workbookViewId="0">
      <pane xSplit="1" ySplit="2" topLeftCell="B3" activePane="bottomRight" state="frozen"/>
      <selection pane="topRight" activeCell="B1" sqref="B1"/>
      <selection pane="bottomLeft" activeCell="A2" sqref="A2"/>
      <selection pane="bottomRight" activeCell="A3" sqref="A3"/>
    </sheetView>
  </sheetViews>
  <sheetFormatPr defaultRowHeight="12.75" x14ac:dyDescent="0.2"/>
  <cols>
    <col min="1" max="1" width="36.7109375" style="3" bestFit="1" customWidth="1"/>
    <col min="2" max="2" width="14.7109375" style="3" bestFit="1" customWidth="1"/>
    <col min="3" max="3" width="12.5703125" style="6" customWidth="1"/>
    <col min="4" max="4" width="12.5703125" style="10" customWidth="1"/>
    <col min="5" max="5" width="12.140625" style="10" customWidth="1"/>
    <col min="6" max="6" width="13.140625" style="10" customWidth="1"/>
    <col min="7" max="7" width="12.85546875" style="10" customWidth="1"/>
    <col min="8" max="8" width="12.140625" style="48" customWidth="1"/>
    <col min="9" max="9" width="11.5703125" style="48" customWidth="1"/>
    <col min="10" max="10" width="11" style="48" customWidth="1"/>
    <col min="11" max="11" width="12.42578125" style="48" customWidth="1"/>
    <col min="12" max="12" width="11.85546875" style="48" customWidth="1"/>
    <col min="13" max="13" width="11" style="48" customWidth="1"/>
    <col min="14" max="14" width="12.42578125" style="10" customWidth="1"/>
    <col min="15" max="15" width="12" style="10" customWidth="1"/>
    <col min="16" max="16" width="12.42578125" style="3" customWidth="1"/>
    <col min="17" max="16384" width="9.140625" style="3"/>
  </cols>
  <sheetData>
    <row r="1" spans="1:16" x14ac:dyDescent="0.2">
      <c r="A1" s="166" t="s">
        <v>31</v>
      </c>
      <c r="B1" s="168" t="s">
        <v>32</v>
      </c>
      <c r="C1" s="174" t="s">
        <v>33</v>
      </c>
      <c r="D1" s="176" t="s">
        <v>200</v>
      </c>
      <c r="E1" s="177"/>
      <c r="F1" s="177"/>
      <c r="G1" s="178"/>
      <c r="H1" s="179" t="s">
        <v>201</v>
      </c>
      <c r="I1" s="173"/>
      <c r="J1" s="173"/>
      <c r="K1" s="159" t="s">
        <v>202</v>
      </c>
      <c r="L1" s="160"/>
      <c r="M1" s="160"/>
      <c r="N1" s="161" t="s">
        <v>203</v>
      </c>
      <c r="O1" s="162"/>
      <c r="P1" s="163"/>
    </row>
    <row r="2" spans="1:16" s="5" customFormat="1" ht="51" x14ac:dyDescent="0.2">
      <c r="A2" s="167"/>
      <c r="B2" s="169"/>
      <c r="C2" s="175"/>
      <c r="D2" s="62" t="s">
        <v>204</v>
      </c>
      <c r="E2" s="59" t="s">
        <v>205</v>
      </c>
      <c r="F2" s="59" t="s">
        <v>206</v>
      </c>
      <c r="G2" s="150" t="s">
        <v>207</v>
      </c>
      <c r="H2" s="24" t="s">
        <v>208</v>
      </c>
      <c r="I2" s="61" t="s">
        <v>209</v>
      </c>
      <c r="J2" s="61" t="s">
        <v>210</v>
      </c>
      <c r="K2" s="25" t="s">
        <v>211</v>
      </c>
      <c r="L2" s="22" t="s">
        <v>212</v>
      </c>
      <c r="M2" s="22" t="s">
        <v>213</v>
      </c>
      <c r="N2" s="26" t="s">
        <v>214</v>
      </c>
      <c r="O2" s="14" t="s">
        <v>215</v>
      </c>
      <c r="P2" s="66" t="s">
        <v>216</v>
      </c>
    </row>
    <row r="3" spans="1:16" x14ac:dyDescent="0.2">
      <c r="A3" s="28" t="s">
        <v>61</v>
      </c>
      <c r="B3" s="29" t="s">
        <v>62</v>
      </c>
      <c r="C3" s="30">
        <v>17153</v>
      </c>
      <c r="D3" s="9">
        <v>1596244</v>
      </c>
      <c r="E3" s="15">
        <f>D3/G3</f>
        <v>1</v>
      </c>
      <c r="F3" s="63">
        <f>D3/C3</f>
        <v>93.059173322450889</v>
      </c>
      <c r="G3" s="12">
        <v>1596244</v>
      </c>
      <c r="H3" s="51">
        <v>1283512</v>
      </c>
      <c r="I3" s="15">
        <f>H3/D3</f>
        <v>0.80408258386562459</v>
      </c>
      <c r="J3" s="67">
        <f>H3/C3</f>
        <v>74.827260537515301</v>
      </c>
      <c r="K3" s="51">
        <v>144041</v>
      </c>
      <c r="L3" s="15">
        <f>K3/D3</f>
        <v>9.0237457431320028E-2</v>
      </c>
      <c r="M3" s="67">
        <f>K3/C3</f>
        <v>8.3974231912784933</v>
      </c>
      <c r="N3" s="9">
        <v>168691</v>
      </c>
      <c r="O3" s="15">
        <f>N3/D3</f>
        <v>0.10567995870305542</v>
      </c>
      <c r="P3" s="68">
        <f>N3/C3</f>
        <v>9.8344895936570857</v>
      </c>
    </row>
    <row r="4" spans="1:16" x14ac:dyDescent="0.2">
      <c r="A4" s="28" t="s">
        <v>64</v>
      </c>
      <c r="B4" s="29" t="s">
        <v>65</v>
      </c>
      <c r="C4" s="30">
        <v>22493</v>
      </c>
      <c r="D4" s="9">
        <v>883343</v>
      </c>
      <c r="E4" s="15">
        <f t="shared" ref="E4:E50" si="0">D4/G4</f>
        <v>0.99307143515614282</v>
      </c>
      <c r="F4" s="63">
        <f t="shared" ref="F4:F50" si="1">D4/C4</f>
        <v>39.271906815453697</v>
      </c>
      <c r="G4" s="12">
        <v>889506</v>
      </c>
      <c r="H4" s="51">
        <v>621504</v>
      </c>
      <c r="I4" s="15">
        <f t="shared" ref="I4:I50" si="2">H4/D4</f>
        <v>0.70358173438856708</v>
      </c>
      <c r="J4" s="67">
        <f t="shared" ref="J4:J50" si="3">H4/C4</f>
        <v>27.630996309963098</v>
      </c>
      <c r="K4" s="51">
        <v>46253</v>
      </c>
      <c r="L4" s="15">
        <f t="shared" ref="L4:L50" si="4">K4/D4</f>
        <v>5.2361313781849182E-2</v>
      </c>
      <c r="M4" s="67">
        <f t="shared" ref="M4:M50" si="5">K4/C4</f>
        <v>2.0563286355755124</v>
      </c>
      <c r="N4" s="9">
        <v>215586</v>
      </c>
      <c r="O4" s="15">
        <f t="shared" ref="O4:O50" si="6">N4/D4</f>
        <v>0.24405695182958376</v>
      </c>
      <c r="P4" s="68">
        <f t="shared" ref="P4:P50" si="7">N4/C4</f>
        <v>9.584581869915084</v>
      </c>
    </row>
    <row r="5" spans="1:16" x14ac:dyDescent="0.2">
      <c r="A5" s="28" t="s">
        <v>67</v>
      </c>
      <c r="B5" s="29" t="s">
        <v>68</v>
      </c>
      <c r="C5" s="30">
        <v>12330</v>
      </c>
      <c r="D5" s="9">
        <v>868107</v>
      </c>
      <c r="E5" s="15">
        <f t="shared" si="0"/>
        <v>0.71411108652429534</v>
      </c>
      <c r="F5" s="63">
        <f t="shared" si="1"/>
        <v>70.406082725060827</v>
      </c>
      <c r="G5" s="12">
        <v>1215647</v>
      </c>
      <c r="H5" s="51">
        <v>692998</v>
      </c>
      <c r="I5" s="15">
        <f t="shared" si="2"/>
        <v>0.79828638635559901</v>
      </c>
      <c r="J5" s="67">
        <f t="shared" si="3"/>
        <v>56.204217356042172</v>
      </c>
      <c r="K5" s="51">
        <v>23206</v>
      </c>
      <c r="L5" s="15">
        <f t="shared" si="4"/>
        <v>2.6731727770885387E-2</v>
      </c>
      <c r="M5" s="67">
        <f t="shared" si="5"/>
        <v>1.8820762368207624</v>
      </c>
      <c r="N5" s="9">
        <v>151903</v>
      </c>
      <c r="O5" s="15">
        <f t="shared" si="6"/>
        <v>0.1749818858735156</v>
      </c>
      <c r="P5" s="68">
        <f t="shared" si="7"/>
        <v>12.319789132197892</v>
      </c>
    </row>
    <row r="6" spans="1:16" x14ac:dyDescent="0.2">
      <c r="A6" s="28" t="s">
        <v>70</v>
      </c>
      <c r="B6" s="29" t="s">
        <v>68</v>
      </c>
      <c r="C6" s="30">
        <v>3828</v>
      </c>
      <c r="D6" s="9">
        <v>126889</v>
      </c>
      <c r="E6" s="15">
        <f t="shared" si="0"/>
        <v>0.98295749444181924</v>
      </c>
      <c r="F6" s="63">
        <f t="shared" si="1"/>
        <v>33.147596656217345</v>
      </c>
      <c r="G6" s="12">
        <v>129089</v>
      </c>
      <c r="H6" s="51">
        <v>73461</v>
      </c>
      <c r="I6" s="15">
        <f t="shared" si="2"/>
        <v>0.57893907273286105</v>
      </c>
      <c r="J6" s="67">
        <f t="shared" si="3"/>
        <v>19.190438871473354</v>
      </c>
      <c r="K6" s="51">
        <v>10129</v>
      </c>
      <c r="L6" s="15">
        <f t="shared" si="4"/>
        <v>7.9825674408341152E-2</v>
      </c>
      <c r="M6" s="67">
        <f t="shared" si="5"/>
        <v>2.6460292580982236</v>
      </c>
      <c r="N6" s="9">
        <v>43299</v>
      </c>
      <c r="O6" s="15">
        <f t="shared" si="6"/>
        <v>0.34123525285879786</v>
      </c>
      <c r="P6" s="68">
        <f t="shared" si="7"/>
        <v>11.311128526645769</v>
      </c>
    </row>
    <row r="7" spans="1:16" x14ac:dyDescent="0.2">
      <c r="A7" s="28" t="s">
        <v>72</v>
      </c>
      <c r="B7" s="29" t="s">
        <v>73</v>
      </c>
      <c r="C7" s="30">
        <v>22583</v>
      </c>
      <c r="D7" s="9">
        <v>207481</v>
      </c>
      <c r="E7" s="15">
        <f t="shared" si="0"/>
        <v>1</v>
      </c>
      <c r="F7" s="63">
        <f t="shared" si="1"/>
        <v>9.1874861621573753</v>
      </c>
      <c r="G7" s="12">
        <v>207481</v>
      </c>
      <c r="H7" s="51">
        <v>129103</v>
      </c>
      <c r="I7" s="15">
        <f t="shared" si="2"/>
        <v>0.62224010873284785</v>
      </c>
      <c r="J7" s="67">
        <f t="shared" si="3"/>
        <v>5.7168223885223401</v>
      </c>
      <c r="K7" s="51">
        <v>13080</v>
      </c>
      <c r="L7" s="15">
        <f t="shared" si="4"/>
        <v>6.3041917091203534E-2</v>
      </c>
      <c r="M7" s="67">
        <f t="shared" si="5"/>
        <v>0.57919674091130502</v>
      </c>
      <c r="N7" s="9">
        <v>65298</v>
      </c>
      <c r="O7" s="15">
        <f t="shared" si="6"/>
        <v>0.31471797417594866</v>
      </c>
      <c r="P7" s="68">
        <f t="shared" si="7"/>
        <v>2.8914670327237304</v>
      </c>
    </row>
    <row r="8" spans="1:16" x14ac:dyDescent="0.2">
      <c r="A8" s="28" t="s">
        <v>75</v>
      </c>
      <c r="B8" s="29" t="s">
        <v>76</v>
      </c>
      <c r="C8" s="30">
        <v>7997</v>
      </c>
      <c r="D8" s="9">
        <v>366370</v>
      </c>
      <c r="E8" s="15">
        <f t="shared" si="0"/>
        <v>0.98869278929188253</v>
      </c>
      <c r="F8" s="63">
        <f t="shared" si="1"/>
        <v>45.813430036263597</v>
      </c>
      <c r="G8" s="12">
        <v>370560</v>
      </c>
      <c r="H8" s="51">
        <v>253001</v>
      </c>
      <c r="I8" s="15">
        <f t="shared" si="2"/>
        <v>0.69056145426754378</v>
      </c>
      <c r="J8" s="67">
        <f t="shared" si="3"/>
        <v>31.63698887082656</v>
      </c>
      <c r="K8" s="51">
        <v>32055</v>
      </c>
      <c r="L8" s="15">
        <f t="shared" si="4"/>
        <v>8.7493517482326616E-2</v>
      </c>
      <c r="M8" s="67">
        <f t="shared" si="5"/>
        <v>4.0083781418031759</v>
      </c>
      <c r="N8" s="9">
        <v>81314</v>
      </c>
      <c r="O8" s="15">
        <f t="shared" si="6"/>
        <v>0.22194502825012966</v>
      </c>
      <c r="P8" s="68">
        <f t="shared" si="7"/>
        <v>10.168063023633863</v>
      </c>
    </row>
    <row r="9" spans="1:16" x14ac:dyDescent="0.2">
      <c r="A9" s="28" t="s">
        <v>78</v>
      </c>
      <c r="B9" s="29" t="s">
        <v>79</v>
      </c>
      <c r="C9" s="30">
        <v>35688</v>
      </c>
      <c r="D9" s="9">
        <v>1127074</v>
      </c>
      <c r="E9" s="15">
        <f t="shared" si="0"/>
        <v>1</v>
      </c>
      <c r="F9" s="63">
        <f t="shared" si="1"/>
        <v>31.58131584846447</v>
      </c>
      <c r="G9" s="12">
        <v>1127074</v>
      </c>
      <c r="H9" s="51">
        <v>718150</v>
      </c>
      <c r="I9" s="15">
        <f t="shared" si="2"/>
        <v>0.63718087720948224</v>
      </c>
      <c r="J9" s="67">
        <f t="shared" si="3"/>
        <v>20.123010535754315</v>
      </c>
      <c r="K9" s="51">
        <v>169353</v>
      </c>
      <c r="L9" s="15">
        <f t="shared" si="4"/>
        <v>0.15025898920567771</v>
      </c>
      <c r="M9" s="67">
        <f t="shared" si="5"/>
        <v>4.7453765971755208</v>
      </c>
      <c r="N9" s="9">
        <v>239571</v>
      </c>
      <c r="O9" s="15">
        <f t="shared" si="6"/>
        <v>0.21256013358484005</v>
      </c>
      <c r="P9" s="68">
        <f t="shared" si="7"/>
        <v>6.7129287155346331</v>
      </c>
    </row>
    <row r="10" spans="1:16" x14ac:dyDescent="0.2">
      <c r="A10" s="28" t="s">
        <v>81</v>
      </c>
      <c r="B10" s="29" t="s">
        <v>82</v>
      </c>
      <c r="C10" s="30">
        <v>82934</v>
      </c>
      <c r="D10" s="9">
        <v>3706916</v>
      </c>
      <c r="E10" s="15">
        <f t="shared" si="0"/>
        <v>0.98541148574018522</v>
      </c>
      <c r="F10" s="63">
        <f t="shared" si="1"/>
        <v>44.697180890828854</v>
      </c>
      <c r="G10" s="12">
        <v>3761795</v>
      </c>
      <c r="H10" s="51">
        <v>2861891</v>
      </c>
      <c r="I10" s="15">
        <f t="shared" si="2"/>
        <v>0.77204096343159656</v>
      </c>
      <c r="J10" s="67">
        <f t="shared" si="3"/>
        <v>34.508054597631855</v>
      </c>
      <c r="K10" s="51">
        <v>291088</v>
      </c>
      <c r="L10" s="15">
        <f t="shared" si="4"/>
        <v>7.8525653130526826E-2</v>
      </c>
      <c r="M10" s="67">
        <f t="shared" si="5"/>
        <v>3.5098753225456387</v>
      </c>
      <c r="N10" s="9">
        <v>553937</v>
      </c>
      <c r="O10" s="15">
        <f t="shared" si="6"/>
        <v>0.14943338343787665</v>
      </c>
      <c r="P10" s="68">
        <f t="shared" si="7"/>
        <v>6.6792509706513616</v>
      </c>
    </row>
    <row r="11" spans="1:16" x14ac:dyDescent="0.2">
      <c r="A11" s="28" t="s">
        <v>84</v>
      </c>
      <c r="B11" s="29" t="s">
        <v>85</v>
      </c>
      <c r="C11" s="30">
        <v>36405</v>
      </c>
      <c r="D11" s="9">
        <v>1672224</v>
      </c>
      <c r="E11" s="15">
        <f t="shared" si="0"/>
        <v>0.95520123656856792</v>
      </c>
      <c r="F11" s="63">
        <f t="shared" si="1"/>
        <v>45.933910177173466</v>
      </c>
      <c r="G11" s="12">
        <v>1750651</v>
      </c>
      <c r="H11" s="51">
        <v>1195686</v>
      </c>
      <c r="I11" s="15">
        <f t="shared" si="2"/>
        <v>0.71502741259544178</v>
      </c>
      <c r="J11" s="67">
        <f t="shared" si="3"/>
        <v>32.844004944375776</v>
      </c>
      <c r="K11" s="51">
        <v>174736</v>
      </c>
      <c r="L11" s="15">
        <f t="shared" si="4"/>
        <v>0.10449317794745201</v>
      </c>
      <c r="M11" s="67">
        <f t="shared" si="5"/>
        <v>4.7997802499656643</v>
      </c>
      <c r="N11" s="9">
        <v>301802</v>
      </c>
      <c r="O11" s="15">
        <f t="shared" si="6"/>
        <v>0.18047940945710622</v>
      </c>
      <c r="P11" s="68">
        <f t="shared" si="7"/>
        <v>8.2901249828320278</v>
      </c>
    </row>
    <row r="12" spans="1:16" x14ac:dyDescent="0.2">
      <c r="A12" s="28" t="s">
        <v>87</v>
      </c>
      <c r="B12" s="29" t="s">
        <v>88</v>
      </c>
      <c r="C12" s="30">
        <v>14312</v>
      </c>
      <c r="D12" s="9">
        <v>726103</v>
      </c>
      <c r="E12" s="15">
        <f t="shared" si="0"/>
        <v>0.94794608179118123</v>
      </c>
      <c r="F12" s="63">
        <f t="shared" si="1"/>
        <v>50.733859698155392</v>
      </c>
      <c r="G12" s="12">
        <v>765975</v>
      </c>
      <c r="H12" s="51">
        <v>452838</v>
      </c>
      <c r="I12" s="15">
        <f t="shared" si="2"/>
        <v>0.62365532162792336</v>
      </c>
      <c r="J12" s="67">
        <f t="shared" si="3"/>
        <v>31.640441587479039</v>
      </c>
      <c r="K12" s="51">
        <v>65459</v>
      </c>
      <c r="L12" s="15">
        <f t="shared" si="4"/>
        <v>9.0151121810542037E-2</v>
      </c>
      <c r="M12" s="67">
        <f t="shared" si="5"/>
        <v>4.5737143655673558</v>
      </c>
      <c r="N12" s="9">
        <v>207806</v>
      </c>
      <c r="O12" s="15">
        <f t="shared" si="6"/>
        <v>0.28619355656153467</v>
      </c>
      <c r="P12" s="68">
        <f t="shared" si="7"/>
        <v>14.519703745109</v>
      </c>
    </row>
    <row r="13" spans="1:16" x14ac:dyDescent="0.2">
      <c r="A13" s="28" t="s">
        <v>90</v>
      </c>
      <c r="B13" s="29" t="s">
        <v>91</v>
      </c>
      <c r="C13" s="30">
        <v>47139</v>
      </c>
      <c r="D13" s="9">
        <v>2125463</v>
      </c>
      <c r="E13" s="15">
        <f t="shared" si="0"/>
        <v>1</v>
      </c>
      <c r="F13" s="63">
        <f t="shared" si="1"/>
        <v>45.089267909798679</v>
      </c>
      <c r="G13" s="12">
        <v>2125463</v>
      </c>
      <c r="H13" s="51">
        <v>1755442</v>
      </c>
      <c r="I13" s="15">
        <f t="shared" si="2"/>
        <v>0.82591040163954865</v>
      </c>
      <c r="J13" s="67">
        <f t="shared" si="3"/>
        <v>37.239695369015038</v>
      </c>
      <c r="K13" s="51">
        <v>158023</v>
      </c>
      <c r="L13" s="15">
        <f t="shared" si="4"/>
        <v>7.4347565683335823E-2</v>
      </c>
      <c r="M13" s="67">
        <f t="shared" si="5"/>
        <v>3.3522773075372831</v>
      </c>
      <c r="N13" s="9">
        <v>211998</v>
      </c>
      <c r="O13" s="15">
        <f t="shared" si="6"/>
        <v>9.9742032677115525E-2</v>
      </c>
      <c r="P13" s="68">
        <f t="shared" si="7"/>
        <v>4.4972952332463567</v>
      </c>
    </row>
    <row r="14" spans="1:16" x14ac:dyDescent="0.2">
      <c r="A14" s="28" t="s">
        <v>92</v>
      </c>
      <c r="B14" s="29" t="s">
        <v>93</v>
      </c>
      <c r="C14" s="30">
        <v>6460</v>
      </c>
      <c r="D14" s="9">
        <v>290281</v>
      </c>
      <c r="E14" s="15">
        <f t="shared" si="0"/>
        <v>0.98373661379964761</v>
      </c>
      <c r="F14" s="63">
        <f t="shared" si="1"/>
        <v>44.935139318885447</v>
      </c>
      <c r="G14" s="12">
        <v>295080</v>
      </c>
      <c r="H14" s="51">
        <v>203348</v>
      </c>
      <c r="I14" s="15">
        <f t="shared" si="2"/>
        <v>0.70052121909460141</v>
      </c>
      <c r="J14" s="67">
        <f t="shared" si="3"/>
        <v>31.478018575851394</v>
      </c>
      <c r="K14" s="51">
        <v>25971</v>
      </c>
      <c r="L14" s="15">
        <f t="shared" si="4"/>
        <v>8.946848054126863E-2</v>
      </c>
      <c r="M14" s="67">
        <f t="shared" si="5"/>
        <v>4.0202786377708977</v>
      </c>
      <c r="N14" s="9">
        <v>60962</v>
      </c>
      <c r="O14" s="15">
        <f t="shared" si="6"/>
        <v>0.21001030036412993</v>
      </c>
      <c r="P14" s="68">
        <f t="shared" si="7"/>
        <v>9.4368421052631586</v>
      </c>
    </row>
    <row r="15" spans="1:16" x14ac:dyDescent="0.2">
      <c r="A15" s="28" t="s">
        <v>95</v>
      </c>
      <c r="B15" s="29" t="s">
        <v>96</v>
      </c>
      <c r="C15" s="30">
        <v>4469</v>
      </c>
      <c r="D15" s="9">
        <v>202106</v>
      </c>
      <c r="E15" s="15">
        <f t="shared" si="0"/>
        <v>1</v>
      </c>
      <c r="F15" s="63">
        <f t="shared" si="1"/>
        <v>45.22398746923249</v>
      </c>
      <c r="G15" s="12">
        <v>202106</v>
      </c>
      <c r="H15" s="51">
        <v>145722</v>
      </c>
      <c r="I15" s="15">
        <f t="shared" si="2"/>
        <v>0.72101768378969455</v>
      </c>
      <c r="J15" s="67">
        <f t="shared" si="3"/>
        <v>32.607294696800182</v>
      </c>
      <c r="K15" s="51">
        <v>17636</v>
      </c>
      <c r="L15" s="15">
        <f t="shared" si="4"/>
        <v>8.7261140193759704E-2</v>
      </c>
      <c r="M15" s="67">
        <f t="shared" si="5"/>
        <v>3.9462967106735287</v>
      </c>
      <c r="N15" s="9">
        <v>38748</v>
      </c>
      <c r="O15" s="15">
        <f t="shared" si="6"/>
        <v>0.19172117601654579</v>
      </c>
      <c r="P15" s="68">
        <f t="shared" si="7"/>
        <v>8.6703960617587832</v>
      </c>
    </row>
    <row r="16" spans="1:16" x14ac:dyDescent="0.2">
      <c r="A16" s="28" t="s">
        <v>98</v>
      </c>
      <c r="B16" s="29" t="s">
        <v>99</v>
      </c>
      <c r="C16" s="30">
        <v>4489</v>
      </c>
      <c r="D16" s="9">
        <v>222516</v>
      </c>
      <c r="E16" s="15">
        <f t="shared" si="0"/>
        <v>1</v>
      </c>
      <c r="F16" s="63">
        <f t="shared" si="1"/>
        <v>49.569169079973271</v>
      </c>
      <c r="G16" s="12">
        <v>222516</v>
      </c>
      <c r="H16" s="51">
        <v>158940</v>
      </c>
      <c r="I16" s="15">
        <f t="shared" si="2"/>
        <v>0.7142857142857143</v>
      </c>
      <c r="J16" s="67">
        <f t="shared" si="3"/>
        <v>35.406549342838048</v>
      </c>
      <c r="K16" s="51">
        <v>15390</v>
      </c>
      <c r="L16" s="15">
        <f t="shared" si="4"/>
        <v>6.9163565766057269E-2</v>
      </c>
      <c r="M16" s="67">
        <f t="shared" si="5"/>
        <v>3.4283804856315436</v>
      </c>
      <c r="N16" s="9">
        <v>48186</v>
      </c>
      <c r="O16" s="15">
        <f t="shared" si="6"/>
        <v>0.21655071994822844</v>
      </c>
      <c r="P16" s="68">
        <f t="shared" si="7"/>
        <v>10.734239251503675</v>
      </c>
    </row>
    <row r="17" spans="1:16" x14ac:dyDescent="0.2">
      <c r="A17" s="28" t="s">
        <v>101</v>
      </c>
      <c r="B17" s="29" t="s">
        <v>99</v>
      </c>
      <c r="C17" s="30">
        <v>5485</v>
      </c>
      <c r="D17" s="9">
        <v>250840</v>
      </c>
      <c r="E17" s="15">
        <f t="shared" si="0"/>
        <v>1</v>
      </c>
      <c r="F17" s="63">
        <f t="shared" si="1"/>
        <v>45.731996353691883</v>
      </c>
      <c r="G17" s="12">
        <v>250840</v>
      </c>
      <c r="H17" s="51">
        <v>166470</v>
      </c>
      <c r="I17" s="15">
        <f t="shared" si="2"/>
        <v>0.6636501355445702</v>
      </c>
      <c r="J17" s="67">
        <f t="shared" si="3"/>
        <v>30.350045578851415</v>
      </c>
      <c r="K17" s="51">
        <v>21200</v>
      </c>
      <c r="L17" s="15">
        <f t="shared" si="4"/>
        <v>8.4516026152128845E-2</v>
      </c>
      <c r="M17" s="67">
        <f t="shared" si="5"/>
        <v>3.8650865998176847</v>
      </c>
      <c r="N17" s="9">
        <v>63170</v>
      </c>
      <c r="O17" s="15">
        <f t="shared" si="6"/>
        <v>0.25183383830330092</v>
      </c>
      <c r="P17" s="68">
        <f t="shared" si="7"/>
        <v>11.516864175022789</v>
      </c>
    </row>
    <row r="18" spans="1:16" x14ac:dyDescent="0.2">
      <c r="A18" s="28" t="s">
        <v>103</v>
      </c>
      <c r="B18" s="29" t="s">
        <v>104</v>
      </c>
      <c r="C18" s="30">
        <v>3778</v>
      </c>
      <c r="D18" s="9">
        <v>117316</v>
      </c>
      <c r="E18" s="15">
        <f t="shared" si="0"/>
        <v>0.84802660112765649</v>
      </c>
      <c r="F18" s="63">
        <f t="shared" si="1"/>
        <v>31.052408681842245</v>
      </c>
      <c r="G18" s="12">
        <v>138340</v>
      </c>
      <c r="H18" s="51">
        <v>70307</v>
      </c>
      <c r="I18" s="15">
        <f t="shared" si="2"/>
        <v>0.59929591871526477</v>
      </c>
      <c r="J18" s="67">
        <f t="shared" si="3"/>
        <v>18.60958178930651</v>
      </c>
      <c r="K18" s="51">
        <v>10209</v>
      </c>
      <c r="L18" s="15">
        <f t="shared" si="4"/>
        <v>8.7021378158137E-2</v>
      </c>
      <c r="M18" s="67">
        <f t="shared" si="5"/>
        <v>2.7022233986236102</v>
      </c>
      <c r="N18" s="9">
        <v>36800</v>
      </c>
      <c r="O18" s="15">
        <f t="shared" si="6"/>
        <v>0.31368270312659824</v>
      </c>
      <c r="P18" s="68">
        <f t="shared" si="7"/>
        <v>9.740603493912122</v>
      </c>
    </row>
    <row r="19" spans="1:16" x14ac:dyDescent="0.2">
      <c r="A19" s="28" t="s">
        <v>106</v>
      </c>
      <c r="B19" s="29" t="s">
        <v>104</v>
      </c>
      <c r="C19" s="30">
        <v>4620</v>
      </c>
      <c r="D19" s="9">
        <v>126575</v>
      </c>
      <c r="E19" s="15">
        <f t="shared" si="0"/>
        <v>1</v>
      </c>
      <c r="F19" s="63">
        <f t="shared" si="1"/>
        <v>27.397186147186147</v>
      </c>
      <c r="G19" s="12">
        <v>126575</v>
      </c>
      <c r="H19" s="51">
        <v>86886</v>
      </c>
      <c r="I19" s="15">
        <f t="shared" si="2"/>
        <v>0.68643887023503847</v>
      </c>
      <c r="J19" s="67">
        <f t="shared" si="3"/>
        <v>18.806493506493506</v>
      </c>
      <c r="K19" s="51">
        <v>12725</v>
      </c>
      <c r="L19" s="15">
        <f t="shared" si="4"/>
        <v>0.10053328066363816</v>
      </c>
      <c r="M19" s="67">
        <f t="shared" si="5"/>
        <v>2.7543290043290045</v>
      </c>
      <c r="N19" s="9">
        <v>26964</v>
      </c>
      <c r="O19" s="15">
        <f t="shared" si="6"/>
        <v>0.21302784910132333</v>
      </c>
      <c r="P19" s="68">
        <f t="shared" si="7"/>
        <v>5.836363636363636</v>
      </c>
    </row>
    <row r="20" spans="1:16" x14ac:dyDescent="0.2">
      <c r="A20" s="28" t="s">
        <v>108</v>
      </c>
      <c r="B20" s="29" t="s">
        <v>109</v>
      </c>
      <c r="C20" s="30">
        <v>5559</v>
      </c>
      <c r="D20" s="9">
        <v>611923</v>
      </c>
      <c r="E20" s="15">
        <f t="shared" si="0"/>
        <v>0.87997348242995277</v>
      </c>
      <c r="F20" s="63">
        <f t="shared" si="1"/>
        <v>110.07789170714157</v>
      </c>
      <c r="G20" s="12">
        <v>695388</v>
      </c>
      <c r="H20" s="51">
        <v>427648</v>
      </c>
      <c r="I20" s="15">
        <f t="shared" si="2"/>
        <v>0.69885917018971344</v>
      </c>
      <c r="J20" s="67">
        <f t="shared" si="3"/>
        <v>76.928944054686099</v>
      </c>
      <c r="K20" s="51">
        <v>72715</v>
      </c>
      <c r="L20" s="15">
        <f t="shared" si="4"/>
        <v>0.11883031034950475</v>
      </c>
      <c r="M20" s="67">
        <f t="shared" si="5"/>
        <v>13.08059003417881</v>
      </c>
      <c r="N20" s="9">
        <v>111560</v>
      </c>
      <c r="O20" s="15">
        <f t="shared" si="6"/>
        <v>0.18231051946078183</v>
      </c>
      <c r="P20" s="68">
        <f t="shared" si="7"/>
        <v>20.068357618276668</v>
      </c>
    </row>
    <row r="21" spans="1:16" x14ac:dyDescent="0.2">
      <c r="A21" s="28" t="s">
        <v>111</v>
      </c>
      <c r="B21" s="29" t="s">
        <v>112</v>
      </c>
      <c r="C21" s="30">
        <v>29568</v>
      </c>
      <c r="D21" s="9">
        <v>599000</v>
      </c>
      <c r="E21" s="15">
        <f t="shared" si="0"/>
        <v>1</v>
      </c>
      <c r="F21" s="63">
        <f t="shared" si="1"/>
        <v>20.258387445887447</v>
      </c>
      <c r="G21" s="12">
        <v>599000</v>
      </c>
      <c r="H21" s="51">
        <v>505436</v>
      </c>
      <c r="I21" s="15">
        <f t="shared" si="2"/>
        <v>0.84379966611018364</v>
      </c>
      <c r="J21" s="67">
        <f t="shared" si="3"/>
        <v>17.094020562770563</v>
      </c>
      <c r="K21" s="51">
        <v>18512</v>
      </c>
      <c r="L21" s="15">
        <f t="shared" si="4"/>
        <v>3.0904841402337228E-2</v>
      </c>
      <c r="M21" s="67">
        <f t="shared" si="5"/>
        <v>0.62608225108225113</v>
      </c>
      <c r="N21" s="9">
        <v>75052</v>
      </c>
      <c r="O21" s="15">
        <f t="shared" si="6"/>
        <v>0.12529549248747912</v>
      </c>
      <c r="P21" s="68">
        <f t="shared" si="7"/>
        <v>2.5382846320346322</v>
      </c>
    </row>
    <row r="22" spans="1:16" x14ac:dyDescent="0.2">
      <c r="A22" s="28" t="s">
        <v>114</v>
      </c>
      <c r="B22" s="29" t="s">
        <v>115</v>
      </c>
      <c r="C22" s="30">
        <v>22529</v>
      </c>
      <c r="D22" s="9">
        <v>1155711</v>
      </c>
      <c r="E22" s="15">
        <f t="shared" si="0"/>
        <v>1</v>
      </c>
      <c r="F22" s="63">
        <f t="shared" si="1"/>
        <v>51.298814860846022</v>
      </c>
      <c r="G22" s="12">
        <v>1155711</v>
      </c>
      <c r="H22" s="51">
        <v>837155</v>
      </c>
      <c r="I22" s="15">
        <f t="shared" si="2"/>
        <v>0.724363616855771</v>
      </c>
      <c r="J22" s="67">
        <f t="shared" si="3"/>
        <v>37.158995073017003</v>
      </c>
      <c r="K22" s="51">
        <v>178400</v>
      </c>
      <c r="L22" s="15">
        <f t="shared" si="4"/>
        <v>0.15436385047819048</v>
      </c>
      <c r="M22" s="67">
        <f t="shared" si="5"/>
        <v>7.9186825868880106</v>
      </c>
      <c r="N22" s="9">
        <v>140156</v>
      </c>
      <c r="O22" s="15">
        <f t="shared" si="6"/>
        <v>0.12127253266603848</v>
      </c>
      <c r="P22" s="68">
        <f t="shared" si="7"/>
        <v>6.2211372009410093</v>
      </c>
    </row>
    <row r="23" spans="1:16" x14ac:dyDescent="0.2">
      <c r="A23" s="28" t="s">
        <v>117</v>
      </c>
      <c r="B23" s="29" t="s">
        <v>118</v>
      </c>
      <c r="C23" s="30">
        <v>3616</v>
      </c>
      <c r="D23" s="9">
        <v>249306</v>
      </c>
      <c r="E23" s="15">
        <f t="shared" si="0"/>
        <v>1</v>
      </c>
      <c r="F23" s="63">
        <f t="shared" si="1"/>
        <v>68.94524336283186</v>
      </c>
      <c r="G23" s="12">
        <v>249306</v>
      </c>
      <c r="H23" s="51">
        <v>193342</v>
      </c>
      <c r="I23" s="15">
        <f t="shared" si="2"/>
        <v>0.77552084586812997</v>
      </c>
      <c r="J23" s="67">
        <f t="shared" si="3"/>
        <v>53.468473451327434</v>
      </c>
      <c r="K23" s="51">
        <v>26211</v>
      </c>
      <c r="L23" s="15">
        <f t="shared" si="4"/>
        <v>0.10513585713941903</v>
      </c>
      <c r="M23" s="67">
        <f t="shared" si="5"/>
        <v>7.2486172566371678</v>
      </c>
      <c r="N23" s="9">
        <v>29753</v>
      </c>
      <c r="O23" s="15">
        <f t="shared" si="6"/>
        <v>0.11934329699245104</v>
      </c>
      <c r="P23" s="68">
        <f t="shared" si="7"/>
        <v>8.228152654867257</v>
      </c>
    </row>
    <row r="24" spans="1:16" x14ac:dyDescent="0.2">
      <c r="A24" s="28" t="s">
        <v>120</v>
      </c>
      <c r="B24" s="29" t="s">
        <v>121</v>
      </c>
      <c r="C24" s="30">
        <v>17075</v>
      </c>
      <c r="D24" s="9">
        <v>845178</v>
      </c>
      <c r="E24" s="15">
        <f t="shared" si="0"/>
        <v>0.95071389763473957</v>
      </c>
      <c r="F24" s="63">
        <f t="shared" si="1"/>
        <v>49.497979502196195</v>
      </c>
      <c r="G24" s="12">
        <v>888993</v>
      </c>
      <c r="H24" s="51">
        <v>592284</v>
      </c>
      <c r="I24" s="15">
        <f t="shared" si="2"/>
        <v>0.70078019068172626</v>
      </c>
      <c r="J24" s="67">
        <f t="shared" si="3"/>
        <v>34.687203513909225</v>
      </c>
      <c r="K24" s="51">
        <v>80908</v>
      </c>
      <c r="L24" s="15">
        <f t="shared" si="4"/>
        <v>9.5728947038375353E-2</v>
      </c>
      <c r="M24" s="67">
        <f t="shared" si="5"/>
        <v>4.7383894582723283</v>
      </c>
      <c r="N24" s="9">
        <v>171986</v>
      </c>
      <c r="O24" s="15">
        <f t="shared" si="6"/>
        <v>0.20349086227989843</v>
      </c>
      <c r="P24" s="68">
        <f t="shared" si="7"/>
        <v>10.072386530014642</v>
      </c>
    </row>
    <row r="25" spans="1:16" x14ac:dyDescent="0.2">
      <c r="A25" s="28" t="s">
        <v>123</v>
      </c>
      <c r="B25" s="29" t="s">
        <v>124</v>
      </c>
      <c r="C25" s="30">
        <v>14532</v>
      </c>
      <c r="D25" s="9">
        <v>881168</v>
      </c>
      <c r="E25" s="15">
        <f t="shared" si="0"/>
        <v>1</v>
      </c>
      <c r="F25" s="63">
        <f t="shared" si="1"/>
        <v>60.636388659510047</v>
      </c>
      <c r="G25" s="12">
        <v>881168</v>
      </c>
      <c r="H25" s="51">
        <v>604896</v>
      </c>
      <c r="I25" s="15">
        <f t="shared" si="2"/>
        <v>0.68647068436438907</v>
      </c>
      <c r="J25" s="67">
        <f t="shared" si="3"/>
        <v>41.625103220478941</v>
      </c>
      <c r="K25" s="51">
        <v>83721</v>
      </c>
      <c r="L25" s="15">
        <f t="shared" si="4"/>
        <v>9.5011393968006105E-2</v>
      </c>
      <c r="M25" s="67">
        <f t="shared" si="5"/>
        <v>5.7611478117258468</v>
      </c>
      <c r="N25" s="9">
        <v>192551</v>
      </c>
      <c r="O25" s="15">
        <f t="shared" si="6"/>
        <v>0.21851792166760481</v>
      </c>
      <c r="P25" s="68">
        <f t="shared" si="7"/>
        <v>13.250137627305257</v>
      </c>
    </row>
    <row r="26" spans="1:16" x14ac:dyDescent="0.2">
      <c r="A26" s="28" t="s">
        <v>126</v>
      </c>
      <c r="B26" s="29" t="s">
        <v>127</v>
      </c>
      <c r="C26" s="30">
        <v>1410</v>
      </c>
      <c r="D26" s="9">
        <v>504341</v>
      </c>
      <c r="E26" s="15">
        <f t="shared" si="0"/>
        <v>0.93308529552699404</v>
      </c>
      <c r="F26" s="63">
        <f t="shared" si="1"/>
        <v>357.6886524822695</v>
      </c>
      <c r="G26" s="12">
        <v>540509</v>
      </c>
      <c r="H26" s="51">
        <v>307539</v>
      </c>
      <c r="I26" s="15">
        <f t="shared" si="2"/>
        <v>0.60978385655736889</v>
      </c>
      <c r="J26" s="67">
        <f t="shared" si="3"/>
        <v>218.11276595744681</v>
      </c>
      <c r="K26" s="51">
        <v>40334</v>
      </c>
      <c r="L26" s="15">
        <f t="shared" si="4"/>
        <v>7.997366860913549E-2</v>
      </c>
      <c r="M26" s="67">
        <f t="shared" si="5"/>
        <v>28.605673758865247</v>
      </c>
      <c r="N26" s="9">
        <v>156468</v>
      </c>
      <c r="O26" s="15">
        <f t="shared" si="6"/>
        <v>0.3102424748334956</v>
      </c>
      <c r="P26" s="68">
        <f t="shared" si="7"/>
        <v>110.97021276595744</v>
      </c>
    </row>
    <row r="27" spans="1:16" x14ac:dyDescent="0.2">
      <c r="A27" s="28" t="s">
        <v>129</v>
      </c>
      <c r="B27" s="29" t="s">
        <v>130</v>
      </c>
      <c r="C27" s="30">
        <v>25163</v>
      </c>
      <c r="D27" s="9">
        <v>2484074</v>
      </c>
      <c r="E27" s="15">
        <f t="shared" si="0"/>
        <v>0.96879965242812804</v>
      </c>
      <c r="F27" s="63">
        <f t="shared" si="1"/>
        <v>98.719310098159994</v>
      </c>
      <c r="G27" s="12">
        <v>2564074</v>
      </c>
      <c r="H27" s="51">
        <v>1541165</v>
      </c>
      <c r="I27" s="15">
        <f t="shared" si="2"/>
        <v>0.62041831281998849</v>
      </c>
      <c r="J27" s="67">
        <f t="shared" si="3"/>
        <v>61.247267813853675</v>
      </c>
      <c r="K27" s="51">
        <v>223689</v>
      </c>
      <c r="L27" s="15">
        <f t="shared" si="4"/>
        <v>9.0049249740547177E-2</v>
      </c>
      <c r="M27" s="67">
        <f t="shared" si="5"/>
        <v>8.8895998092437303</v>
      </c>
      <c r="N27" s="9">
        <v>719220</v>
      </c>
      <c r="O27" s="15">
        <f t="shared" si="6"/>
        <v>0.28953243743946439</v>
      </c>
      <c r="P27" s="68">
        <f t="shared" si="7"/>
        <v>28.582442475062592</v>
      </c>
    </row>
    <row r="28" spans="1:16" x14ac:dyDescent="0.2">
      <c r="A28" s="28" t="s">
        <v>132</v>
      </c>
      <c r="B28" s="29" t="s">
        <v>133</v>
      </c>
      <c r="C28" s="30">
        <v>5991</v>
      </c>
      <c r="D28" s="9">
        <v>71459</v>
      </c>
      <c r="E28" s="15">
        <f t="shared" si="0"/>
        <v>0.79076432768599159</v>
      </c>
      <c r="F28" s="63">
        <f t="shared" si="1"/>
        <v>11.927724920714406</v>
      </c>
      <c r="G28" s="12">
        <v>90367</v>
      </c>
      <c r="H28" s="51">
        <v>37362</v>
      </c>
      <c r="I28" s="15">
        <f t="shared" si="2"/>
        <v>0.52284526791586783</v>
      </c>
      <c r="J28" s="67">
        <f t="shared" si="3"/>
        <v>6.2363545317976969</v>
      </c>
      <c r="K28" s="51">
        <v>5709</v>
      </c>
      <c r="L28" s="15">
        <f t="shared" si="4"/>
        <v>7.989196602247442E-2</v>
      </c>
      <c r="M28" s="67">
        <f t="shared" si="5"/>
        <v>0.95292939409113675</v>
      </c>
      <c r="N28" s="9">
        <v>28388</v>
      </c>
      <c r="O28" s="15">
        <f t="shared" si="6"/>
        <v>0.39726276606165772</v>
      </c>
      <c r="P28" s="68">
        <f t="shared" si="7"/>
        <v>4.7384409948255719</v>
      </c>
    </row>
    <row r="29" spans="1:16" x14ac:dyDescent="0.2">
      <c r="A29" s="28" t="s">
        <v>135</v>
      </c>
      <c r="B29" s="29" t="s">
        <v>133</v>
      </c>
      <c r="C29" s="30">
        <v>19821</v>
      </c>
      <c r="D29" s="9">
        <v>1690236</v>
      </c>
      <c r="E29" s="15">
        <f t="shared" si="0"/>
        <v>0.99838508656384928</v>
      </c>
      <c r="F29" s="63">
        <f t="shared" si="1"/>
        <v>85.275011351596788</v>
      </c>
      <c r="G29" s="12">
        <v>1692970</v>
      </c>
      <c r="H29" s="51">
        <v>1252968</v>
      </c>
      <c r="I29" s="15">
        <f t="shared" si="2"/>
        <v>0.74129766494146376</v>
      </c>
      <c r="J29" s="67">
        <f t="shared" si="3"/>
        <v>63.214166792795517</v>
      </c>
      <c r="K29" s="51">
        <v>146963</v>
      </c>
      <c r="L29" s="15">
        <f t="shared" si="4"/>
        <v>8.6948213148933043E-2</v>
      </c>
      <c r="M29" s="67">
        <f t="shared" si="5"/>
        <v>7.4145098632763231</v>
      </c>
      <c r="N29" s="9">
        <v>290305</v>
      </c>
      <c r="O29" s="15">
        <f t="shared" si="6"/>
        <v>0.17175412190960315</v>
      </c>
      <c r="P29" s="68">
        <f t="shared" si="7"/>
        <v>14.646334695524949</v>
      </c>
    </row>
    <row r="30" spans="1:16" x14ac:dyDescent="0.2">
      <c r="A30" s="28" t="s">
        <v>137</v>
      </c>
      <c r="B30" s="29" t="s">
        <v>133</v>
      </c>
      <c r="C30" s="30">
        <v>1920</v>
      </c>
      <c r="D30" s="9">
        <v>81555</v>
      </c>
      <c r="E30" s="15">
        <f t="shared" si="0"/>
        <v>1</v>
      </c>
      <c r="F30" s="63">
        <f t="shared" si="1"/>
        <v>42.4765625</v>
      </c>
      <c r="G30" s="12">
        <v>81555</v>
      </c>
      <c r="H30" s="51">
        <v>45527</v>
      </c>
      <c r="I30" s="15">
        <f t="shared" si="2"/>
        <v>0.55823677273005945</v>
      </c>
      <c r="J30" s="67">
        <f t="shared" si="3"/>
        <v>23.711979166666666</v>
      </c>
      <c r="K30" s="51">
        <v>8080</v>
      </c>
      <c r="L30" s="15">
        <f t="shared" si="4"/>
        <v>9.9074244374961679E-2</v>
      </c>
      <c r="M30" s="67">
        <f t="shared" si="5"/>
        <v>4.208333333333333</v>
      </c>
      <c r="N30" s="9">
        <v>27948</v>
      </c>
      <c r="O30" s="15">
        <f t="shared" si="6"/>
        <v>0.34268898289497884</v>
      </c>
      <c r="P30" s="68">
        <f t="shared" si="7"/>
        <v>14.55625</v>
      </c>
    </row>
    <row r="31" spans="1:16" x14ac:dyDescent="0.2">
      <c r="A31" s="28" t="s">
        <v>139</v>
      </c>
      <c r="B31" s="29" t="s">
        <v>140</v>
      </c>
      <c r="C31" s="30">
        <v>34114</v>
      </c>
      <c r="D31" s="9">
        <v>1177528</v>
      </c>
      <c r="E31" s="15">
        <f t="shared" si="0"/>
        <v>1</v>
      </c>
      <c r="F31" s="63">
        <f t="shared" si="1"/>
        <v>34.51744151961072</v>
      </c>
      <c r="G31" s="12">
        <v>1177528</v>
      </c>
      <c r="H31" s="51">
        <v>854141</v>
      </c>
      <c r="I31" s="15">
        <f t="shared" si="2"/>
        <v>0.72536788934106022</v>
      </c>
      <c r="J31" s="67">
        <f t="shared" si="3"/>
        <v>25.037843700533504</v>
      </c>
      <c r="K31" s="51">
        <v>166826</v>
      </c>
      <c r="L31" s="15">
        <f t="shared" si="4"/>
        <v>0.14167476272326432</v>
      </c>
      <c r="M31" s="67">
        <f t="shared" si="5"/>
        <v>4.8902503371050008</v>
      </c>
      <c r="N31" s="9">
        <v>156561</v>
      </c>
      <c r="O31" s="15">
        <f t="shared" si="6"/>
        <v>0.1329573479356754</v>
      </c>
      <c r="P31" s="68">
        <f t="shared" si="7"/>
        <v>4.5893474819722107</v>
      </c>
    </row>
    <row r="32" spans="1:16" x14ac:dyDescent="0.2">
      <c r="A32" s="28" t="s">
        <v>142</v>
      </c>
      <c r="B32" s="29" t="s">
        <v>143</v>
      </c>
      <c r="C32" s="30">
        <v>12588</v>
      </c>
      <c r="D32" s="9">
        <v>474020</v>
      </c>
      <c r="E32" s="15">
        <f t="shared" si="0"/>
        <v>1</v>
      </c>
      <c r="F32" s="63">
        <f t="shared" si="1"/>
        <v>37.656498252303784</v>
      </c>
      <c r="G32" s="12">
        <v>474020</v>
      </c>
      <c r="H32" s="51">
        <v>293132</v>
      </c>
      <c r="I32" s="15">
        <f t="shared" si="2"/>
        <v>0.618395848276444</v>
      </c>
      <c r="J32" s="67">
        <f t="shared" si="3"/>
        <v>23.286622179853829</v>
      </c>
      <c r="K32" s="51">
        <v>63767</v>
      </c>
      <c r="L32" s="15">
        <f t="shared" si="4"/>
        <v>0.13452385975275305</v>
      </c>
      <c r="M32" s="67">
        <f t="shared" si="5"/>
        <v>5.0656974896727043</v>
      </c>
      <c r="N32" s="9">
        <v>117121</v>
      </c>
      <c r="O32" s="15">
        <f t="shared" si="6"/>
        <v>0.24708029197080292</v>
      </c>
      <c r="P32" s="68">
        <f t="shared" si="7"/>
        <v>9.304178582777249</v>
      </c>
    </row>
    <row r="33" spans="1:16" x14ac:dyDescent="0.2">
      <c r="A33" s="28" t="s">
        <v>145</v>
      </c>
      <c r="B33" s="29" t="s">
        <v>146</v>
      </c>
      <c r="C33" s="30">
        <v>75604</v>
      </c>
      <c r="D33" s="9">
        <v>1989118</v>
      </c>
      <c r="E33" s="15">
        <f t="shared" si="0"/>
        <v>0.92409148009395536</v>
      </c>
      <c r="F33" s="63">
        <f t="shared" si="1"/>
        <v>26.309692608856675</v>
      </c>
      <c r="G33" s="12">
        <v>2152512</v>
      </c>
      <c r="H33" s="51">
        <v>1572758</v>
      </c>
      <c r="I33" s="15">
        <f t="shared" si="2"/>
        <v>0.79068109584247892</v>
      </c>
      <c r="J33" s="67">
        <f t="shared" si="3"/>
        <v>20.802576583249564</v>
      </c>
      <c r="K33" s="51">
        <v>170672</v>
      </c>
      <c r="L33" s="15">
        <f t="shared" si="4"/>
        <v>8.5802853324941003E-2</v>
      </c>
      <c r="M33" s="67">
        <f t="shared" si="5"/>
        <v>2.2574466959420136</v>
      </c>
      <c r="N33" s="9">
        <v>245688</v>
      </c>
      <c r="O33" s="15">
        <f t="shared" si="6"/>
        <v>0.12351605083258006</v>
      </c>
      <c r="P33" s="68">
        <f t="shared" si="7"/>
        <v>3.2496693296650969</v>
      </c>
    </row>
    <row r="34" spans="1:16" x14ac:dyDescent="0.2">
      <c r="A34" s="28" t="s">
        <v>148</v>
      </c>
      <c r="B34" s="29" t="s">
        <v>149</v>
      </c>
      <c r="C34" s="30">
        <v>17871</v>
      </c>
      <c r="D34" s="9">
        <v>649914</v>
      </c>
      <c r="E34" s="15">
        <f t="shared" si="0"/>
        <v>1</v>
      </c>
      <c r="F34" s="63">
        <f t="shared" si="1"/>
        <v>36.366963236528456</v>
      </c>
      <c r="G34" s="12">
        <v>649914</v>
      </c>
      <c r="H34" s="51">
        <v>439021</v>
      </c>
      <c r="I34" s="15">
        <f t="shared" si="2"/>
        <v>0.67550629775631854</v>
      </c>
      <c r="J34" s="67">
        <f t="shared" si="3"/>
        <v>24.566112696547478</v>
      </c>
      <c r="K34" s="51">
        <v>52508</v>
      </c>
      <c r="L34" s="15">
        <f t="shared" si="4"/>
        <v>8.0792227894767615E-2</v>
      </c>
      <c r="M34" s="67">
        <f t="shared" si="5"/>
        <v>2.9381679816462425</v>
      </c>
      <c r="N34" s="9">
        <v>158385</v>
      </c>
      <c r="O34" s="15">
        <f t="shared" si="6"/>
        <v>0.24370147434891384</v>
      </c>
      <c r="P34" s="68">
        <f t="shared" si="7"/>
        <v>8.8626825583347326</v>
      </c>
    </row>
    <row r="35" spans="1:16" x14ac:dyDescent="0.2">
      <c r="A35" s="28" t="s">
        <v>151</v>
      </c>
      <c r="B35" s="29" t="s">
        <v>152</v>
      </c>
      <c r="C35" s="30">
        <v>131744</v>
      </c>
      <c r="D35" s="9">
        <v>5729492</v>
      </c>
      <c r="E35" s="15">
        <f t="shared" si="0"/>
        <v>0.98089717420069911</v>
      </c>
      <c r="F35" s="63">
        <f t="shared" si="1"/>
        <v>43.489585863492835</v>
      </c>
      <c r="G35" s="12">
        <v>5841073</v>
      </c>
      <c r="H35" s="51">
        <v>4110386</v>
      </c>
      <c r="I35" s="15">
        <f t="shared" si="2"/>
        <v>0.71740845436209699</v>
      </c>
      <c r="J35" s="67">
        <f t="shared" si="3"/>
        <v>31.199796575176098</v>
      </c>
      <c r="K35" s="51">
        <v>181442</v>
      </c>
      <c r="L35" s="15">
        <f t="shared" si="4"/>
        <v>3.1668078077428156E-2</v>
      </c>
      <c r="M35" s="67">
        <f t="shared" si="5"/>
        <v>1.3772316006801069</v>
      </c>
      <c r="N35" s="9">
        <v>1437664</v>
      </c>
      <c r="O35" s="15">
        <f t="shared" si="6"/>
        <v>0.25092346756047484</v>
      </c>
      <c r="P35" s="68">
        <f t="shared" si="7"/>
        <v>10.912557687636628</v>
      </c>
    </row>
    <row r="36" spans="1:16" x14ac:dyDescent="0.2">
      <c r="A36" s="28" t="s">
        <v>154</v>
      </c>
      <c r="B36" s="29" t="s">
        <v>152</v>
      </c>
      <c r="C36" s="30">
        <v>59190</v>
      </c>
      <c r="D36" s="9">
        <v>6081442</v>
      </c>
      <c r="E36" s="15">
        <f t="shared" si="0"/>
        <v>1</v>
      </c>
      <c r="F36" s="63">
        <f t="shared" si="1"/>
        <v>102.74441628653489</v>
      </c>
      <c r="G36" s="12">
        <v>6081442</v>
      </c>
      <c r="H36" s="51">
        <v>4096448</v>
      </c>
      <c r="I36" s="15">
        <f t="shared" si="2"/>
        <v>0.67359813675769664</v>
      </c>
      <c r="J36" s="67">
        <f t="shared" si="3"/>
        <v>69.208447372867042</v>
      </c>
      <c r="K36" s="51">
        <v>404918</v>
      </c>
      <c r="L36" s="15">
        <f t="shared" si="4"/>
        <v>6.6582563806413017E-2</v>
      </c>
      <c r="M36" s="67">
        <f t="shared" si="5"/>
        <v>6.8409866531508703</v>
      </c>
      <c r="N36" s="9">
        <v>1580076</v>
      </c>
      <c r="O36" s="15">
        <f t="shared" si="6"/>
        <v>0.25981929943589038</v>
      </c>
      <c r="P36" s="68">
        <f t="shared" si="7"/>
        <v>26.69498226051698</v>
      </c>
    </row>
    <row r="37" spans="1:16" x14ac:dyDescent="0.2">
      <c r="A37" s="28" t="s">
        <v>156</v>
      </c>
      <c r="B37" s="29" t="s">
        <v>157</v>
      </c>
      <c r="C37" s="30">
        <v>8020</v>
      </c>
      <c r="D37" s="9">
        <v>140401</v>
      </c>
      <c r="E37" s="15">
        <f t="shared" si="0"/>
        <v>1</v>
      </c>
      <c r="F37" s="63">
        <f t="shared" si="1"/>
        <v>17.506359102244389</v>
      </c>
      <c r="G37" s="12">
        <v>140401</v>
      </c>
      <c r="H37" s="51">
        <v>94801</v>
      </c>
      <c r="I37" s="15">
        <f t="shared" si="2"/>
        <v>0.67521598849011044</v>
      </c>
      <c r="J37" s="67">
        <f t="shared" si="3"/>
        <v>11.820573566084787</v>
      </c>
      <c r="K37" s="51">
        <v>15573</v>
      </c>
      <c r="L37" s="15">
        <f t="shared" si="4"/>
        <v>0.11091801340446293</v>
      </c>
      <c r="M37" s="67">
        <f t="shared" si="5"/>
        <v>1.9417705735660848</v>
      </c>
      <c r="N37" s="9">
        <v>30027</v>
      </c>
      <c r="O37" s="15">
        <f t="shared" si="6"/>
        <v>0.21386599810542659</v>
      </c>
      <c r="P37" s="68">
        <f t="shared" si="7"/>
        <v>3.7440149625935164</v>
      </c>
    </row>
    <row r="38" spans="1:16" x14ac:dyDescent="0.2">
      <c r="A38" s="28" t="s">
        <v>159</v>
      </c>
      <c r="B38" s="29" t="s">
        <v>160</v>
      </c>
      <c r="C38" s="30">
        <v>4230</v>
      </c>
      <c r="D38" s="9">
        <v>312724</v>
      </c>
      <c r="E38" s="15">
        <f t="shared" si="0"/>
        <v>1</v>
      </c>
      <c r="F38" s="63">
        <f t="shared" si="1"/>
        <v>73.930023640661943</v>
      </c>
      <c r="G38" s="12">
        <v>312724</v>
      </c>
      <c r="H38" s="51">
        <v>221344</v>
      </c>
      <c r="I38" s="15">
        <f t="shared" si="2"/>
        <v>0.70779345365242197</v>
      </c>
      <c r="J38" s="67">
        <f t="shared" si="3"/>
        <v>52.327186761229314</v>
      </c>
      <c r="K38" s="51">
        <v>24014</v>
      </c>
      <c r="L38" s="15">
        <f t="shared" si="4"/>
        <v>7.678975710210921E-2</v>
      </c>
      <c r="M38" s="67">
        <f t="shared" si="5"/>
        <v>5.6770685579196218</v>
      </c>
      <c r="N38" s="9">
        <v>67366</v>
      </c>
      <c r="O38" s="15">
        <f t="shared" si="6"/>
        <v>0.21541678924546884</v>
      </c>
      <c r="P38" s="68">
        <f t="shared" si="7"/>
        <v>15.925768321513003</v>
      </c>
    </row>
    <row r="39" spans="1:16" x14ac:dyDescent="0.2">
      <c r="A39" s="28" t="s">
        <v>162</v>
      </c>
      <c r="B39" s="29" t="s">
        <v>160</v>
      </c>
      <c r="C39" s="30">
        <v>6154</v>
      </c>
      <c r="D39" s="9">
        <v>357188</v>
      </c>
      <c r="E39" s="15">
        <f t="shared" si="0"/>
        <v>0.99567929798348653</v>
      </c>
      <c r="F39" s="63">
        <f t="shared" si="1"/>
        <v>58.041598960026</v>
      </c>
      <c r="G39" s="12">
        <v>358738</v>
      </c>
      <c r="H39" s="51">
        <v>236309</v>
      </c>
      <c r="I39" s="15">
        <f t="shared" si="2"/>
        <v>0.66158157608878243</v>
      </c>
      <c r="J39" s="67">
        <f t="shared" si="3"/>
        <v>38.399252518687035</v>
      </c>
      <c r="K39" s="51">
        <v>40144</v>
      </c>
      <c r="L39" s="15">
        <f t="shared" si="4"/>
        <v>0.11238899403115446</v>
      </c>
      <c r="M39" s="67">
        <f t="shared" si="5"/>
        <v>6.5232369190770232</v>
      </c>
      <c r="N39" s="9">
        <v>80735</v>
      </c>
      <c r="O39" s="15">
        <f t="shared" si="6"/>
        <v>0.22602942988006317</v>
      </c>
      <c r="P39" s="68">
        <f t="shared" si="7"/>
        <v>13.119109522261944</v>
      </c>
    </row>
    <row r="40" spans="1:16" x14ac:dyDescent="0.2">
      <c r="A40" s="28" t="s">
        <v>164</v>
      </c>
      <c r="B40" s="29" t="s">
        <v>165</v>
      </c>
      <c r="C40" s="30">
        <v>9476</v>
      </c>
      <c r="D40" s="9">
        <v>724885</v>
      </c>
      <c r="E40" s="15">
        <f t="shared" si="0"/>
        <v>0.85047158798263123</v>
      </c>
      <c r="F40" s="63">
        <f t="shared" si="1"/>
        <v>76.496939636977629</v>
      </c>
      <c r="G40" s="12">
        <v>852333</v>
      </c>
      <c r="H40" s="51">
        <v>524007</v>
      </c>
      <c r="I40" s="15">
        <f t="shared" si="2"/>
        <v>0.72288294005256004</v>
      </c>
      <c r="J40" s="67">
        <f t="shared" si="3"/>
        <v>55.298332629801607</v>
      </c>
      <c r="K40" s="51">
        <v>60113</v>
      </c>
      <c r="L40" s="15">
        <f t="shared" si="4"/>
        <v>8.2927636797560988E-2</v>
      </c>
      <c r="M40" s="67">
        <f t="shared" si="5"/>
        <v>6.3437104263402277</v>
      </c>
      <c r="N40" s="9">
        <v>140765</v>
      </c>
      <c r="O40" s="15">
        <f t="shared" si="6"/>
        <v>0.19418942314987894</v>
      </c>
      <c r="P40" s="68">
        <f t="shared" si="7"/>
        <v>14.854896580835796</v>
      </c>
    </row>
    <row r="41" spans="1:16" x14ac:dyDescent="0.2">
      <c r="A41" s="28" t="s">
        <v>167</v>
      </c>
      <c r="B41" s="29" t="s">
        <v>165</v>
      </c>
      <c r="C41" s="30">
        <v>12642</v>
      </c>
      <c r="D41" s="9">
        <v>1120278</v>
      </c>
      <c r="E41" s="15">
        <f t="shared" si="0"/>
        <v>1</v>
      </c>
      <c r="F41" s="63">
        <f t="shared" si="1"/>
        <v>88.615567157095398</v>
      </c>
      <c r="G41" s="12">
        <v>1120278</v>
      </c>
      <c r="H41" s="51">
        <v>760152</v>
      </c>
      <c r="I41" s="15">
        <f t="shared" si="2"/>
        <v>0.67853871985346492</v>
      </c>
      <c r="J41" s="67">
        <f t="shared" si="3"/>
        <v>60.129093497864261</v>
      </c>
      <c r="K41" s="51">
        <v>116436</v>
      </c>
      <c r="L41" s="15">
        <f t="shared" si="4"/>
        <v>0.10393491615474017</v>
      </c>
      <c r="M41" s="67">
        <f t="shared" si="5"/>
        <v>9.2102515424774563</v>
      </c>
      <c r="N41" s="9">
        <v>243690</v>
      </c>
      <c r="O41" s="15">
        <f t="shared" si="6"/>
        <v>0.2175263639917949</v>
      </c>
      <c r="P41" s="68">
        <f t="shared" si="7"/>
        <v>19.276222116753679</v>
      </c>
    </row>
    <row r="42" spans="1:16" x14ac:dyDescent="0.2">
      <c r="A42" s="28" t="s">
        <v>169</v>
      </c>
      <c r="B42" s="29" t="s">
        <v>170</v>
      </c>
      <c r="C42" s="30">
        <v>31931</v>
      </c>
      <c r="D42" s="9">
        <v>1283337</v>
      </c>
      <c r="E42" s="15">
        <f t="shared" si="0"/>
        <v>0.99671628228477782</v>
      </c>
      <c r="F42" s="63">
        <f t="shared" si="1"/>
        <v>40.190942970780746</v>
      </c>
      <c r="G42" s="12">
        <v>1287565</v>
      </c>
      <c r="H42" s="51">
        <v>1030755</v>
      </c>
      <c r="I42" s="15">
        <f t="shared" si="2"/>
        <v>0.8031834194759444</v>
      </c>
      <c r="J42" s="67">
        <f t="shared" si="3"/>
        <v>32.280699007234347</v>
      </c>
      <c r="K42" s="51">
        <v>107758</v>
      </c>
      <c r="L42" s="15">
        <f t="shared" si="4"/>
        <v>8.3967032821464671E-2</v>
      </c>
      <c r="M42" s="67">
        <f t="shared" si="5"/>
        <v>3.3747142275531616</v>
      </c>
      <c r="N42" s="9">
        <v>144824</v>
      </c>
      <c r="O42" s="15">
        <f t="shared" si="6"/>
        <v>0.11284954770259098</v>
      </c>
      <c r="P42" s="68">
        <f t="shared" si="7"/>
        <v>4.5355297359932356</v>
      </c>
    </row>
    <row r="43" spans="1:16" x14ac:dyDescent="0.2">
      <c r="A43" s="28" t="s">
        <v>172</v>
      </c>
      <c r="B43" s="29" t="s">
        <v>173</v>
      </c>
      <c r="C43" s="30">
        <v>16359</v>
      </c>
      <c r="D43" s="9">
        <v>717031</v>
      </c>
      <c r="E43" s="15">
        <f t="shared" si="0"/>
        <v>1</v>
      </c>
      <c r="F43" s="63">
        <f t="shared" si="1"/>
        <v>43.830979888746256</v>
      </c>
      <c r="G43" s="12">
        <v>717031</v>
      </c>
      <c r="H43" s="51">
        <v>500174</v>
      </c>
      <c r="I43" s="15">
        <f t="shared" si="2"/>
        <v>0.69756258794947501</v>
      </c>
      <c r="J43" s="67">
        <f t="shared" si="3"/>
        <v>30.57485176355523</v>
      </c>
      <c r="K43" s="51">
        <v>53144</v>
      </c>
      <c r="L43" s="15">
        <f t="shared" si="4"/>
        <v>7.4116739722550354E-2</v>
      </c>
      <c r="M43" s="67">
        <f t="shared" si="5"/>
        <v>3.2486093281985453</v>
      </c>
      <c r="N43" s="9">
        <v>163713</v>
      </c>
      <c r="O43" s="15">
        <f t="shared" si="6"/>
        <v>0.22832067232797465</v>
      </c>
      <c r="P43" s="68">
        <f t="shared" si="7"/>
        <v>10.007518796992482</v>
      </c>
    </row>
    <row r="44" spans="1:16" x14ac:dyDescent="0.2">
      <c r="A44" s="28" t="s">
        <v>175</v>
      </c>
      <c r="B44" s="29" t="s">
        <v>176</v>
      </c>
      <c r="C44" s="30">
        <v>11147</v>
      </c>
      <c r="D44" s="9">
        <v>361618</v>
      </c>
      <c r="E44" s="15">
        <f t="shared" si="0"/>
        <v>0.92801564408676107</v>
      </c>
      <c r="F44" s="63">
        <f t="shared" si="1"/>
        <v>32.440836099398943</v>
      </c>
      <c r="G44" s="12">
        <v>389668</v>
      </c>
      <c r="H44" s="51">
        <v>299325</v>
      </c>
      <c r="I44" s="15">
        <f t="shared" si="2"/>
        <v>0.82773811038167344</v>
      </c>
      <c r="J44" s="67">
        <f t="shared" si="3"/>
        <v>26.85251637211806</v>
      </c>
      <c r="K44" s="51">
        <v>24807</v>
      </c>
      <c r="L44" s="15">
        <f t="shared" si="4"/>
        <v>6.8600014379815166E-2</v>
      </c>
      <c r="M44" s="67">
        <f t="shared" si="5"/>
        <v>2.2254418229119941</v>
      </c>
      <c r="N44" s="9">
        <v>37486</v>
      </c>
      <c r="O44" s="15">
        <f t="shared" si="6"/>
        <v>0.10366187523851136</v>
      </c>
      <c r="P44" s="68">
        <f t="shared" si="7"/>
        <v>3.3628779043688883</v>
      </c>
    </row>
    <row r="45" spans="1:16" x14ac:dyDescent="0.2">
      <c r="A45" s="28" t="s">
        <v>178</v>
      </c>
      <c r="B45" s="29" t="s">
        <v>179</v>
      </c>
      <c r="C45" s="30">
        <v>9631</v>
      </c>
      <c r="D45" s="9">
        <v>125280</v>
      </c>
      <c r="E45" s="15">
        <f t="shared" si="0"/>
        <v>1</v>
      </c>
      <c r="F45" s="63">
        <f>D45/C45</f>
        <v>13.007995016093863</v>
      </c>
      <c r="G45" s="12">
        <v>125280</v>
      </c>
      <c r="H45" s="51">
        <v>61946</v>
      </c>
      <c r="I45" s="15">
        <f t="shared" si="2"/>
        <v>0.4944604086845466</v>
      </c>
      <c r="J45" s="67">
        <f t="shared" si="3"/>
        <v>6.4319385318243176</v>
      </c>
      <c r="K45" s="51">
        <v>21314</v>
      </c>
      <c r="L45" s="15">
        <f t="shared" si="4"/>
        <v>0.1701309067688378</v>
      </c>
      <c r="M45" s="67">
        <f t="shared" si="5"/>
        <v>2.2130619873325719</v>
      </c>
      <c r="N45" s="9">
        <v>42020</v>
      </c>
      <c r="O45" s="15">
        <f t="shared" si="6"/>
        <v>0.3354086845466156</v>
      </c>
      <c r="P45" s="68">
        <f t="shared" si="7"/>
        <v>4.3629944969369747</v>
      </c>
    </row>
    <row r="46" spans="1:16" x14ac:dyDescent="0.2">
      <c r="A46" s="28" t="s">
        <v>181</v>
      </c>
      <c r="B46" s="29" t="s">
        <v>179</v>
      </c>
      <c r="C46" s="30">
        <v>73192</v>
      </c>
      <c r="D46" s="9">
        <v>3440024</v>
      </c>
      <c r="E46" s="15">
        <f t="shared" si="0"/>
        <v>1</v>
      </c>
      <c r="F46" s="63">
        <f t="shared" si="1"/>
        <v>47</v>
      </c>
      <c r="G46" s="12">
        <v>3440024</v>
      </c>
      <c r="H46" s="51">
        <v>2549097</v>
      </c>
      <c r="I46" s="15">
        <f t="shared" si="2"/>
        <v>0.74101139992046572</v>
      </c>
      <c r="J46" s="67">
        <f t="shared" si="3"/>
        <v>34.827535796261884</v>
      </c>
      <c r="K46" s="51">
        <v>348609</v>
      </c>
      <c r="L46" s="15">
        <f t="shared" si="4"/>
        <v>0.10133911856428908</v>
      </c>
      <c r="M46" s="67">
        <f t="shared" si="5"/>
        <v>4.7629385725215867</v>
      </c>
      <c r="N46" s="9">
        <v>542318</v>
      </c>
      <c r="O46" s="15">
        <f t="shared" si="6"/>
        <v>0.15764948151524524</v>
      </c>
      <c r="P46" s="68">
        <f t="shared" si="7"/>
        <v>7.4095256312165265</v>
      </c>
    </row>
    <row r="47" spans="1:16" x14ac:dyDescent="0.2">
      <c r="A47" s="28" t="s">
        <v>183</v>
      </c>
      <c r="B47" s="29" t="s">
        <v>184</v>
      </c>
      <c r="C47" s="30">
        <v>6528</v>
      </c>
      <c r="D47" s="9">
        <v>268681</v>
      </c>
      <c r="E47" s="15">
        <f t="shared" si="0"/>
        <v>1</v>
      </c>
      <c r="F47" s="63">
        <f t="shared" si="1"/>
        <v>41.158241421568626</v>
      </c>
      <c r="G47" s="12">
        <v>268681</v>
      </c>
      <c r="H47" s="51">
        <v>180901</v>
      </c>
      <c r="I47" s="15">
        <f t="shared" si="2"/>
        <v>0.67329286402834587</v>
      </c>
      <c r="J47" s="67">
        <f t="shared" si="3"/>
        <v>27.711550245098039</v>
      </c>
      <c r="K47" s="51">
        <v>40857</v>
      </c>
      <c r="L47" s="15">
        <f t="shared" si="4"/>
        <v>0.1520650883389596</v>
      </c>
      <c r="M47" s="67">
        <f t="shared" si="5"/>
        <v>6.2587316176470589</v>
      </c>
      <c r="N47" s="9">
        <v>46923</v>
      </c>
      <c r="O47" s="15">
        <f t="shared" si="6"/>
        <v>0.17464204763269453</v>
      </c>
      <c r="P47" s="68">
        <f t="shared" si="7"/>
        <v>7.187959558823529</v>
      </c>
    </row>
    <row r="48" spans="1:16" x14ac:dyDescent="0.2">
      <c r="A48" s="28" t="s">
        <v>186</v>
      </c>
      <c r="B48" s="29" t="s">
        <v>187</v>
      </c>
      <c r="C48" s="30">
        <v>31012</v>
      </c>
      <c r="D48" s="9">
        <v>962473</v>
      </c>
      <c r="E48" s="15">
        <f t="shared" si="0"/>
        <v>1</v>
      </c>
      <c r="F48" s="63">
        <f t="shared" si="1"/>
        <v>31.035502386173093</v>
      </c>
      <c r="G48" s="12">
        <v>962473</v>
      </c>
      <c r="H48" s="51">
        <v>692406</v>
      </c>
      <c r="I48" s="15">
        <f t="shared" si="2"/>
        <v>0.71940303779950188</v>
      </c>
      <c r="J48" s="67">
        <f t="shared" si="3"/>
        <v>22.327034696246614</v>
      </c>
      <c r="K48" s="51">
        <v>61707</v>
      </c>
      <c r="L48" s="15">
        <f t="shared" si="4"/>
        <v>6.4112967324797682E-2</v>
      </c>
      <c r="M48" s="67">
        <f t="shared" si="5"/>
        <v>1.989778150393396</v>
      </c>
      <c r="N48" s="9">
        <v>208360</v>
      </c>
      <c r="O48" s="15">
        <f t="shared" si="6"/>
        <v>0.21648399487570041</v>
      </c>
      <c r="P48" s="68">
        <f t="shared" si="7"/>
        <v>6.7186895395330843</v>
      </c>
    </row>
    <row r="49" spans="1:16" x14ac:dyDescent="0.2">
      <c r="A49" s="28" t="s">
        <v>189</v>
      </c>
      <c r="B49" s="29" t="s">
        <v>190</v>
      </c>
      <c r="C49" s="30">
        <v>23359</v>
      </c>
      <c r="D49" s="9">
        <v>2270247</v>
      </c>
      <c r="E49" s="15">
        <f t="shared" si="0"/>
        <v>0.81229596415123229</v>
      </c>
      <c r="F49" s="63">
        <f t="shared" si="1"/>
        <v>97.189391669163925</v>
      </c>
      <c r="G49" s="12">
        <v>2794852</v>
      </c>
      <c r="H49" s="51">
        <v>1560527</v>
      </c>
      <c r="I49" s="15">
        <f t="shared" si="2"/>
        <v>0.6873820337610842</v>
      </c>
      <c r="J49" s="67">
        <f t="shared" si="3"/>
        <v>66.806241705552466</v>
      </c>
      <c r="K49" s="51">
        <v>114462</v>
      </c>
      <c r="L49" s="15">
        <f t="shared" si="4"/>
        <v>5.0418302501886357E-2</v>
      </c>
      <c r="M49" s="67">
        <f t="shared" si="5"/>
        <v>4.9001241491502201</v>
      </c>
      <c r="N49" s="9">
        <v>595258</v>
      </c>
      <c r="O49" s="15">
        <f t="shared" si="6"/>
        <v>0.26219966373702952</v>
      </c>
      <c r="P49" s="68">
        <f t="shared" si="7"/>
        <v>25.483025814461236</v>
      </c>
    </row>
    <row r="50" spans="1:16" x14ac:dyDescent="0.2">
      <c r="A50" s="28" t="s">
        <v>192</v>
      </c>
      <c r="B50" s="29" t="s">
        <v>193</v>
      </c>
      <c r="C50" s="30">
        <v>43240</v>
      </c>
      <c r="D50" s="9">
        <v>1114764</v>
      </c>
      <c r="E50" s="15">
        <f t="shared" si="0"/>
        <v>1</v>
      </c>
      <c r="F50" s="63">
        <f t="shared" si="1"/>
        <v>25.780851063829786</v>
      </c>
      <c r="G50" s="12">
        <v>1114764</v>
      </c>
      <c r="H50" s="51">
        <v>844501</v>
      </c>
      <c r="I50" s="15">
        <f t="shared" si="2"/>
        <v>0.7575603446110567</v>
      </c>
      <c r="J50" s="67">
        <f t="shared" si="3"/>
        <v>19.530550416281223</v>
      </c>
      <c r="K50" s="51">
        <v>65531</v>
      </c>
      <c r="L50" s="15">
        <f t="shared" si="4"/>
        <v>5.8784639618789269E-2</v>
      </c>
      <c r="M50" s="67">
        <f t="shared" si="5"/>
        <v>1.5155180388529139</v>
      </c>
      <c r="N50" s="9">
        <v>204732</v>
      </c>
      <c r="O50" s="15">
        <f t="shared" si="6"/>
        <v>0.18365501577015403</v>
      </c>
      <c r="P50" s="68">
        <f t="shared" si="7"/>
        <v>4.7347826086956522</v>
      </c>
    </row>
    <row r="51" spans="1:16" x14ac:dyDescent="0.2">
      <c r="A51" s="38"/>
      <c r="B51" s="39"/>
      <c r="C51" s="40"/>
      <c r="D51" s="41"/>
      <c r="E51" s="41"/>
      <c r="F51" s="41"/>
      <c r="G51" s="41"/>
      <c r="H51" s="69"/>
      <c r="I51" s="69"/>
      <c r="J51" s="69"/>
      <c r="K51" s="69"/>
      <c r="L51" s="69"/>
      <c r="M51" s="69"/>
      <c r="N51" s="41"/>
      <c r="O51" s="41"/>
      <c r="P51" s="70"/>
    </row>
    <row r="52" spans="1:16" x14ac:dyDescent="0.2">
      <c r="A52" s="35" t="s">
        <v>195</v>
      </c>
      <c r="B52" s="35"/>
      <c r="C52" s="64">
        <v>1097379</v>
      </c>
      <c r="D52" s="37">
        <f>SUM(D3:D50)</f>
        <v>53090244</v>
      </c>
      <c r="E52" s="46">
        <f>D52/G52</f>
        <v>0.96747096561723489</v>
      </c>
      <c r="F52" s="65">
        <f>D52/C52</f>
        <v>48.379132460161898</v>
      </c>
      <c r="G52" s="37">
        <f t="shared" ref="G52:N52" si="8">SUM(G3:G50)</f>
        <v>54875284</v>
      </c>
      <c r="H52" s="37">
        <f t="shared" si="8"/>
        <v>38136712</v>
      </c>
      <c r="I52" s="46">
        <f>H52/D52</f>
        <v>0.71833747835101303</v>
      </c>
      <c r="J52" s="65">
        <f>H52/C52</f>
        <v>34.752544016242339</v>
      </c>
      <c r="K52" s="37">
        <f t="shared" si="8"/>
        <v>4250398</v>
      </c>
      <c r="L52" s="46">
        <f>K52/D52</f>
        <v>8.0059869380144491E-2</v>
      </c>
      <c r="M52" s="65">
        <f>K52/C52</f>
        <v>3.8732270254852699</v>
      </c>
      <c r="N52" s="37">
        <f t="shared" si="8"/>
        <v>10703134</v>
      </c>
      <c r="O52" s="46">
        <f>N52/D52</f>
        <v>0.20160265226884247</v>
      </c>
      <c r="P52" s="65">
        <f>N52/C52</f>
        <v>9.7533614184342881</v>
      </c>
    </row>
    <row r="53" spans="1:16" x14ac:dyDescent="0.2">
      <c r="A53" s="35" t="s">
        <v>196</v>
      </c>
      <c r="B53" s="35"/>
      <c r="C53" s="64">
        <f>AVERAGE(C3:C50)</f>
        <v>22862.0625</v>
      </c>
      <c r="D53" s="37">
        <f>AVERAGE(D3:D50)</f>
        <v>1106046.75</v>
      </c>
      <c r="E53" s="46">
        <f t="shared" ref="E53:P53" si="9">AVERAGE(E3:E50)</f>
        <v>0.96685508328113701</v>
      </c>
      <c r="F53" s="65">
        <f t="shared" si="9"/>
        <v>55.769643561751622</v>
      </c>
      <c r="G53" s="37">
        <f t="shared" si="9"/>
        <v>1143235.0833333333</v>
      </c>
      <c r="H53" s="37">
        <f t="shared" si="9"/>
        <v>794514.83333333337</v>
      </c>
      <c r="I53" s="46">
        <f t="shared" si="9"/>
        <v>0.69557617738816901</v>
      </c>
      <c r="J53" s="65">
        <f>AVERAGE(J3:J50)</f>
        <v>38.577582200282414</v>
      </c>
      <c r="K53" s="37">
        <f>AVERAGE(K3:K50)</f>
        <v>88549.958333333328</v>
      </c>
      <c r="L53" s="46">
        <f t="shared" si="9"/>
        <v>8.9643395887527497E-2</v>
      </c>
      <c r="M53" s="65">
        <f t="shared" si="9"/>
        <v>4.8805488148720464</v>
      </c>
      <c r="N53" s="37">
        <f t="shared" si="9"/>
        <v>222981.95833333334</v>
      </c>
      <c r="O53" s="46">
        <f t="shared" si="9"/>
        <v>0.21478042672430361</v>
      </c>
      <c r="P53" s="65">
        <f t="shared" si="9"/>
        <v>12.311512546597156</v>
      </c>
    </row>
    <row r="54" spans="1:16" x14ac:dyDescent="0.2">
      <c r="A54" s="35" t="s">
        <v>197</v>
      </c>
      <c r="B54" s="35"/>
      <c r="C54" s="64">
        <f>MEDIAN(C3:C50)</f>
        <v>14422</v>
      </c>
      <c r="D54" s="37">
        <f>MEDIAN(D3:D50)</f>
        <v>720958</v>
      </c>
      <c r="E54" s="46">
        <f t="shared" ref="E54:P54" si="10">MEDIAN(E3:E50)</f>
        <v>1</v>
      </c>
      <c r="F54" s="65">
        <f t="shared" si="10"/>
        <v>45.012203614342063</v>
      </c>
      <c r="G54" s="37">
        <f t="shared" si="10"/>
        <v>741503</v>
      </c>
      <c r="H54" s="37">
        <f t="shared" si="10"/>
        <v>502805</v>
      </c>
      <c r="I54" s="46">
        <f t="shared" si="10"/>
        <v>0.69969019464215743</v>
      </c>
      <c r="J54" s="65">
        <f t="shared" si="10"/>
        <v>31.638715229152801</v>
      </c>
      <c r="K54" s="37">
        <f t="shared" si="10"/>
        <v>56628.5</v>
      </c>
      <c r="L54" s="46">
        <f>MEDIAN(L3:L50)</f>
        <v>8.6984795653535021E-2</v>
      </c>
      <c r="M54" s="65">
        <f t="shared" si="10"/>
        <v>4.0143283897870372</v>
      </c>
      <c r="N54" s="37">
        <f t="shared" si="10"/>
        <v>148363.5</v>
      </c>
      <c r="O54" s="46">
        <f t="shared" si="10"/>
        <v>0.21464139367544771</v>
      </c>
      <c r="P54" s="65">
        <f t="shared" si="10"/>
        <v>9.5107119875891222</v>
      </c>
    </row>
  </sheetData>
  <autoFilter ref="A2:P50" xr:uid="{110D2386-DB92-4CD9-A026-147AE883AA6D}"/>
  <sortState xmlns:xlrd2="http://schemas.microsoft.com/office/spreadsheetml/2017/richdata2" ref="A3:O50">
    <sortCondition ref="B3:B50"/>
  </sortState>
  <mergeCells count="7">
    <mergeCell ref="N1:P1"/>
    <mergeCell ref="A1:A2"/>
    <mergeCell ref="B1:B2"/>
    <mergeCell ref="C1:C2"/>
    <mergeCell ref="D1:G1"/>
    <mergeCell ref="H1:J1"/>
    <mergeCell ref="K1:M1"/>
  </mergeCells>
  <conditionalFormatting sqref="A3:P50">
    <cfRule type="expression" dxfId="10" priority="1">
      <formula>MOD(ROW(),2)=1</formula>
    </cfRule>
  </conditionalFormatting>
  <pageMargins left="0.7" right="0.7" top="0.75" bottom="0.75" header="0.3" footer="0.3"/>
  <pageSetup orientation="portrait" r:id="rId1"/>
  <ignoredErrors>
    <ignoredError sqref="E52 L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DA749-BED6-4569-A0B5-3D7C3EEBB6BD}">
  <sheetPr>
    <tabColor theme="7" tint="0.39997558519241921"/>
  </sheetPr>
  <dimension ref="A1:D54"/>
  <sheetViews>
    <sheetView workbookViewId="0">
      <pane xSplit="1" ySplit="1" topLeftCell="B2" activePane="bottomRight" state="frozen"/>
      <selection pane="topRight" activeCell="B1" sqref="B1"/>
      <selection pane="bottomLeft" activeCell="A2" sqref="A2"/>
      <selection pane="bottomRight" activeCell="E1" sqref="E1"/>
    </sheetView>
  </sheetViews>
  <sheetFormatPr defaultRowHeight="12.75" x14ac:dyDescent="0.2"/>
  <cols>
    <col min="1" max="1" width="36.7109375" style="3" bestFit="1" customWidth="1"/>
    <col min="2" max="2" width="15" style="48" customWidth="1"/>
    <col min="3" max="3" width="16.28515625" style="48" customWidth="1"/>
    <col min="4" max="4" width="15" style="10" customWidth="1"/>
    <col min="5" max="16384" width="9.140625" style="3"/>
  </cols>
  <sheetData>
    <row r="1" spans="1:4" s="5" customFormat="1" x14ac:dyDescent="0.2">
      <c r="A1" s="71" t="s">
        <v>31</v>
      </c>
      <c r="B1" s="61" t="s">
        <v>201</v>
      </c>
      <c r="C1" s="22" t="s">
        <v>202</v>
      </c>
      <c r="D1" s="14" t="s">
        <v>198</v>
      </c>
    </row>
    <row r="2" spans="1:4" x14ac:dyDescent="0.2">
      <c r="A2" s="28" t="s">
        <v>61</v>
      </c>
      <c r="B2" s="15">
        <v>0.80408258386562459</v>
      </c>
      <c r="C2" s="15">
        <v>9.0237457431320028E-2</v>
      </c>
      <c r="D2" s="15">
        <v>0.10567995870305542</v>
      </c>
    </row>
    <row r="3" spans="1:4" x14ac:dyDescent="0.2">
      <c r="A3" s="28" t="s">
        <v>64</v>
      </c>
      <c r="B3" s="15">
        <v>0.70358173438856708</v>
      </c>
      <c r="C3" s="15">
        <v>5.2361313781849182E-2</v>
      </c>
      <c r="D3" s="15">
        <v>0.24405695182958376</v>
      </c>
    </row>
    <row r="4" spans="1:4" x14ac:dyDescent="0.2">
      <c r="A4" s="28" t="s">
        <v>67</v>
      </c>
      <c r="B4" s="15">
        <v>0.79828638635559901</v>
      </c>
      <c r="C4" s="15">
        <v>2.6731727770885387E-2</v>
      </c>
      <c r="D4" s="15">
        <v>0.1749818858735156</v>
      </c>
    </row>
    <row r="5" spans="1:4" x14ac:dyDescent="0.2">
      <c r="A5" s="28" t="s">
        <v>70</v>
      </c>
      <c r="B5" s="15">
        <v>0.57893907273286105</v>
      </c>
      <c r="C5" s="15">
        <v>7.9825674408341152E-2</v>
      </c>
      <c r="D5" s="15">
        <v>0.34123525285879786</v>
      </c>
    </row>
    <row r="6" spans="1:4" x14ac:dyDescent="0.2">
      <c r="A6" s="28" t="s">
        <v>72</v>
      </c>
      <c r="B6" s="15">
        <v>0.62224010873284785</v>
      </c>
      <c r="C6" s="15">
        <v>6.3041917091203534E-2</v>
      </c>
      <c r="D6" s="15">
        <v>0.31471797417594866</v>
      </c>
    </row>
    <row r="7" spans="1:4" x14ac:dyDescent="0.2">
      <c r="A7" s="28" t="s">
        <v>75</v>
      </c>
      <c r="B7" s="15">
        <v>0.69056145426754378</v>
      </c>
      <c r="C7" s="15">
        <v>8.7493517482326616E-2</v>
      </c>
      <c r="D7" s="15">
        <v>0.22194502825012966</v>
      </c>
    </row>
    <row r="8" spans="1:4" x14ac:dyDescent="0.2">
      <c r="A8" s="28" t="s">
        <v>78</v>
      </c>
      <c r="B8" s="15">
        <v>0.63718087720948224</v>
      </c>
      <c r="C8" s="15">
        <v>0.15025898920567771</v>
      </c>
      <c r="D8" s="15">
        <v>0.21256013358484005</v>
      </c>
    </row>
    <row r="9" spans="1:4" x14ac:dyDescent="0.2">
      <c r="A9" s="28" t="s">
        <v>81</v>
      </c>
      <c r="B9" s="15">
        <v>0.77204096343159656</v>
      </c>
      <c r="C9" s="15">
        <v>7.8525653130526826E-2</v>
      </c>
      <c r="D9" s="15">
        <v>0.14943338343787665</v>
      </c>
    </row>
    <row r="10" spans="1:4" x14ac:dyDescent="0.2">
      <c r="A10" s="28" t="s">
        <v>84</v>
      </c>
      <c r="B10" s="15">
        <v>0.71502741259544178</v>
      </c>
      <c r="C10" s="15">
        <v>0.10449317794745201</v>
      </c>
      <c r="D10" s="15">
        <v>0.18047940945710622</v>
      </c>
    </row>
    <row r="11" spans="1:4" x14ac:dyDescent="0.2">
      <c r="A11" s="28" t="s">
        <v>87</v>
      </c>
      <c r="B11" s="15">
        <v>0.62365532162792336</v>
      </c>
      <c r="C11" s="15">
        <v>9.0151121810542037E-2</v>
      </c>
      <c r="D11" s="15">
        <v>0.28619355656153467</v>
      </c>
    </row>
    <row r="12" spans="1:4" x14ac:dyDescent="0.2">
      <c r="A12" s="28" t="s">
        <v>90</v>
      </c>
      <c r="B12" s="15">
        <v>0.82591040163954865</v>
      </c>
      <c r="C12" s="15">
        <v>7.4347565683335823E-2</v>
      </c>
      <c r="D12" s="15">
        <v>9.9742032677115525E-2</v>
      </c>
    </row>
    <row r="13" spans="1:4" x14ac:dyDescent="0.2">
      <c r="A13" s="28" t="s">
        <v>92</v>
      </c>
      <c r="B13" s="15">
        <v>0.70052121909460141</v>
      </c>
      <c r="C13" s="15">
        <v>8.946848054126863E-2</v>
      </c>
      <c r="D13" s="15">
        <v>0.21001030036412993</v>
      </c>
    </row>
    <row r="14" spans="1:4" x14ac:dyDescent="0.2">
      <c r="A14" s="28" t="s">
        <v>95</v>
      </c>
      <c r="B14" s="15">
        <v>0.72101768378969455</v>
      </c>
      <c r="C14" s="15">
        <v>8.7261140193759704E-2</v>
      </c>
      <c r="D14" s="15">
        <v>0.19172117601654579</v>
      </c>
    </row>
    <row r="15" spans="1:4" x14ac:dyDescent="0.2">
      <c r="A15" s="28" t="s">
        <v>98</v>
      </c>
      <c r="B15" s="15">
        <v>0.7142857142857143</v>
      </c>
      <c r="C15" s="15">
        <v>6.9163565766057269E-2</v>
      </c>
      <c r="D15" s="15">
        <v>0.21655071994822844</v>
      </c>
    </row>
    <row r="16" spans="1:4" x14ac:dyDescent="0.2">
      <c r="A16" s="28" t="s">
        <v>101</v>
      </c>
      <c r="B16" s="15">
        <v>0.6636501355445702</v>
      </c>
      <c r="C16" s="15">
        <v>8.4516026152128845E-2</v>
      </c>
      <c r="D16" s="15">
        <v>0.25183383830330092</v>
      </c>
    </row>
    <row r="17" spans="1:4" x14ac:dyDescent="0.2">
      <c r="A17" s="28" t="s">
        <v>103</v>
      </c>
      <c r="B17" s="15">
        <v>0.59929591871526477</v>
      </c>
      <c r="C17" s="15">
        <v>8.7021378158137E-2</v>
      </c>
      <c r="D17" s="15">
        <v>0.31368270312659824</v>
      </c>
    </row>
    <row r="18" spans="1:4" x14ac:dyDescent="0.2">
      <c r="A18" s="28" t="s">
        <v>106</v>
      </c>
      <c r="B18" s="15">
        <v>0.68643887023503847</v>
      </c>
      <c r="C18" s="15">
        <v>0.10053328066363816</v>
      </c>
      <c r="D18" s="15">
        <v>0.21302784910132333</v>
      </c>
    </row>
    <row r="19" spans="1:4" x14ac:dyDescent="0.2">
      <c r="A19" s="28" t="s">
        <v>108</v>
      </c>
      <c r="B19" s="15">
        <v>0.69885917018971344</v>
      </c>
      <c r="C19" s="15">
        <v>0.11883031034950475</v>
      </c>
      <c r="D19" s="15">
        <v>0.18231051946078183</v>
      </c>
    </row>
    <row r="20" spans="1:4" x14ac:dyDescent="0.2">
      <c r="A20" s="28" t="s">
        <v>111</v>
      </c>
      <c r="B20" s="15">
        <v>0.84379966611018364</v>
      </c>
      <c r="C20" s="15">
        <v>3.0904841402337228E-2</v>
      </c>
      <c r="D20" s="15">
        <v>0.12529549248747912</v>
      </c>
    </row>
    <row r="21" spans="1:4" x14ac:dyDescent="0.2">
      <c r="A21" s="28" t="s">
        <v>114</v>
      </c>
      <c r="B21" s="15">
        <v>0.724363616855771</v>
      </c>
      <c r="C21" s="15">
        <v>0.15436385047819048</v>
      </c>
      <c r="D21" s="15">
        <v>0.12127253266603848</v>
      </c>
    </row>
    <row r="22" spans="1:4" x14ac:dyDescent="0.2">
      <c r="A22" s="28" t="s">
        <v>117</v>
      </c>
      <c r="B22" s="15">
        <v>0.77552084586812997</v>
      </c>
      <c r="C22" s="15">
        <v>0.10513585713941903</v>
      </c>
      <c r="D22" s="15">
        <v>0.11934329699245104</v>
      </c>
    </row>
    <row r="23" spans="1:4" x14ac:dyDescent="0.2">
      <c r="A23" s="28" t="s">
        <v>120</v>
      </c>
      <c r="B23" s="15">
        <v>0.70078019068172626</v>
      </c>
      <c r="C23" s="15">
        <v>9.5728947038375353E-2</v>
      </c>
      <c r="D23" s="15">
        <v>0.20349086227989843</v>
      </c>
    </row>
    <row r="24" spans="1:4" x14ac:dyDescent="0.2">
      <c r="A24" s="28" t="s">
        <v>123</v>
      </c>
      <c r="B24" s="15">
        <v>0.68647068436438907</v>
      </c>
      <c r="C24" s="15">
        <v>9.5011393968006105E-2</v>
      </c>
      <c r="D24" s="15">
        <v>0.21851792166760481</v>
      </c>
    </row>
    <row r="25" spans="1:4" x14ac:dyDescent="0.2">
      <c r="A25" s="28" t="s">
        <v>126</v>
      </c>
      <c r="B25" s="15">
        <v>0.60978385655736889</v>
      </c>
      <c r="C25" s="15">
        <v>7.997366860913549E-2</v>
      </c>
      <c r="D25" s="15">
        <v>0.3102424748334956</v>
      </c>
    </row>
    <row r="26" spans="1:4" x14ac:dyDescent="0.2">
      <c r="A26" s="28" t="s">
        <v>129</v>
      </c>
      <c r="B26" s="15">
        <v>0.62041831281998849</v>
      </c>
      <c r="C26" s="15">
        <v>9.0049249740547177E-2</v>
      </c>
      <c r="D26" s="15">
        <v>0.28953243743946439</v>
      </c>
    </row>
    <row r="27" spans="1:4" x14ac:dyDescent="0.2">
      <c r="A27" s="28" t="s">
        <v>132</v>
      </c>
      <c r="B27" s="15">
        <v>0.52284526791586783</v>
      </c>
      <c r="C27" s="15">
        <v>7.989196602247442E-2</v>
      </c>
      <c r="D27" s="15">
        <v>0.39726276606165772</v>
      </c>
    </row>
    <row r="28" spans="1:4" x14ac:dyDescent="0.2">
      <c r="A28" s="28" t="s">
        <v>135</v>
      </c>
      <c r="B28" s="15">
        <v>0.74129766494146376</v>
      </c>
      <c r="C28" s="15">
        <v>8.6948213148933043E-2</v>
      </c>
      <c r="D28" s="15">
        <v>0.17175412190960315</v>
      </c>
    </row>
    <row r="29" spans="1:4" x14ac:dyDescent="0.2">
      <c r="A29" s="28" t="s">
        <v>137</v>
      </c>
      <c r="B29" s="15">
        <v>0.55823677273005945</v>
      </c>
      <c r="C29" s="15">
        <v>9.9074244374961679E-2</v>
      </c>
      <c r="D29" s="15">
        <v>0.34268898289497884</v>
      </c>
    </row>
    <row r="30" spans="1:4" x14ac:dyDescent="0.2">
      <c r="A30" s="28" t="s">
        <v>139</v>
      </c>
      <c r="B30" s="15">
        <v>0.72536788934106022</v>
      </c>
      <c r="C30" s="15">
        <v>0.14167476272326432</v>
      </c>
      <c r="D30" s="15">
        <v>0.1329573479356754</v>
      </c>
    </row>
    <row r="31" spans="1:4" x14ac:dyDescent="0.2">
      <c r="A31" s="28" t="s">
        <v>142</v>
      </c>
      <c r="B31" s="15">
        <v>0.618395848276444</v>
      </c>
      <c r="C31" s="15">
        <v>0.13452385975275305</v>
      </c>
      <c r="D31" s="15">
        <v>0.24708029197080292</v>
      </c>
    </row>
    <row r="32" spans="1:4" x14ac:dyDescent="0.2">
      <c r="A32" s="28" t="s">
        <v>145</v>
      </c>
      <c r="B32" s="15">
        <v>0.79068109584247892</v>
      </c>
      <c r="C32" s="15">
        <v>8.5802853324941003E-2</v>
      </c>
      <c r="D32" s="15">
        <v>0.12351605083258006</v>
      </c>
    </row>
    <row r="33" spans="1:4" x14ac:dyDescent="0.2">
      <c r="A33" s="28" t="s">
        <v>148</v>
      </c>
      <c r="B33" s="15">
        <v>0.67550629775631854</v>
      </c>
      <c r="C33" s="15">
        <v>8.0792227894767615E-2</v>
      </c>
      <c r="D33" s="15">
        <v>0.24370147434891384</v>
      </c>
    </row>
    <row r="34" spans="1:4" x14ac:dyDescent="0.2">
      <c r="A34" s="28" t="s">
        <v>151</v>
      </c>
      <c r="B34" s="15">
        <v>0.71740845436209699</v>
      </c>
      <c r="C34" s="15">
        <v>3.1668078077428156E-2</v>
      </c>
      <c r="D34" s="15">
        <v>0.25092346756047484</v>
      </c>
    </row>
    <row r="35" spans="1:4" x14ac:dyDescent="0.2">
      <c r="A35" s="28" t="s">
        <v>154</v>
      </c>
      <c r="B35" s="15">
        <v>0.67359813675769664</v>
      </c>
      <c r="C35" s="15">
        <v>6.6582563806413017E-2</v>
      </c>
      <c r="D35" s="15">
        <v>0.25981929943589038</v>
      </c>
    </row>
    <row r="36" spans="1:4" x14ac:dyDescent="0.2">
      <c r="A36" s="28" t="s">
        <v>156</v>
      </c>
      <c r="B36" s="15">
        <v>0.67521598849011044</v>
      </c>
      <c r="C36" s="15">
        <v>0.11091801340446293</v>
      </c>
      <c r="D36" s="15">
        <v>0.21386599810542659</v>
      </c>
    </row>
    <row r="37" spans="1:4" x14ac:dyDescent="0.2">
      <c r="A37" s="28" t="s">
        <v>159</v>
      </c>
      <c r="B37" s="15">
        <v>0.70779345365242197</v>
      </c>
      <c r="C37" s="15">
        <v>7.678975710210921E-2</v>
      </c>
      <c r="D37" s="15">
        <v>0.21541678924546884</v>
      </c>
    </row>
    <row r="38" spans="1:4" x14ac:dyDescent="0.2">
      <c r="A38" s="28" t="s">
        <v>162</v>
      </c>
      <c r="B38" s="15">
        <v>0.66158157608878243</v>
      </c>
      <c r="C38" s="15">
        <v>0.11238899403115446</v>
      </c>
      <c r="D38" s="15">
        <v>0.22602942988006317</v>
      </c>
    </row>
    <row r="39" spans="1:4" x14ac:dyDescent="0.2">
      <c r="A39" s="28" t="s">
        <v>164</v>
      </c>
      <c r="B39" s="15">
        <v>0.72288294005256004</v>
      </c>
      <c r="C39" s="15">
        <v>8.2927636797560988E-2</v>
      </c>
      <c r="D39" s="15">
        <v>0.19418942314987894</v>
      </c>
    </row>
    <row r="40" spans="1:4" x14ac:dyDescent="0.2">
      <c r="A40" s="28" t="s">
        <v>167</v>
      </c>
      <c r="B40" s="15">
        <v>0.67853871985346492</v>
      </c>
      <c r="C40" s="15">
        <v>0.10393491615474017</v>
      </c>
      <c r="D40" s="15">
        <v>0.2175263639917949</v>
      </c>
    </row>
    <row r="41" spans="1:4" x14ac:dyDescent="0.2">
      <c r="A41" s="28" t="s">
        <v>169</v>
      </c>
      <c r="B41" s="15">
        <v>0.8031834194759444</v>
      </c>
      <c r="C41" s="15">
        <v>8.3967032821464671E-2</v>
      </c>
      <c r="D41" s="15">
        <v>0.11284954770259098</v>
      </c>
    </row>
    <row r="42" spans="1:4" x14ac:dyDescent="0.2">
      <c r="A42" s="28" t="s">
        <v>172</v>
      </c>
      <c r="B42" s="15">
        <v>0.69756258794947501</v>
      </c>
      <c r="C42" s="15">
        <v>7.4116739722550354E-2</v>
      </c>
      <c r="D42" s="15">
        <v>0.22832067232797465</v>
      </c>
    </row>
    <row r="43" spans="1:4" x14ac:dyDescent="0.2">
      <c r="A43" s="28" t="s">
        <v>175</v>
      </c>
      <c r="B43" s="15">
        <v>0.82773811038167344</v>
      </c>
      <c r="C43" s="15">
        <v>6.8600014379815166E-2</v>
      </c>
      <c r="D43" s="15">
        <v>0.10366187523851136</v>
      </c>
    </row>
    <row r="44" spans="1:4" x14ac:dyDescent="0.2">
      <c r="A44" s="28" t="s">
        <v>178</v>
      </c>
      <c r="B44" s="15">
        <v>0.4944604086845466</v>
      </c>
      <c r="C44" s="15">
        <v>0.1701309067688378</v>
      </c>
      <c r="D44" s="15">
        <v>0.3354086845466156</v>
      </c>
    </row>
    <row r="45" spans="1:4" x14ac:dyDescent="0.2">
      <c r="A45" s="28" t="s">
        <v>181</v>
      </c>
      <c r="B45" s="15">
        <v>0.74101139992046572</v>
      </c>
      <c r="C45" s="15">
        <v>0.10133911856428908</v>
      </c>
      <c r="D45" s="15">
        <v>0.15764948151524524</v>
      </c>
    </row>
    <row r="46" spans="1:4" x14ac:dyDescent="0.2">
      <c r="A46" s="28" t="s">
        <v>183</v>
      </c>
      <c r="B46" s="15">
        <v>0.67329286402834587</v>
      </c>
      <c r="C46" s="15">
        <v>0.1520650883389596</v>
      </c>
      <c r="D46" s="15">
        <v>0.17464204763269453</v>
      </c>
    </row>
    <row r="47" spans="1:4" x14ac:dyDescent="0.2">
      <c r="A47" s="28" t="s">
        <v>186</v>
      </c>
      <c r="B47" s="15">
        <v>0.71940303779950188</v>
      </c>
      <c r="C47" s="15">
        <v>6.4112967324797682E-2</v>
      </c>
      <c r="D47" s="15">
        <v>0.21648399487570041</v>
      </c>
    </row>
    <row r="48" spans="1:4" x14ac:dyDescent="0.2">
      <c r="A48" s="28" t="s">
        <v>189</v>
      </c>
      <c r="B48" s="15">
        <v>0.6873820337610842</v>
      </c>
      <c r="C48" s="15">
        <v>5.0418302501886357E-2</v>
      </c>
      <c r="D48" s="15">
        <v>0.26219966373702952</v>
      </c>
    </row>
    <row r="49" spans="1:4" x14ac:dyDescent="0.2">
      <c r="A49" s="28" t="s">
        <v>192</v>
      </c>
      <c r="B49" s="15">
        <v>0.7575603446110567</v>
      </c>
      <c r="C49" s="15">
        <v>5.8784639618789269E-2</v>
      </c>
      <c r="D49" s="15">
        <v>0.18365501577015403</v>
      </c>
    </row>
    <row r="50" spans="1:4" customFormat="1" x14ac:dyDescent="0.2"/>
    <row r="51" spans="1:4" customFormat="1" x14ac:dyDescent="0.2"/>
    <row r="52" spans="1:4" customFormat="1" x14ac:dyDescent="0.2"/>
    <row r="53" spans="1:4" customFormat="1" x14ac:dyDescent="0.2"/>
    <row r="54" spans="1:4" customFormat="1" x14ac:dyDescent="0.2"/>
  </sheetData>
  <conditionalFormatting sqref="A2:D49">
    <cfRule type="expression" dxfId="9" priority="1">
      <formula>MOD(ROW(),2)=1</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6A09-637C-40B0-A660-8D0B0FD4AA8F}">
  <sheetPr>
    <tabColor theme="7" tint="0.79998168889431442"/>
  </sheetPr>
  <dimension ref="A1"/>
  <sheetViews>
    <sheetView showGridLines="0" showRowColHeaders="0" workbookViewId="0">
      <selection activeCell="U1" sqref="U1"/>
    </sheetView>
  </sheetViews>
  <sheetFormatPr defaultRowHeight="12.7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4D9AE-4B09-46D5-B57A-681542C3C880}">
  <sheetPr>
    <tabColor theme="7" tint="0.39997558519241921"/>
  </sheetPr>
  <dimension ref="A1:O54"/>
  <sheetViews>
    <sheetView showGridLines="0" workbookViewId="0">
      <pane xSplit="1" ySplit="2" topLeftCell="B3" activePane="bottomRight" state="frozen"/>
      <selection pane="topRight" activeCell="B1" sqref="B1"/>
      <selection pane="bottomLeft" activeCell="A2" sqref="A2"/>
      <selection pane="bottomRight" sqref="A1:A2"/>
    </sheetView>
  </sheetViews>
  <sheetFormatPr defaultRowHeight="12.75" x14ac:dyDescent="0.2"/>
  <cols>
    <col min="1" max="1" width="36.7109375" style="3" bestFit="1" customWidth="1"/>
    <col min="2" max="2" width="15.28515625" style="3" customWidth="1"/>
    <col min="3" max="4" width="15.28515625" style="6" hidden="1" customWidth="1"/>
    <col min="5" max="5" width="14.140625" style="48" customWidth="1"/>
    <col min="6" max="6" width="15" style="48" customWidth="1"/>
    <col min="7" max="7" width="13.42578125" style="48" customWidth="1"/>
    <col min="8" max="8" width="14" style="10" customWidth="1"/>
    <col min="9" max="9" width="15.85546875" style="48" customWidth="1"/>
    <col min="10" max="10" width="16" style="48" customWidth="1"/>
    <col min="11" max="11" width="15.85546875" style="48" customWidth="1"/>
    <col min="12" max="13" width="14.140625" style="48" customWidth="1"/>
    <col min="14" max="14" width="13.42578125" style="48" customWidth="1"/>
    <col min="15" max="15" width="12.140625" style="3" customWidth="1"/>
    <col min="16" max="16384" width="9.140625" style="3"/>
  </cols>
  <sheetData>
    <row r="1" spans="1:15" x14ac:dyDescent="0.2">
      <c r="A1" s="166" t="s">
        <v>31</v>
      </c>
      <c r="B1" s="168" t="s">
        <v>32</v>
      </c>
      <c r="C1" s="174" t="s">
        <v>33</v>
      </c>
      <c r="D1" s="182" t="s">
        <v>217</v>
      </c>
      <c r="E1" s="171" t="s">
        <v>200</v>
      </c>
      <c r="F1" s="181"/>
      <c r="G1" s="181"/>
      <c r="H1" s="172"/>
      <c r="I1" s="176" t="s">
        <v>218</v>
      </c>
      <c r="J1" s="177"/>
      <c r="K1" s="177"/>
      <c r="L1" s="160" t="s">
        <v>219</v>
      </c>
      <c r="M1" s="160"/>
      <c r="N1" s="160"/>
      <c r="O1" s="180"/>
    </row>
    <row r="2" spans="1:15" s="5" customFormat="1" ht="38.25" x14ac:dyDescent="0.2">
      <c r="A2" s="167"/>
      <c r="B2" s="169"/>
      <c r="C2" s="175"/>
      <c r="D2" s="183"/>
      <c r="E2" s="44" t="s">
        <v>208</v>
      </c>
      <c r="F2" s="74" t="s">
        <v>209</v>
      </c>
      <c r="G2" s="74" t="s">
        <v>210</v>
      </c>
      <c r="H2" s="76" t="s">
        <v>204</v>
      </c>
      <c r="I2" s="62" t="s">
        <v>220</v>
      </c>
      <c r="J2" s="59" t="s">
        <v>221</v>
      </c>
      <c r="K2" s="59" t="s">
        <v>222</v>
      </c>
      <c r="L2" s="21" t="s">
        <v>223</v>
      </c>
      <c r="M2" s="22" t="s">
        <v>224</v>
      </c>
      <c r="N2" s="22" t="s">
        <v>225</v>
      </c>
      <c r="O2" s="93" t="s">
        <v>226</v>
      </c>
    </row>
    <row r="3" spans="1:15" x14ac:dyDescent="0.2">
      <c r="A3" s="28" t="s">
        <v>61</v>
      </c>
      <c r="B3" s="29" t="s">
        <v>62</v>
      </c>
      <c r="C3" s="30">
        <v>17153</v>
      </c>
      <c r="D3" s="30">
        <v>34</v>
      </c>
      <c r="E3" s="51">
        <v>1283512</v>
      </c>
      <c r="F3" s="15">
        <f>E3/H3</f>
        <v>0.80408258386562459</v>
      </c>
      <c r="G3" s="67">
        <f>E3/C3</f>
        <v>74.827260537515301</v>
      </c>
      <c r="H3" s="12">
        <v>1596244</v>
      </c>
      <c r="I3" s="51">
        <v>960375</v>
      </c>
      <c r="J3" s="15">
        <f>I3/E3</f>
        <v>0.74823998529035962</v>
      </c>
      <c r="K3" s="67">
        <f>I3/C3</f>
        <v>55.988748323908354</v>
      </c>
      <c r="L3" s="51">
        <v>323137</v>
      </c>
      <c r="M3" s="15">
        <f t="shared" ref="M3:M50" si="0">L3/E3</f>
        <v>0.25176001470964043</v>
      </c>
      <c r="N3" s="67">
        <f t="shared" ref="N3:N50" si="1">L3/C3</f>
        <v>18.83851221360695</v>
      </c>
      <c r="O3" s="94">
        <f t="shared" ref="O3:O50" si="2">L3/D3</f>
        <v>9504.0294117647063</v>
      </c>
    </row>
    <row r="4" spans="1:15" x14ac:dyDescent="0.2">
      <c r="A4" s="28" t="s">
        <v>64</v>
      </c>
      <c r="B4" s="29" t="s">
        <v>65</v>
      </c>
      <c r="C4" s="30">
        <v>22493</v>
      </c>
      <c r="D4" s="30">
        <v>32</v>
      </c>
      <c r="E4" s="51">
        <v>621504</v>
      </c>
      <c r="F4" s="15">
        <f t="shared" ref="F4:F50" si="3">E4/H4</f>
        <v>0.70358173438856708</v>
      </c>
      <c r="G4" s="67">
        <f t="shared" ref="G4:G50" si="4">E4/C4</f>
        <v>27.630996309963098</v>
      </c>
      <c r="H4" s="12">
        <v>883343</v>
      </c>
      <c r="I4" s="51">
        <v>519434</v>
      </c>
      <c r="J4" s="15">
        <f t="shared" ref="J4:J50" si="5">I4/E4</f>
        <v>0.83576935948923903</v>
      </c>
      <c r="K4" s="67">
        <f t="shared" ref="K4:K50" si="6">I4/C4</f>
        <v>23.093140088027386</v>
      </c>
      <c r="L4" s="51">
        <v>102070</v>
      </c>
      <c r="M4" s="15">
        <f t="shared" si="0"/>
        <v>0.164230640510761</v>
      </c>
      <c r="N4" s="67">
        <f t="shared" si="1"/>
        <v>4.537856221935713</v>
      </c>
      <c r="O4" s="94">
        <f t="shared" si="2"/>
        <v>3189.6875</v>
      </c>
    </row>
    <row r="5" spans="1:15" x14ac:dyDescent="0.2">
      <c r="A5" s="28" t="s">
        <v>67</v>
      </c>
      <c r="B5" s="29" t="s">
        <v>68</v>
      </c>
      <c r="C5" s="30">
        <v>12330</v>
      </c>
      <c r="D5" s="30">
        <v>19</v>
      </c>
      <c r="E5" s="51">
        <v>692998</v>
      </c>
      <c r="F5" s="15">
        <f t="shared" si="3"/>
        <v>0.79828638635559901</v>
      </c>
      <c r="G5" s="67">
        <f t="shared" si="4"/>
        <v>56.204217356042172</v>
      </c>
      <c r="H5" s="12">
        <v>868107</v>
      </c>
      <c r="I5" s="51">
        <v>495299</v>
      </c>
      <c r="J5" s="15">
        <f t="shared" si="5"/>
        <v>0.71471923439894491</v>
      </c>
      <c r="K5" s="67">
        <f t="shared" si="6"/>
        <v>40.17023519870235</v>
      </c>
      <c r="L5" s="51">
        <v>197699</v>
      </c>
      <c r="M5" s="15">
        <f t="shared" si="0"/>
        <v>0.28528076560105514</v>
      </c>
      <c r="N5" s="67">
        <f t="shared" si="1"/>
        <v>16.033982157339821</v>
      </c>
      <c r="O5" s="94">
        <f t="shared" si="2"/>
        <v>10405.21052631579</v>
      </c>
    </row>
    <row r="6" spans="1:15" x14ac:dyDescent="0.2">
      <c r="A6" s="28" t="s">
        <v>70</v>
      </c>
      <c r="B6" s="29" t="s">
        <v>68</v>
      </c>
      <c r="C6" s="30">
        <v>3828</v>
      </c>
      <c r="D6" s="30">
        <v>7</v>
      </c>
      <c r="E6" s="51">
        <v>73461</v>
      </c>
      <c r="F6" s="15">
        <f t="shared" si="3"/>
        <v>0.57893907273286105</v>
      </c>
      <c r="G6" s="67">
        <f t="shared" si="4"/>
        <v>19.190438871473354</v>
      </c>
      <c r="H6" s="12">
        <v>126889</v>
      </c>
      <c r="I6" s="51">
        <v>53866</v>
      </c>
      <c r="J6" s="15">
        <f t="shared" si="5"/>
        <v>0.73325982494112518</v>
      </c>
      <c r="K6" s="67">
        <f t="shared" si="6"/>
        <v>14.071577847439917</v>
      </c>
      <c r="L6" s="51">
        <v>19595</v>
      </c>
      <c r="M6" s="15">
        <f t="shared" si="0"/>
        <v>0.26674017505887476</v>
      </c>
      <c r="N6" s="67">
        <f t="shared" si="1"/>
        <v>5.1188610240334382</v>
      </c>
      <c r="O6" s="94">
        <f t="shared" si="2"/>
        <v>2799.2857142857142</v>
      </c>
    </row>
    <row r="7" spans="1:15" x14ac:dyDescent="0.2">
      <c r="A7" s="28" t="s">
        <v>72</v>
      </c>
      <c r="B7" s="29" t="s">
        <v>73</v>
      </c>
      <c r="C7" s="30">
        <v>22583</v>
      </c>
      <c r="D7" s="30">
        <v>6</v>
      </c>
      <c r="E7" s="51">
        <v>129103</v>
      </c>
      <c r="F7" s="15">
        <f t="shared" si="3"/>
        <v>0.62224010873284785</v>
      </c>
      <c r="G7" s="67">
        <f t="shared" si="4"/>
        <v>5.7168223885223401</v>
      </c>
      <c r="H7" s="12">
        <v>207481</v>
      </c>
      <c r="I7" s="51">
        <v>123136</v>
      </c>
      <c r="J7" s="15">
        <f t="shared" si="5"/>
        <v>0.95378108951767193</v>
      </c>
      <c r="K7" s="67">
        <f t="shared" si="6"/>
        <v>5.4525970863038573</v>
      </c>
      <c r="L7" s="51">
        <v>5967</v>
      </c>
      <c r="M7" s="15">
        <f t="shared" si="0"/>
        <v>4.6218910482328061E-2</v>
      </c>
      <c r="N7" s="67">
        <f t="shared" si="1"/>
        <v>0.26422530221848295</v>
      </c>
      <c r="O7" s="94">
        <f t="shared" si="2"/>
        <v>994.5</v>
      </c>
    </row>
    <row r="8" spans="1:15" x14ac:dyDescent="0.2">
      <c r="A8" s="28" t="s">
        <v>75</v>
      </c>
      <c r="B8" s="29" t="s">
        <v>76</v>
      </c>
      <c r="C8" s="30">
        <v>7997</v>
      </c>
      <c r="D8" s="30">
        <v>14</v>
      </c>
      <c r="E8" s="51">
        <v>253001</v>
      </c>
      <c r="F8" s="15">
        <f t="shared" si="3"/>
        <v>0.69056145426754378</v>
      </c>
      <c r="G8" s="67">
        <f t="shared" si="4"/>
        <v>31.63698887082656</v>
      </c>
      <c r="H8" s="12">
        <v>366370</v>
      </c>
      <c r="I8" s="51">
        <v>217784</v>
      </c>
      <c r="J8" s="15">
        <f t="shared" si="5"/>
        <v>0.8608029217275821</v>
      </c>
      <c r="K8" s="67">
        <f t="shared" si="6"/>
        <v>27.2332124546705</v>
      </c>
      <c r="L8" s="51">
        <v>35217</v>
      </c>
      <c r="M8" s="15">
        <f t="shared" si="0"/>
        <v>0.1391970782724179</v>
      </c>
      <c r="N8" s="67">
        <f t="shared" si="1"/>
        <v>4.4037764161560586</v>
      </c>
      <c r="O8" s="94">
        <f t="shared" si="2"/>
        <v>2515.5</v>
      </c>
    </row>
    <row r="9" spans="1:15" x14ac:dyDescent="0.2">
      <c r="A9" s="28" t="s">
        <v>78</v>
      </c>
      <c r="B9" s="29" t="s">
        <v>79</v>
      </c>
      <c r="C9" s="30">
        <v>35688</v>
      </c>
      <c r="D9" s="30">
        <v>30</v>
      </c>
      <c r="E9" s="51">
        <v>718150</v>
      </c>
      <c r="F9" s="15">
        <f t="shared" si="3"/>
        <v>0.63718087720948224</v>
      </c>
      <c r="G9" s="67">
        <f t="shared" si="4"/>
        <v>20.123010535754315</v>
      </c>
      <c r="H9" s="12">
        <v>1127074</v>
      </c>
      <c r="I9" s="51">
        <v>602240</v>
      </c>
      <c r="J9" s="15">
        <f t="shared" si="5"/>
        <v>0.83859917844461462</v>
      </c>
      <c r="K9" s="67">
        <f t="shared" si="6"/>
        <v>16.875140103115893</v>
      </c>
      <c r="L9" s="51">
        <v>115910</v>
      </c>
      <c r="M9" s="15">
        <f t="shared" si="0"/>
        <v>0.16140082155538538</v>
      </c>
      <c r="N9" s="67">
        <f t="shared" si="1"/>
        <v>3.2478704326384218</v>
      </c>
      <c r="O9" s="94">
        <f t="shared" si="2"/>
        <v>3863.6666666666665</v>
      </c>
    </row>
    <row r="10" spans="1:15" x14ac:dyDescent="0.2">
      <c r="A10" s="28" t="s">
        <v>81</v>
      </c>
      <c r="B10" s="29" t="s">
        <v>82</v>
      </c>
      <c r="C10" s="30">
        <v>82934</v>
      </c>
      <c r="D10" s="30">
        <v>73</v>
      </c>
      <c r="E10" s="51">
        <v>2861891</v>
      </c>
      <c r="F10" s="15">
        <f t="shared" si="3"/>
        <v>0.77204096343159656</v>
      </c>
      <c r="G10" s="67">
        <f t="shared" si="4"/>
        <v>34.508054597631855</v>
      </c>
      <c r="H10" s="12">
        <v>3706916</v>
      </c>
      <c r="I10" s="51">
        <v>2295663</v>
      </c>
      <c r="J10" s="15">
        <f t="shared" si="5"/>
        <v>0.80214899868653278</v>
      </c>
      <c r="K10" s="67">
        <f t="shared" si="6"/>
        <v>27.680601442110593</v>
      </c>
      <c r="L10" s="51">
        <v>566228</v>
      </c>
      <c r="M10" s="15">
        <f t="shared" si="0"/>
        <v>0.19785100131346722</v>
      </c>
      <c r="N10" s="67">
        <f t="shared" si="1"/>
        <v>6.8274531555212583</v>
      </c>
      <c r="O10" s="94">
        <f t="shared" si="2"/>
        <v>7756.5479452054797</v>
      </c>
    </row>
    <row r="11" spans="1:15" x14ac:dyDescent="0.2">
      <c r="A11" s="28" t="s">
        <v>84</v>
      </c>
      <c r="B11" s="29" t="s">
        <v>85</v>
      </c>
      <c r="C11" s="30">
        <v>36405</v>
      </c>
      <c r="D11" s="30">
        <v>35</v>
      </c>
      <c r="E11" s="51">
        <v>1195686</v>
      </c>
      <c r="F11" s="15">
        <f t="shared" si="3"/>
        <v>0.71502741259544178</v>
      </c>
      <c r="G11" s="67">
        <f t="shared" si="4"/>
        <v>32.844004944375776</v>
      </c>
      <c r="H11" s="12">
        <v>1672224</v>
      </c>
      <c r="I11" s="51">
        <v>883048</v>
      </c>
      <c r="J11" s="15">
        <f t="shared" si="5"/>
        <v>0.73852834272543122</v>
      </c>
      <c r="K11" s="67">
        <f t="shared" si="6"/>
        <v>24.25622854003571</v>
      </c>
      <c r="L11" s="51">
        <v>312638</v>
      </c>
      <c r="M11" s="15">
        <f t="shared" si="0"/>
        <v>0.26147165727456873</v>
      </c>
      <c r="N11" s="67">
        <f t="shared" si="1"/>
        <v>8.5877764043400635</v>
      </c>
      <c r="O11" s="94">
        <f t="shared" si="2"/>
        <v>8932.5142857142855</v>
      </c>
    </row>
    <row r="12" spans="1:15" x14ac:dyDescent="0.2">
      <c r="A12" s="28" t="s">
        <v>87</v>
      </c>
      <c r="B12" s="29" t="s">
        <v>88</v>
      </c>
      <c r="C12" s="30">
        <v>14312</v>
      </c>
      <c r="D12" s="30">
        <v>14</v>
      </c>
      <c r="E12" s="51">
        <v>452838</v>
      </c>
      <c r="F12" s="15">
        <f t="shared" si="3"/>
        <v>0.62365532162792336</v>
      </c>
      <c r="G12" s="67">
        <f t="shared" si="4"/>
        <v>31.640441587479039</v>
      </c>
      <c r="H12" s="12">
        <v>726103</v>
      </c>
      <c r="I12" s="51">
        <v>369753</v>
      </c>
      <c r="J12" s="15">
        <f t="shared" si="5"/>
        <v>0.81652378996462316</v>
      </c>
      <c r="K12" s="67">
        <f t="shared" si="6"/>
        <v>25.83517328116266</v>
      </c>
      <c r="L12" s="51">
        <v>83085</v>
      </c>
      <c r="M12" s="15">
        <f t="shared" si="0"/>
        <v>0.1834762100353769</v>
      </c>
      <c r="N12" s="67">
        <f t="shared" si="1"/>
        <v>5.8052683063163775</v>
      </c>
      <c r="O12" s="94">
        <f t="shared" si="2"/>
        <v>5934.6428571428569</v>
      </c>
    </row>
    <row r="13" spans="1:15" x14ac:dyDescent="0.2">
      <c r="A13" s="28" t="s">
        <v>90</v>
      </c>
      <c r="B13" s="29" t="s">
        <v>91</v>
      </c>
      <c r="C13" s="30">
        <v>47139</v>
      </c>
      <c r="D13" s="30">
        <v>29</v>
      </c>
      <c r="E13" s="51">
        <v>1755442</v>
      </c>
      <c r="F13" s="15">
        <f t="shared" si="3"/>
        <v>0.82591040163954865</v>
      </c>
      <c r="G13" s="67">
        <f t="shared" si="4"/>
        <v>37.239695369015038</v>
      </c>
      <c r="H13" s="12">
        <v>2125463</v>
      </c>
      <c r="I13" s="51">
        <v>1062432</v>
      </c>
      <c r="J13" s="15">
        <f t="shared" si="5"/>
        <v>0.60522193270982461</v>
      </c>
      <c r="K13" s="67">
        <f t="shared" si="6"/>
        <v>22.538280404760389</v>
      </c>
      <c r="L13" s="51">
        <v>693010</v>
      </c>
      <c r="M13" s="15">
        <f t="shared" si="0"/>
        <v>0.39477806729017534</v>
      </c>
      <c r="N13" s="67">
        <f t="shared" si="1"/>
        <v>14.701414964254651</v>
      </c>
      <c r="O13" s="94">
        <f t="shared" si="2"/>
        <v>23896.896551724138</v>
      </c>
    </row>
    <row r="14" spans="1:15" x14ac:dyDescent="0.2">
      <c r="A14" s="28" t="s">
        <v>92</v>
      </c>
      <c r="B14" s="29" t="s">
        <v>93</v>
      </c>
      <c r="C14" s="30">
        <v>6460</v>
      </c>
      <c r="D14" s="30">
        <v>6</v>
      </c>
      <c r="E14" s="51">
        <v>203348</v>
      </c>
      <c r="F14" s="15">
        <f t="shared" si="3"/>
        <v>0.70052121909460141</v>
      </c>
      <c r="G14" s="67">
        <f t="shared" si="4"/>
        <v>31.478018575851394</v>
      </c>
      <c r="H14" s="12">
        <v>290281</v>
      </c>
      <c r="I14" s="51">
        <v>154339</v>
      </c>
      <c r="J14" s="15">
        <f t="shared" si="5"/>
        <v>0.75898951551035665</v>
      </c>
      <c r="K14" s="67">
        <f t="shared" si="6"/>
        <v>23.891486068111455</v>
      </c>
      <c r="L14" s="51">
        <v>49009</v>
      </c>
      <c r="M14" s="15">
        <f t="shared" si="0"/>
        <v>0.24101048448964338</v>
      </c>
      <c r="N14" s="67">
        <f t="shared" si="1"/>
        <v>7.5865325077399381</v>
      </c>
      <c r="O14" s="94">
        <f t="shared" si="2"/>
        <v>8168.166666666667</v>
      </c>
    </row>
    <row r="15" spans="1:15" x14ac:dyDescent="0.2">
      <c r="A15" s="28" t="s">
        <v>95</v>
      </c>
      <c r="B15" s="29" t="s">
        <v>96</v>
      </c>
      <c r="C15" s="30">
        <v>4469</v>
      </c>
      <c r="D15" s="30">
        <v>9</v>
      </c>
      <c r="E15" s="51">
        <v>145722</v>
      </c>
      <c r="F15" s="15">
        <f t="shared" si="3"/>
        <v>0.72101768378969455</v>
      </c>
      <c r="G15" s="67">
        <f t="shared" si="4"/>
        <v>32.607294696800182</v>
      </c>
      <c r="H15" s="12">
        <v>202106</v>
      </c>
      <c r="I15" s="51">
        <v>128100</v>
      </c>
      <c r="J15" s="15">
        <f t="shared" si="5"/>
        <v>0.87907110800016475</v>
      </c>
      <c r="K15" s="67">
        <f t="shared" si="6"/>
        <v>28.664130678004028</v>
      </c>
      <c r="L15" s="51">
        <v>17622</v>
      </c>
      <c r="M15" s="15">
        <f t="shared" si="0"/>
        <v>0.12092889199983531</v>
      </c>
      <c r="N15" s="67">
        <f t="shared" si="1"/>
        <v>3.9431640187961512</v>
      </c>
      <c r="O15" s="94">
        <f t="shared" si="2"/>
        <v>1958</v>
      </c>
    </row>
    <row r="16" spans="1:15" x14ac:dyDescent="0.2">
      <c r="A16" s="28" t="s">
        <v>98</v>
      </c>
      <c r="B16" s="29" t="s">
        <v>99</v>
      </c>
      <c r="C16" s="30">
        <v>4489</v>
      </c>
      <c r="D16" s="30">
        <v>8</v>
      </c>
      <c r="E16" s="51">
        <v>158940</v>
      </c>
      <c r="F16" s="15">
        <f t="shared" si="3"/>
        <v>0.7142857142857143</v>
      </c>
      <c r="G16" s="67">
        <f t="shared" si="4"/>
        <v>35.406549342838048</v>
      </c>
      <c r="H16" s="12">
        <v>222516</v>
      </c>
      <c r="I16" s="51">
        <v>131277</v>
      </c>
      <c r="J16" s="15">
        <f t="shared" si="5"/>
        <v>0.82595318988297473</v>
      </c>
      <c r="K16" s="67">
        <f t="shared" si="6"/>
        <v>29.244152372466029</v>
      </c>
      <c r="L16" s="51">
        <v>27663</v>
      </c>
      <c r="M16" s="15">
        <f t="shared" si="0"/>
        <v>0.1740468101170253</v>
      </c>
      <c r="N16" s="67">
        <f t="shared" si="1"/>
        <v>6.1623969703720203</v>
      </c>
      <c r="O16" s="94">
        <f t="shared" si="2"/>
        <v>3457.875</v>
      </c>
    </row>
    <row r="17" spans="1:15" x14ac:dyDescent="0.2">
      <c r="A17" s="28" t="s">
        <v>101</v>
      </c>
      <c r="B17" s="29" t="s">
        <v>99</v>
      </c>
      <c r="C17" s="30">
        <v>5485</v>
      </c>
      <c r="D17" s="30">
        <v>11</v>
      </c>
      <c r="E17" s="51">
        <v>166470</v>
      </c>
      <c r="F17" s="15">
        <f t="shared" si="3"/>
        <v>0.6636501355445702</v>
      </c>
      <c r="G17" s="67">
        <f t="shared" si="4"/>
        <v>30.350045578851415</v>
      </c>
      <c r="H17" s="12">
        <v>250840</v>
      </c>
      <c r="I17" s="51">
        <v>154208</v>
      </c>
      <c r="J17" s="15">
        <f t="shared" si="5"/>
        <v>0.92634108247732327</v>
      </c>
      <c r="K17" s="67">
        <f t="shared" si="6"/>
        <v>28.114494074749317</v>
      </c>
      <c r="L17" s="51">
        <v>12262</v>
      </c>
      <c r="M17" s="15">
        <f t="shared" si="0"/>
        <v>7.3658917522676753E-2</v>
      </c>
      <c r="N17" s="67">
        <f t="shared" si="1"/>
        <v>2.2355515041020966</v>
      </c>
      <c r="O17" s="94">
        <f t="shared" si="2"/>
        <v>1114.7272727272727</v>
      </c>
    </row>
    <row r="18" spans="1:15" x14ac:dyDescent="0.2">
      <c r="A18" s="28" t="s">
        <v>103</v>
      </c>
      <c r="B18" s="29" t="s">
        <v>104</v>
      </c>
      <c r="C18" s="30">
        <v>3778</v>
      </c>
      <c r="D18" s="30">
        <v>6</v>
      </c>
      <c r="E18" s="51">
        <v>70307</v>
      </c>
      <c r="F18" s="15">
        <f t="shared" si="3"/>
        <v>0.59929591871526477</v>
      </c>
      <c r="G18" s="67">
        <f t="shared" si="4"/>
        <v>18.60958178930651</v>
      </c>
      <c r="H18" s="12">
        <v>117316</v>
      </c>
      <c r="I18" s="51">
        <v>64536</v>
      </c>
      <c r="J18" s="15">
        <f t="shared" si="5"/>
        <v>0.91791713485143722</v>
      </c>
      <c r="K18" s="67">
        <f t="shared" si="6"/>
        <v>17.082053996823717</v>
      </c>
      <c r="L18" s="51">
        <v>5771</v>
      </c>
      <c r="M18" s="15">
        <f t="shared" si="0"/>
        <v>8.2082865148562736E-2</v>
      </c>
      <c r="N18" s="67">
        <f t="shared" si="1"/>
        <v>1.527527792482795</v>
      </c>
      <c r="O18" s="94">
        <f t="shared" si="2"/>
        <v>961.83333333333337</v>
      </c>
    </row>
    <row r="19" spans="1:15" x14ac:dyDescent="0.2">
      <c r="A19" s="28" t="s">
        <v>106</v>
      </c>
      <c r="B19" s="29" t="s">
        <v>104</v>
      </c>
      <c r="C19" s="30">
        <v>4620</v>
      </c>
      <c r="D19" s="30">
        <v>6</v>
      </c>
      <c r="E19" s="51">
        <v>86886</v>
      </c>
      <c r="F19" s="15">
        <f t="shared" si="3"/>
        <v>0.68643887023503847</v>
      </c>
      <c r="G19" s="67">
        <f t="shared" si="4"/>
        <v>18.806493506493506</v>
      </c>
      <c r="H19" s="12">
        <v>126575</v>
      </c>
      <c r="I19" s="51">
        <v>79863</v>
      </c>
      <c r="J19" s="15">
        <f t="shared" si="5"/>
        <v>0.91916994682687658</v>
      </c>
      <c r="K19" s="67">
        <f t="shared" si="6"/>
        <v>17.286363636363635</v>
      </c>
      <c r="L19" s="51">
        <v>7023</v>
      </c>
      <c r="M19" s="15">
        <f t="shared" si="0"/>
        <v>8.0830053173123403E-2</v>
      </c>
      <c r="N19" s="67">
        <f t="shared" si="1"/>
        <v>1.5201298701298702</v>
      </c>
      <c r="O19" s="94">
        <f t="shared" si="2"/>
        <v>1170.5</v>
      </c>
    </row>
    <row r="20" spans="1:15" x14ac:dyDescent="0.2">
      <c r="A20" s="28" t="s">
        <v>108</v>
      </c>
      <c r="B20" s="29" t="s">
        <v>109</v>
      </c>
      <c r="C20" s="30">
        <v>5559</v>
      </c>
      <c r="D20" s="30">
        <v>10</v>
      </c>
      <c r="E20" s="51">
        <v>427648</v>
      </c>
      <c r="F20" s="15">
        <f t="shared" si="3"/>
        <v>0.69885917018971344</v>
      </c>
      <c r="G20" s="67">
        <f t="shared" si="4"/>
        <v>76.928944054686099</v>
      </c>
      <c r="H20" s="12">
        <v>611923</v>
      </c>
      <c r="I20" s="51">
        <v>309584</v>
      </c>
      <c r="J20" s="15">
        <f t="shared" si="5"/>
        <v>0.72392247829991019</v>
      </c>
      <c r="K20" s="67">
        <f t="shared" si="6"/>
        <v>55.6905918330635</v>
      </c>
      <c r="L20" s="51">
        <v>118064</v>
      </c>
      <c r="M20" s="15">
        <f t="shared" si="0"/>
        <v>0.27607752170008981</v>
      </c>
      <c r="N20" s="67">
        <f t="shared" si="1"/>
        <v>21.238352221622595</v>
      </c>
      <c r="O20" s="94">
        <f t="shared" si="2"/>
        <v>11806.4</v>
      </c>
    </row>
    <row r="21" spans="1:15" x14ac:dyDescent="0.2">
      <c r="A21" s="28" t="s">
        <v>111</v>
      </c>
      <c r="B21" s="29" t="s">
        <v>112</v>
      </c>
      <c r="C21" s="30">
        <v>29568</v>
      </c>
      <c r="D21" s="30">
        <v>14</v>
      </c>
      <c r="E21" s="51">
        <v>505436</v>
      </c>
      <c r="F21" s="15">
        <f t="shared" si="3"/>
        <v>0.84379966611018364</v>
      </c>
      <c r="G21" s="67">
        <f t="shared" si="4"/>
        <v>17.094020562770563</v>
      </c>
      <c r="H21" s="12">
        <v>599000</v>
      </c>
      <c r="I21" s="51">
        <v>264664</v>
      </c>
      <c r="J21" s="15">
        <f t="shared" si="5"/>
        <v>0.52363503984678572</v>
      </c>
      <c r="K21" s="67">
        <f t="shared" si="6"/>
        <v>8.9510281385281392</v>
      </c>
      <c r="L21" s="51">
        <v>240772</v>
      </c>
      <c r="M21" s="15">
        <f t="shared" si="0"/>
        <v>0.47636496015321428</v>
      </c>
      <c r="N21" s="67">
        <f t="shared" si="1"/>
        <v>8.1429924242424239</v>
      </c>
      <c r="O21" s="94">
        <f t="shared" si="2"/>
        <v>17198</v>
      </c>
    </row>
    <row r="22" spans="1:15" x14ac:dyDescent="0.2">
      <c r="A22" s="28" t="s">
        <v>114</v>
      </c>
      <c r="B22" s="29" t="s">
        <v>115</v>
      </c>
      <c r="C22" s="30">
        <v>22529</v>
      </c>
      <c r="D22" s="30">
        <v>23</v>
      </c>
      <c r="E22" s="51">
        <v>837155</v>
      </c>
      <c r="F22" s="15">
        <f t="shared" si="3"/>
        <v>0.724363616855771</v>
      </c>
      <c r="G22" s="67">
        <f t="shared" si="4"/>
        <v>37.158995073017003</v>
      </c>
      <c r="H22" s="12">
        <v>1155711</v>
      </c>
      <c r="I22" s="51">
        <v>584429</v>
      </c>
      <c r="J22" s="15">
        <f t="shared" si="5"/>
        <v>0.69811325262346879</v>
      </c>
      <c r="K22" s="67">
        <f t="shared" si="6"/>
        <v>25.94118691464335</v>
      </c>
      <c r="L22" s="51">
        <v>252726</v>
      </c>
      <c r="M22" s="15">
        <f t="shared" si="0"/>
        <v>0.30188674737653121</v>
      </c>
      <c r="N22" s="67">
        <f t="shared" si="1"/>
        <v>11.217808158373652</v>
      </c>
      <c r="O22" s="94">
        <f t="shared" si="2"/>
        <v>10988.08695652174</v>
      </c>
    </row>
    <row r="23" spans="1:15" x14ac:dyDescent="0.2">
      <c r="A23" s="28" t="s">
        <v>117</v>
      </c>
      <c r="B23" s="29" t="s">
        <v>118</v>
      </c>
      <c r="C23" s="30">
        <v>3616</v>
      </c>
      <c r="D23" s="30">
        <v>4</v>
      </c>
      <c r="E23" s="51">
        <v>193342</v>
      </c>
      <c r="F23" s="15">
        <f t="shared" si="3"/>
        <v>0.77552084586812997</v>
      </c>
      <c r="G23" s="67">
        <f t="shared" si="4"/>
        <v>53.468473451327434</v>
      </c>
      <c r="H23" s="12">
        <v>249306</v>
      </c>
      <c r="I23" s="51">
        <v>147666</v>
      </c>
      <c r="J23" s="15">
        <f t="shared" si="5"/>
        <v>0.76375541786057866</v>
      </c>
      <c r="K23" s="67">
        <f t="shared" si="6"/>
        <v>40.836836283185839</v>
      </c>
      <c r="L23" s="51">
        <v>45676</v>
      </c>
      <c r="M23" s="15">
        <f t="shared" si="0"/>
        <v>0.23624458213942134</v>
      </c>
      <c r="N23" s="67">
        <f t="shared" si="1"/>
        <v>12.631637168141593</v>
      </c>
      <c r="O23" s="94">
        <f t="shared" si="2"/>
        <v>11419</v>
      </c>
    </row>
    <row r="24" spans="1:15" x14ac:dyDescent="0.2">
      <c r="A24" s="28" t="s">
        <v>120</v>
      </c>
      <c r="B24" s="29" t="s">
        <v>121</v>
      </c>
      <c r="C24" s="30">
        <v>17075</v>
      </c>
      <c r="D24" s="30">
        <v>17</v>
      </c>
      <c r="E24" s="51">
        <v>592284</v>
      </c>
      <c r="F24" s="15">
        <f t="shared" si="3"/>
        <v>0.70078019068172626</v>
      </c>
      <c r="G24" s="67">
        <f t="shared" si="4"/>
        <v>34.687203513909225</v>
      </c>
      <c r="H24" s="12">
        <v>845178</v>
      </c>
      <c r="I24" s="51">
        <v>406798</v>
      </c>
      <c r="J24" s="15">
        <f t="shared" si="5"/>
        <v>0.68682929135347237</v>
      </c>
      <c r="K24" s="67">
        <f t="shared" si="6"/>
        <v>23.824187408491948</v>
      </c>
      <c r="L24" s="51">
        <v>185486</v>
      </c>
      <c r="M24" s="15">
        <f t="shared" si="0"/>
        <v>0.31317070864652768</v>
      </c>
      <c r="N24" s="67">
        <f t="shared" si="1"/>
        <v>10.863016105417277</v>
      </c>
      <c r="O24" s="94">
        <f t="shared" si="2"/>
        <v>10910.941176470587</v>
      </c>
    </row>
    <row r="25" spans="1:15" x14ac:dyDescent="0.2">
      <c r="A25" s="28" t="s">
        <v>123</v>
      </c>
      <c r="B25" s="29" t="s">
        <v>124</v>
      </c>
      <c r="C25" s="30">
        <v>14532</v>
      </c>
      <c r="D25" s="30">
        <v>20</v>
      </c>
      <c r="E25" s="51">
        <v>604896</v>
      </c>
      <c r="F25" s="15">
        <f t="shared" si="3"/>
        <v>0.68647068436438907</v>
      </c>
      <c r="G25" s="67">
        <f t="shared" si="4"/>
        <v>41.625103220478941</v>
      </c>
      <c r="H25" s="12">
        <v>881168</v>
      </c>
      <c r="I25" s="51">
        <v>350231</v>
      </c>
      <c r="J25" s="15">
        <f t="shared" si="5"/>
        <v>0.57899374437919904</v>
      </c>
      <c r="K25" s="67">
        <f t="shared" si="6"/>
        <v>24.100674373795762</v>
      </c>
      <c r="L25" s="51">
        <v>254665</v>
      </c>
      <c r="M25" s="15">
        <f t="shared" si="0"/>
        <v>0.42100625562080091</v>
      </c>
      <c r="N25" s="67">
        <f t="shared" si="1"/>
        <v>17.524428846683183</v>
      </c>
      <c r="O25" s="94">
        <f t="shared" si="2"/>
        <v>12733.25</v>
      </c>
    </row>
    <row r="26" spans="1:15" x14ac:dyDescent="0.2">
      <c r="A26" s="28" t="s">
        <v>126</v>
      </c>
      <c r="B26" s="29" t="s">
        <v>127</v>
      </c>
      <c r="C26" s="30">
        <v>1410</v>
      </c>
      <c r="D26" s="30">
        <v>6</v>
      </c>
      <c r="E26" s="51">
        <v>307539</v>
      </c>
      <c r="F26" s="15">
        <f t="shared" si="3"/>
        <v>0.60978385655736889</v>
      </c>
      <c r="G26" s="67">
        <f t="shared" si="4"/>
        <v>218.11276595744681</v>
      </c>
      <c r="H26" s="12">
        <v>504341</v>
      </c>
      <c r="I26" s="51">
        <v>222106</v>
      </c>
      <c r="J26" s="15">
        <f t="shared" si="5"/>
        <v>0.72220433831156372</v>
      </c>
      <c r="K26" s="67">
        <f t="shared" si="6"/>
        <v>157.52198581560285</v>
      </c>
      <c r="L26" s="51">
        <v>85433</v>
      </c>
      <c r="M26" s="15">
        <f t="shared" si="0"/>
        <v>0.27779566168843628</v>
      </c>
      <c r="N26" s="67">
        <f t="shared" si="1"/>
        <v>60.590780141843972</v>
      </c>
      <c r="O26" s="94">
        <f t="shared" si="2"/>
        <v>14238.833333333334</v>
      </c>
    </row>
    <row r="27" spans="1:15" x14ac:dyDescent="0.2">
      <c r="A27" s="28" t="s">
        <v>129</v>
      </c>
      <c r="B27" s="29" t="s">
        <v>130</v>
      </c>
      <c r="C27" s="30">
        <v>25163</v>
      </c>
      <c r="D27" s="30">
        <v>30</v>
      </c>
      <c r="E27" s="51">
        <v>1541165</v>
      </c>
      <c r="F27" s="15">
        <f t="shared" si="3"/>
        <v>0.62041831281998849</v>
      </c>
      <c r="G27" s="67">
        <f t="shared" si="4"/>
        <v>61.247267813853675</v>
      </c>
      <c r="H27" s="12">
        <v>2484074</v>
      </c>
      <c r="I27" s="51">
        <v>1205172</v>
      </c>
      <c r="J27" s="15">
        <f t="shared" si="5"/>
        <v>0.78198765219817479</v>
      </c>
      <c r="K27" s="67">
        <f t="shared" si="6"/>
        <v>47.894607161308272</v>
      </c>
      <c r="L27" s="51">
        <v>335993</v>
      </c>
      <c r="M27" s="15">
        <f t="shared" si="0"/>
        <v>0.21801234780182524</v>
      </c>
      <c r="N27" s="67">
        <f t="shared" si="1"/>
        <v>13.352660652545405</v>
      </c>
      <c r="O27" s="94">
        <f t="shared" si="2"/>
        <v>11199.766666666666</v>
      </c>
    </row>
    <row r="28" spans="1:15" x14ac:dyDescent="0.2">
      <c r="A28" s="28" t="s">
        <v>132</v>
      </c>
      <c r="B28" s="29" t="s">
        <v>133</v>
      </c>
      <c r="C28" s="30">
        <v>5991</v>
      </c>
      <c r="D28" s="30">
        <v>4</v>
      </c>
      <c r="E28" s="51">
        <v>37362</v>
      </c>
      <c r="F28" s="15">
        <f t="shared" si="3"/>
        <v>0.52284526791586783</v>
      </c>
      <c r="G28" s="67">
        <f t="shared" si="4"/>
        <v>6.2363545317976969</v>
      </c>
      <c r="H28" s="12">
        <v>71459</v>
      </c>
      <c r="I28" s="51">
        <v>37362</v>
      </c>
      <c r="J28" s="15">
        <f t="shared" si="5"/>
        <v>1</v>
      </c>
      <c r="K28" s="67">
        <f t="shared" si="6"/>
        <v>6.2363545317976969</v>
      </c>
      <c r="L28" s="51">
        <v>0</v>
      </c>
      <c r="M28" s="15">
        <f t="shared" si="0"/>
        <v>0</v>
      </c>
      <c r="N28" s="67">
        <f t="shared" si="1"/>
        <v>0</v>
      </c>
      <c r="O28" s="94">
        <f t="shared" si="2"/>
        <v>0</v>
      </c>
    </row>
    <row r="29" spans="1:15" x14ac:dyDescent="0.2">
      <c r="A29" s="28" t="s">
        <v>135</v>
      </c>
      <c r="B29" s="29" t="s">
        <v>133</v>
      </c>
      <c r="C29" s="30">
        <v>19821</v>
      </c>
      <c r="D29" s="30">
        <v>21</v>
      </c>
      <c r="E29" s="51">
        <v>1252968</v>
      </c>
      <c r="F29" s="15">
        <f t="shared" si="3"/>
        <v>0.74129766494146376</v>
      </c>
      <c r="G29" s="67">
        <f t="shared" si="4"/>
        <v>63.214166792795517</v>
      </c>
      <c r="H29" s="12">
        <v>1690236</v>
      </c>
      <c r="I29" s="51">
        <v>858598</v>
      </c>
      <c r="J29" s="15">
        <f t="shared" si="5"/>
        <v>0.68525133922015569</v>
      </c>
      <c r="K29" s="67">
        <f t="shared" si="6"/>
        <v>43.317592452449425</v>
      </c>
      <c r="L29" s="51">
        <v>394370</v>
      </c>
      <c r="M29" s="15">
        <f t="shared" si="0"/>
        <v>0.31474866077984431</v>
      </c>
      <c r="N29" s="67">
        <f t="shared" si="1"/>
        <v>19.896574340346099</v>
      </c>
      <c r="O29" s="94">
        <f t="shared" si="2"/>
        <v>18779.523809523809</v>
      </c>
    </row>
    <row r="30" spans="1:15" x14ac:dyDescent="0.2">
      <c r="A30" s="28" t="s">
        <v>137</v>
      </c>
      <c r="B30" s="29" t="s">
        <v>133</v>
      </c>
      <c r="C30" s="30">
        <v>1920</v>
      </c>
      <c r="D30" s="30">
        <v>4</v>
      </c>
      <c r="E30" s="51">
        <v>45527</v>
      </c>
      <c r="F30" s="15">
        <f t="shared" si="3"/>
        <v>0.55823677273005945</v>
      </c>
      <c r="G30" s="67">
        <f t="shared" si="4"/>
        <v>23.711979166666666</v>
      </c>
      <c r="H30" s="12">
        <v>81555</v>
      </c>
      <c r="I30" s="51">
        <v>41273</v>
      </c>
      <c r="J30" s="15">
        <f t="shared" si="5"/>
        <v>0.9065609418586773</v>
      </c>
      <c r="K30" s="67">
        <f t="shared" si="6"/>
        <v>21.496354166666666</v>
      </c>
      <c r="L30" s="51">
        <v>4254</v>
      </c>
      <c r="M30" s="15">
        <f t="shared" si="0"/>
        <v>9.3439058141322737E-2</v>
      </c>
      <c r="N30" s="67">
        <f t="shared" si="1"/>
        <v>2.2156250000000002</v>
      </c>
      <c r="O30" s="94">
        <f t="shared" si="2"/>
        <v>1063.5</v>
      </c>
    </row>
    <row r="31" spans="1:15" x14ac:dyDescent="0.2">
      <c r="A31" s="28" t="s">
        <v>139</v>
      </c>
      <c r="B31" s="29" t="s">
        <v>140</v>
      </c>
      <c r="C31" s="30">
        <v>34114</v>
      </c>
      <c r="D31" s="30">
        <v>29</v>
      </c>
      <c r="E31" s="51">
        <v>854141</v>
      </c>
      <c r="F31" s="15">
        <f t="shared" si="3"/>
        <v>0.72536788934106022</v>
      </c>
      <c r="G31" s="67">
        <f t="shared" si="4"/>
        <v>25.037843700533504</v>
      </c>
      <c r="H31" s="12">
        <v>1177528</v>
      </c>
      <c r="I31" s="51">
        <v>630416</v>
      </c>
      <c r="J31" s="15">
        <f t="shared" si="5"/>
        <v>0.73807017810876663</v>
      </c>
      <c r="K31" s="67">
        <f t="shared" si="6"/>
        <v>18.479685759512225</v>
      </c>
      <c r="L31" s="51">
        <v>223725</v>
      </c>
      <c r="M31" s="15">
        <f t="shared" si="0"/>
        <v>0.26192982189123343</v>
      </c>
      <c r="N31" s="67">
        <f t="shared" si="1"/>
        <v>6.5581579410212818</v>
      </c>
      <c r="O31" s="94">
        <f t="shared" si="2"/>
        <v>7714.6551724137935</v>
      </c>
    </row>
    <row r="32" spans="1:15" x14ac:dyDescent="0.2">
      <c r="A32" s="28" t="s">
        <v>142</v>
      </c>
      <c r="B32" s="29" t="s">
        <v>143</v>
      </c>
      <c r="C32" s="30">
        <v>12588</v>
      </c>
      <c r="D32" s="30">
        <v>9</v>
      </c>
      <c r="E32" s="51">
        <v>293132</v>
      </c>
      <c r="F32" s="15">
        <f t="shared" si="3"/>
        <v>0.618395848276444</v>
      </c>
      <c r="G32" s="67">
        <f t="shared" si="4"/>
        <v>23.286622179853829</v>
      </c>
      <c r="H32" s="12">
        <v>474020</v>
      </c>
      <c r="I32" s="51">
        <v>259797</v>
      </c>
      <c r="J32" s="15">
        <f t="shared" si="5"/>
        <v>0.88627990120491795</v>
      </c>
      <c r="K32" s="67">
        <f t="shared" si="6"/>
        <v>20.6384652049571</v>
      </c>
      <c r="L32" s="51">
        <v>33335</v>
      </c>
      <c r="M32" s="15">
        <f t="shared" si="0"/>
        <v>0.11372009879508208</v>
      </c>
      <c r="N32" s="67">
        <f t="shared" si="1"/>
        <v>2.6481569748967271</v>
      </c>
      <c r="O32" s="94">
        <f t="shared" si="2"/>
        <v>3703.8888888888887</v>
      </c>
    </row>
    <row r="33" spans="1:15" x14ac:dyDescent="0.2">
      <c r="A33" s="28" t="s">
        <v>145</v>
      </c>
      <c r="B33" s="29" t="s">
        <v>146</v>
      </c>
      <c r="C33" s="30">
        <v>75604</v>
      </c>
      <c r="D33" s="30">
        <v>33</v>
      </c>
      <c r="E33" s="51">
        <v>1572758</v>
      </c>
      <c r="F33" s="15">
        <f t="shared" si="3"/>
        <v>0.79068109584247892</v>
      </c>
      <c r="G33" s="67">
        <f t="shared" si="4"/>
        <v>20.802576583249564</v>
      </c>
      <c r="H33" s="12">
        <v>1989118</v>
      </c>
      <c r="I33" s="51">
        <v>1041049</v>
      </c>
      <c r="J33" s="15">
        <f t="shared" si="5"/>
        <v>0.66192573809829613</v>
      </c>
      <c r="K33" s="67">
        <f t="shared" si="6"/>
        <v>13.769760859213799</v>
      </c>
      <c r="L33" s="51">
        <v>531709</v>
      </c>
      <c r="M33" s="15">
        <f t="shared" si="0"/>
        <v>0.33807426190170387</v>
      </c>
      <c r="N33" s="67">
        <f t="shared" si="1"/>
        <v>7.0328157240357649</v>
      </c>
      <c r="O33" s="94">
        <f t="shared" si="2"/>
        <v>16112.39393939394</v>
      </c>
    </row>
    <row r="34" spans="1:15" x14ac:dyDescent="0.2">
      <c r="A34" s="28" t="s">
        <v>148</v>
      </c>
      <c r="B34" s="29" t="s">
        <v>149</v>
      </c>
      <c r="C34" s="30">
        <v>17871</v>
      </c>
      <c r="D34" s="30">
        <v>15</v>
      </c>
      <c r="E34" s="51">
        <v>439021</v>
      </c>
      <c r="F34" s="15">
        <f t="shared" si="3"/>
        <v>0.67550629775631854</v>
      </c>
      <c r="G34" s="67">
        <f t="shared" si="4"/>
        <v>24.566112696547478</v>
      </c>
      <c r="H34" s="12">
        <v>649914</v>
      </c>
      <c r="I34" s="51">
        <v>358854</v>
      </c>
      <c r="J34" s="15">
        <f t="shared" si="5"/>
        <v>0.81739597878005832</v>
      </c>
      <c r="K34" s="67">
        <f t="shared" si="6"/>
        <v>20.080241732415644</v>
      </c>
      <c r="L34" s="51">
        <v>80167</v>
      </c>
      <c r="M34" s="15">
        <f t="shared" si="0"/>
        <v>0.18260402121994165</v>
      </c>
      <c r="N34" s="67">
        <f t="shared" si="1"/>
        <v>4.4858709641318333</v>
      </c>
      <c r="O34" s="94">
        <f t="shared" si="2"/>
        <v>5344.4666666666662</v>
      </c>
    </row>
    <row r="35" spans="1:15" x14ac:dyDescent="0.2">
      <c r="A35" s="28" t="s">
        <v>151</v>
      </c>
      <c r="B35" s="29" t="s">
        <v>152</v>
      </c>
      <c r="C35" s="30">
        <v>131744</v>
      </c>
      <c r="D35" s="30">
        <v>72</v>
      </c>
      <c r="E35" s="51">
        <v>4110386</v>
      </c>
      <c r="F35" s="15">
        <f t="shared" si="3"/>
        <v>0.71740845436209699</v>
      </c>
      <c r="G35" s="67">
        <f t="shared" si="4"/>
        <v>31.199796575176098</v>
      </c>
      <c r="H35" s="12">
        <v>5729492</v>
      </c>
      <c r="I35" s="51">
        <v>3168979</v>
      </c>
      <c r="J35" s="15">
        <f t="shared" si="5"/>
        <v>0.77096871194092231</v>
      </c>
      <c r="K35" s="67">
        <f t="shared" si="6"/>
        <v>24.054066978382316</v>
      </c>
      <c r="L35" s="51">
        <v>941407</v>
      </c>
      <c r="M35" s="15">
        <f t="shared" si="0"/>
        <v>0.22903128805907766</v>
      </c>
      <c r="N35" s="67">
        <f t="shared" si="1"/>
        <v>7.1457295967937817</v>
      </c>
      <c r="O35" s="94">
        <f t="shared" si="2"/>
        <v>13075.097222222223</v>
      </c>
    </row>
    <row r="36" spans="1:15" x14ac:dyDescent="0.2">
      <c r="A36" s="28" t="s">
        <v>154</v>
      </c>
      <c r="B36" s="29" t="s">
        <v>152</v>
      </c>
      <c r="C36" s="30">
        <v>59190</v>
      </c>
      <c r="D36" s="30">
        <v>55</v>
      </c>
      <c r="E36" s="51">
        <v>4096448</v>
      </c>
      <c r="F36" s="15">
        <f t="shared" si="3"/>
        <v>0.67359813675769664</v>
      </c>
      <c r="G36" s="67">
        <f t="shared" si="4"/>
        <v>69.208447372867042</v>
      </c>
      <c r="H36" s="12">
        <v>6081442</v>
      </c>
      <c r="I36" s="51">
        <v>3181610</v>
      </c>
      <c r="J36" s="15">
        <f t="shared" si="5"/>
        <v>0.77667530504476068</v>
      </c>
      <c r="K36" s="67">
        <f t="shared" si="6"/>
        <v>53.752491974995777</v>
      </c>
      <c r="L36" s="51">
        <v>914838</v>
      </c>
      <c r="M36" s="15">
        <f t="shared" si="0"/>
        <v>0.22332469495523927</v>
      </c>
      <c r="N36" s="67">
        <f t="shared" si="1"/>
        <v>15.455955397871262</v>
      </c>
      <c r="O36" s="94">
        <f t="shared" si="2"/>
        <v>16633.418181818182</v>
      </c>
    </row>
    <row r="37" spans="1:15" x14ac:dyDescent="0.2">
      <c r="A37" s="28" t="s">
        <v>156</v>
      </c>
      <c r="B37" s="29" t="s">
        <v>157</v>
      </c>
      <c r="C37" s="30">
        <v>8020</v>
      </c>
      <c r="D37" s="30">
        <v>8</v>
      </c>
      <c r="E37" s="51">
        <v>94801</v>
      </c>
      <c r="F37" s="15">
        <f t="shared" si="3"/>
        <v>0.67521598849011044</v>
      </c>
      <c r="G37" s="67">
        <f t="shared" si="4"/>
        <v>11.820573566084787</v>
      </c>
      <c r="H37" s="12">
        <v>140401</v>
      </c>
      <c r="I37" s="51">
        <v>87317</v>
      </c>
      <c r="J37" s="15">
        <f t="shared" si="5"/>
        <v>0.92105568506661317</v>
      </c>
      <c r="K37" s="67">
        <f t="shared" si="6"/>
        <v>10.887406483790524</v>
      </c>
      <c r="L37" s="51">
        <v>7484</v>
      </c>
      <c r="M37" s="15">
        <f t="shared" si="0"/>
        <v>7.8944314933386772E-2</v>
      </c>
      <c r="N37" s="67">
        <f t="shared" si="1"/>
        <v>0.93316708229426437</v>
      </c>
      <c r="O37" s="94">
        <f t="shared" si="2"/>
        <v>935.5</v>
      </c>
    </row>
    <row r="38" spans="1:15" x14ac:dyDescent="0.2">
      <c r="A38" s="28" t="s">
        <v>159</v>
      </c>
      <c r="B38" s="29" t="s">
        <v>160</v>
      </c>
      <c r="C38" s="30">
        <v>4230</v>
      </c>
      <c r="D38" s="30">
        <v>8</v>
      </c>
      <c r="E38" s="51">
        <v>221344</v>
      </c>
      <c r="F38" s="15">
        <f t="shared" si="3"/>
        <v>0.70779345365242197</v>
      </c>
      <c r="G38" s="67">
        <f t="shared" si="4"/>
        <v>52.327186761229314</v>
      </c>
      <c r="H38" s="12">
        <v>312724</v>
      </c>
      <c r="I38" s="51">
        <v>204410</v>
      </c>
      <c r="J38" s="15">
        <f t="shared" si="5"/>
        <v>0.92349465086019955</v>
      </c>
      <c r="K38" s="67">
        <f t="shared" si="6"/>
        <v>48.32387706855792</v>
      </c>
      <c r="L38" s="51">
        <v>16934</v>
      </c>
      <c r="M38" s="15">
        <f t="shared" si="0"/>
        <v>7.6505349139800491E-2</v>
      </c>
      <c r="N38" s="67">
        <f t="shared" si="1"/>
        <v>4.0033096926713947</v>
      </c>
      <c r="O38" s="94">
        <f t="shared" si="2"/>
        <v>2116.75</v>
      </c>
    </row>
    <row r="39" spans="1:15" x14ac:dyDescent="0.2">
      <c r="A39" s="28" t="s">
        <v>162</v>
      </c>
      <c r="B39" s="29" t="s">
        <v>160</v>
      </c>
      <c r="C39" s="30">
        <v>6154</v>
      </c>
      <c r="D39" s="30">
        <v>16</v>
      </c>
      <c r="E39" s="51">
        <v>236309</v>
      </c>
      <c r="F39" s="15">
        <f t="shared" si="3"/>
        <v>0.66158157608878243</v>
      </c>
      <c r="G39" s="67">
        <f t="shared" si="4"/>
        <v>38.399252518687035</v>
      </c>
      <c r="H39" s="12">
        <v>357188</v>
      </c>
      <c r="I39" s="51">
        <v>220013</v>
      </c>
      <c r="J39" s="15">
        <f t="shared" si="5"/>
        <v>0.93103944411765949</v>
      </c>
      <c r="K39" s="67">
        <f t="shared" si="6"/>
        <v>35.751218719532012</v>
      </c>
      <c r="L39" s="51">
        <v>16296</v>
      </c>
      <c r="M39" s="15">
        <f t="shared" si="0"/>
        <v>6.8960555882340499E-2</v>
      </c>
      <c r="N39" s="67">
        <f t="shared" si="1"/>
        <v>2.6480337991550211</v>
      </c>
      <c r="O39" s="94">
        <f t="shared" si="2"/>
        <v>1018.5</v>
      </c>
    </row>
    <row r="40" spans="1:15" x14ac:dyDescent="0.2">
      <c r="A40" s="28" t="s">
        <v>164</v>
      </c>
      <c r="B40" s="29" t="s">
        <v>165</v>
      </c>
      <c r="C40" s="30">
        <v>9476</v>
      </c>
      <c r="D40" s="30">
        <v>15</v>
      </c>
      <c r="E40" s="51">
        <v>524007</v>
      </c>
      <c r="F40" s="15">
        <f t="shared" si="3"/>
        <v>0.72288294005256004</v>
      </c>
      <c r="G40" s="67">
        <f t="shared" si="4"/>
        <v>55.298332629801607</v>
      </c>
      <c r="H40" s="12">
        <v>724885</v>
      </c>
      <c r="I40" s="51">
        <v>468143</v>
      </c>
      <c r="J40" s="15">
        <f t="shared" si="5"/>
        <v>0.89339073714664119</v>
      </c>
      <c r="K40" s="67">
        <f t="shared" si="6"/>
        <v>49.403018151118616</v>
      </c>
      <c r="L40" s="51">
        <v>55864</v>
      </c>
      <c r="M40" s="15">
        <f t="shared" si="0"/>
        <v>0.10660926285335882</v>
      </c>
      <c r="N40" s="67">
        <f t="shared" si="1"/>
        <v>5.8953144786829883</v>
      </c>
      <c r="O40" s="94">
        <f t="shared" si="2"/>
        <v>3724.2666666666669</v>
      </c>
    </row>
    <row r="41" spans="1:15" x14ac:dyDescent="0.2">
      <c r="A41" s="28" t="s">
        <v>167</v>
      </c>
      <c r="B41" s="29" t="s">
        <v>165</v>
      </c>
      <c r="C41" s="30">
        <v>12642</v>
      </c>
      <c r="D41" s="30">
        <v>18</v>
      </c>
      <c r="E41" s="51">
        <v>760152</v>
      </c>
      <c r="F41" s="15">
        <f t="shared" si="3"/>
        <v>0.67853871985346492</v>
      </c>
      <c r="G41" s="67">
        <f t="shared" si="4"/>
        <v>60.129093497864261</v>
      </c>
      <c r="H41" s="12">
        <v>1120278</v>
      </c>
      <c r="I41" s="51">
        <v>579176</v>
      </c>
      <c r="J41" s="15">
        <f t="shared" si="5"/>
        <v>0.76192129995053626</v>
      </c>
      <c r="K41" s="67">
        <f t="shared" si="6"/>
        <v>45.813637082740073</v>
      </c>
      <c r="L41" s="51">
        <v>180976</v>
      </c>
      <c r="M41" s="15">
        <f t="shared" si="0"/>
        <v>0.2380787000494638</v>
      </c>
      <c r="N41" s="67">
        <f t="shared" si="1"/>
        <v>14.315456415124189</v>
      </c>
      <c r="O41" s="94">
        <f t="shared" si="2"/>
        <v>10054.222222222223</v>
      </c>
    </row>
    <row r="42" spans="1:15" x14ac:dyDescent="0.2">
      <c r="A42" s="28" t="s">
        <v>169</v>
      </c>
      <c r="B42" s="29" t="s">
        <v>170</v>
      </c>
      <c r="C42" s="30">
        <v>31931</v>
      </c>
      <c r="D42" s="30">
        <v>27</v>
      </c>
      <c r="E42" s="51">
        <v>1030755</v>
      </c>
      <c r="F42" s="15">
        <f t="shared" si="3"/>
        <v>0.8031834194759444</v>
      </c>
      <c r="G42" s="67">
        <f t="shared" si="4"/>
        <v>32.280699007234347</v>
      </c>
      <c r="H42" s="12">
        <v>1283337</v>
      </c>
      <c r="I42" s="51">
        <v>765196</v>
      </c>
      <c r="J42" s="15">
        <f t="shared" si="5"/>
        <v>0.74236457742140471</v>
      </c>
      <c r="K42" s="67">
        <f t="shared" si="6"/>
        <v>23.964047477373086</v>
      </c>
      <c r="L42" s="51">
        <v>265559</v>
      </c>
      <c r="M42" s="15">
        <f t="shared" si="0"/>
        <v>0.25763542257859529</v>
      </c>
      <c r="N42" s="67">
        <f t="shared" si="1"/>
        <v>8.3166515298612627</v>
      </c>
      <c r="O42" s="94">
        <f t="shared" si="2"/>
        <v>9835.5185185185182</v>
      </c>
    </row>
    <row r="43" spans="1:15" x14ac:dyDescent="0.2">
      <c r="A43" s="28" t="s">
        <v>172</v>
      </c>
      <c r="B43" s="29" t="s">
        <v>173</v>
      </c>
      <c r="C43" s="30">
        <v>16359</v>
      </c>
      <c r="D43" s="30">
        <v>16</v>
      </c>
      <c r="E43" s="51">
        <v>500174</v>
      </c>
      <c r="F43" s="15">
        <f t="shared" si="3"/>
        <v>0.69756258794947501</v>
      </c>
      <c r="G43" s="67">
        <f t="shared" si="4"/>
        <v>30.57485176355523</v>
      </c>
      <c r="H43" s="12">
        <v>717031</v>
      </c>
      <c r="I43" s="51">
        <v>407465</v>
      </c>
      <c r="J43" s="15">
        <f t="shared" si="5"/>
        <v>0.81464650301695007</v>
      </c>
      <c r="K43" s="67">
        <f t="shared" si="6"/>
        <v>24.907696069441897</v>
      </c>
      <c r="L43" s="51">
        <v>92709</v>
      </c>
      <c r="M43" s="15">
        <f t="shared" si="0"/>
        <v>0.1853534969830499</v>
      </c>
      <c r="N43" s="67">
        <f t="shared" si="1"/>
        <v>5.6671556941133323</v>
      </c>
      <c r="O43" s="94">
        <f t="shared" si="2"/>
        <v>5794.3125</v>
      </c>
    </row>
    <row r="44" spans="1:15" x14ac:dyDescent="0.2">
      <c r="A44" s="28" t="s">
        <v>175</v>
      </c>
      <c r="B44" s="29" t="s">
        <v>176</v>
      </c>
      <c r="C44" s="30">
        <v>11147</v>
      </c>
      <c r="D44" s="30">
        <v>8</v>
      </c>
      <c r="E44" s="51">
        <v>299325</v>
      </c>
      <c r="F44" s="15">
        <f t="shared" si="3"/>
        <v>0.82773811038167344</v>
      </c>
      <c r="G44" s="67">
        <f t="shared" si="4"/>
        <v>26.85251637211806</v>
      </c>
      <c r="H44" s="12">
        <v>361618</v>
      </c>
      <c r="I44" s="51">
        <v>258973</v>
      </c>
      <c r="J44" s="15">
        <f t="shared" si="5"/>
        <v>0.86519001085776326</v>
      </c>
      <c r="K44" s="67">
        <f t="shared" si="6"/>
        <v>23.232528931551091</v>
      </c>
      <c r="L44" s="51">
        <v>40352</v>
      </c>
      <c r="M44" s="15">
        <f t="shared" si="0"/>
        <v>0.13480998914223669</v>
      </c>
      <c r="N44" s="67">
        <f t="shared" si="1"/>
        <v>3.6199874405669688</v>
      </c>
      <c r="O44" s="94">
        <f t="shared" si="2"/>
        <v>5044</v>
      </c>
    </row>
    <row r="45" spans="1:15" x14ac:dyDescent="0.2">
      <c r="A45" s="28" t="s">
        <v>178</v>
      </c>
      <c r="B45" s="29" t="s">
        <v>179</v>
      </c>
      <c r="C45" s="30">
        <v>9631</v>
      </c>
      <c r="D45" s="30">
        <v>5</v>
      </c>
      <c r="E45" s="51">
        <v>61946</v>
      </c>
      <c r="F45" s="15">
        <f t="shared" si="3"/>
        <v>0.4944604086845466</v>
      </c>
      <c r="G45" s="67">
        <f t="shared" si="4"/>
        <v>6.4319385318243176</v>
      </c>
      <c r="H45" s="12">
        <v>125280</v>
      </c>
      <c r="I45" s="51">
        <v>61946</v>
      </c>
      <c r="J45" s="15">
        <f t="shared" si="5"/>
        <v>1</v>
      </c>
      <c r="K45" s="67">
        <f t="shared" si="6"/>
        <v>6.4319385318243176</v>
      </c>
      <c r="L45" s="51">
        <v>0</v>
      </c>
      <c r="M45" s="15">
        <f t="shared" si="0"/>
        <v>0</v>
      </c>
      <c r="N45" s="67">
        <f t="shared" si="1"/>
        <v>0</v>
      </c>
      <c r="O45" s="94">
        <f t="shared" si="2"/>
        <v>0</v>
      </c>
    </row>
    <row r="46" spans="1:15" x14ac:dyDescent="0.2">
      <c r="A46" s="28" t="s">
        <v>181</v>
      </c>
      <c r="B46" s="29" t="s">
        <v>179</v>
      </c>
      <c r="C46" s="30">
        <v>73192</v>
      </c>
      <c r="D46" s="30">
        <v>50</v>
      </c>
      <c r="E46" s="51">
        <v>2549097</v>
      </c>
      <c r="F46" s="15">
        <f t="shared" si="3"/>
        <v>0.74101139992046572</v>
      </c>
      <c r="G46" s="67">
        <f t="shared" si="4"/>
        <v>34.827535796261884</v>
      </c>
      <c r="H46" s="12">
        <v>3440024</v>
      </c>
      <c r="I46" s="51">
        <v>1693218</v>
      </c>
      <c r="J46" s="15">
        <f t="shared" si="5"/>
        <v>0.66424227873635255</v>
      </c>
      <c r="K46" s="67">
        <f t="shared" si="6"/>
        <v>23.133921740080883</v>
      </c>
      <c r="L46" s="51">
        <v>855879</v>
      </c>
      <c r="M46" s="15">
        <f t="shared" si="0"/>
        <v>0.3357577212636475</v>
      </c>
      <c r="N46" s="67">
        <f t="shared" si="1"/>
        <v>11.693614056181003</v>
      </c>
      <c r="O46" s="94">
        <f t="shared" si="2"/>
        <v>17117.580000000002</v>
      </c>
    </row>
    <row r="47" spans="1:15" x14ac:dyDescent="0.2">
      <c r="A47" s="28" t="s">
        <v>183</v>
      </c>
      <c r="B47" s="29" t="s">
        <v>184</v>
      </c>
      <c r="C47" s="30">
        <v>6528</v>
      </c>
      <c r="D47" s="30">
        <v>8</v>
      </c>
      <c r="E47" s="51">
        <v>180901</v>
      </c>
      <c r="F47" s="15">
        <f t="shared" si="3"/>
        <v>0.67329286402834587</v>
      </c>
      <c r="G47" s="67">
        <f t="shared" si="4"/>
        <v>27.711550245098039</v>
      </c>
      <c r="H47" s="12">
        <v>268681</v>
      </c>
      <c r="I47" s="51">
        <v>164601</v>
      </c>
      <c r="J47" s="15">
        <f t="shared" si="5"/>
        <v>0.90989546768674578</v>
      </c>
      <c r="K47" s="67">
        <f t="shared" si="6"/>
        <v>25.214613970588236</v>
      </c>
      <c r="L47" s="51">
        <v>16300</v>
      </c>
      <c r="M47" s="15">
        <f t="shared" si="0"/>
        <v>9.0104532313254215E-2</v>
      </c>
      <c r="N47" s="67">
        <f t="shared" si="1"/>
        <v>2.496936274509804</v>
      </c>
      <c r="O47" s="94">
        <f t="shared" si="2"/>
        <v>2037.5</v>
      </c>
    </row>
    <row r="48" spans="1:15" x14ac:dyDescent="0.2">
      <c r="A48" s="28" t="s">
        <v>186</v>
      </c>
      <c r="B48" s="29" t="s">
        <v>187</v>
      </c>
      <c r="C48" s="30">
        <v>31012</v>
      </c>
      <c r="D48" s="30">
        <v>25</v>
      </c>
      <c r="E48" s="51">
        <v>692406</v>
      </c>
      <c r="F48" s="15">
        <f t="shared" si="3"/>
        <v>0.71940303779950188</v>
      </c>
      <c r="G48" s="67">
        <f t="shared" si="4"/>
        <v>22.327034696246614</v>
      </c>
      <c r="H48" s="12">
        <v>962473</v>
      </c>
      <c r="I48" s="51">
        <v>538797</v>
      </c>
      <c r="J48" s="15">
        <f t="shared" si="5"/>
        <v>0.77815183577265357</v>
      </c>
      <c r="K48" s="67">
        <f t="shared" si="6"/>
        <v>17.373823036244033</v>
      </c>
      <c r="L48" s="51">
        <v>153609</v>
      </c>
      <c r="M48" s="15">
        <f t="shared" si="0"/>
        <v>0.22184816422734638</v>
      </c>
      <c r="N48" s="67">
        <f t="shared" si="1"/>
        <v>4.9532116600025793</v>
      </c>
      <c r="O48" s="94">
        <f t="shared" si="2"/>
        <v>6144.36</v>
      </c>
    </row>
    <row r="49" spans="1:15" x14ac:dyDescent="0.2">
      <c r="A49" s="28" t="s">
        <v>189</v>
      </c>
      <c r="B49" s="29" t="s">
        <v>190</v>
      </c>
      <c r="C49" s="30">
        <v>23359</v>
      </c>
      <c r="D49" s="30">
        <v>34</v>
      </c>
      <c r="E49" s="51">
        <v>1560527</v>
      </c>
      <c r="F49" s="15">
        <f t="shared" si="3"/>
        <v>0.6873820337610842</v>
      </c>
      <c r="G49" s="67">
        <f t="shared" si="4"/>
        <v>66.806241705552466</v>
      </c>
      <c r="H49" s="12">
        <v>2270247</v>
      </c>
      <c r="I49" s="51">
        <v>1317059</v>
      </c>
      <c r="J49" s="15">
        <f t="shared" si="5"/>
        <v>0.84398347481331626</v>
      </c>
      <c r="K49" s="67">
        <f t="shared" si="6"/>
        <v>56.383364013870455</v>
      </c>
      <c r="L49" s="51">
        <v>243468</v>
      </c>
      <c r="M49" s="15">
        <f t="shared" si="0"/>
        <v>0.15601652518668374</v>
      </c>
      <c r="N49" s="67">
        <f t="shared" si="1"/>
        <v>10.422877691682007</v>
      </c>
      <c r="O49" s="94">
        <f t="shared" si="2"/>
        <v>7160.8235294117649</v>
      </c>
    </row>
    <row r="50" spans="1:15" x14ac:dyDescent="0.2">
      <c r="A50" s="28" t="s">
        <v>192</v>
      </c>
      <c r="B50" s="29" t="s">
        <v>193</v>
      </c>
      <c r="C50" s="30">
        <v>43240</v>
      </c>
      <c r="D50" s="30">
        <v>21</v>
      </c>
      <c r="E50" s="51">
        <v>844501</v>
      </c>
      <c r="F50" s="15">
        <f t="shared" si="3"/>
        <v>0.7575603446110567</v>
      </c>
      <c r="G50" s="67">
        <f t="shared" si="4"/>
        <v>19.530550416281223</v>
      </c>
      <c r="H50" s="12">
        <v>1114764</v>
      </c>
      <c r="I50" s="51">
        <v>538824</v>
      </c>
      <c r="J50" s="15">
        <f t="shared" si="5"/>
        <v>0.6380383208545638</v>
      </c>
      <c r="K50" s="67">
        <f t="shared" si="6"/>
        <v>12.461239592969473</v>
      </c>
      <c r="L50" s="51">
        <v>305677</v>
      </c>
      <c r="M50" s="15">
        <f t="shared" si="0"/>
        <v>0.3619616791454362</v>
      </c>
      <c r="N50" s="67">
        <f t="shared" si="1"/>
        <v>7.0693108233117483</v>
      </c>
      <c r="O50" s="94">
        <f t="shared" si="2"/>
        <v>14556.047619047618</v>
      </c>
    </row>
    <row r="51" spans="1:15" x14ac:dyDescent="0.2">
      <c r="A51" s="38"/>
      <c r="B51" s="39"/>
      <c r="C51" s="40"/>
      <c r="D51" s="40"/>
      <c r="E51" s="69"/>
      <c r="F51" s="69"/>
      <c r="G51" s="69"/>
      <c r="H51" s="41"/>
      <c r="I51" s="69"/>
      <c r="J51" s="69"/>
      <c r="K51" s="69"/>
      <c r="L51" s="69"/>
      <c r="M51" s="81"/>
      <c r="N51" s="69"/>
      <c r="O51" s="94"/>
    </row>
    <row r="52" spans="1:15" x14ac:dyDescent="0.2">
      <c r="A52" s="35" t="s">
        <v>195</v>
      </c>
      <c r="B52" s="35"/>
      <c r="C52" s="64">
        <v>1097379</v>
      </c>
      <c r="D52" s="64">
        <f>SUM(D3:D50)</f>
        <v>964</v>
      </c>
      <c r="E52" s="58">
        <f>SUM(E3:E50)</f>
        <v>38136712</v>
      </c>
      <c r="F52" s="46">
        <f>E52/H52</f>
        <v>0.71833747835101303</v>
      </c>
      <c r="G52" s="77">
        <f>E52/C52</f>
        <v>34.752544016242339</v>
      </c>
      <c r="H52" s="58">
        <f t="shared" ref="H52:L52" si="7">SUM(H3:H50)</f>
        <v>53090244</v>
      </c>
      <c r="I52" s="58">
        <f t="shared" si="7"/>
        <v>28669079</v>
      </c>
      <c r="J52" s="46">
        <f>I52/E52</f>
        <v>0.75174490658764714</v>
      </c>
      <c r="K52" s="77">
        <f>I52/C52</f>
        <v>26.125047955173191</v>
      </c>
      <c r="L52" s="58">
        <f t="shared" si="7"/>
        <v>9467633</v>
      </c>
      <c r="M52" s="46">
        <f>L52/E52</f>
        <v>0.24825509341235291</v>
      </c>
      <c r="N52" s="77">
        <f>L52/C52</f>
        <v>8.6274960610691469</v>
      </c>
      <c r="O52" s="95">
        <f>L52/D52</f>
        <v>9821.1960580912855</v>
      </c>
    </row>
    <row r="53" spans="1:15" x14ac:dyDescent="0.2">
      <c r="A53" s="35" t="s">
        <v>196</v>
      </c>
      <c r="B53" s="35"/>
      <c r="C53" s="64">
        <f>AVERAGE(C3:C50)</f>
        <v>22862.0625</v>
      </c>
      <c r="D53" s="64">
        <f>AVERAGE(D3:D50)</f>
        <v>20.083333333333332</v>
      </c>
      <c r="E53" s="58">
        <f>AVERAGE(E3:E50)</f>
        <v>794514.83333333337</v>
      </c>
      <c r="F53" s="46">
        <f t="shared" ref="F53:O53" si="8">AVERAGE(F3:F50)</f>
        <v>0.69557617738816901</v>
      </c>
      <c r="G53" s="77">
        <f t="shared" si="8"/>
        <v>38.577582200282414</v>
      </c>
      <c r="H53" s="58">
        <f t="shared" si="8"/>
        <v>1106046.75</v>
      </c>
      <c r="I53" s="58">
        <f t="shared" si="8"/>
        <v>597272.47916666663</v>
      </c>
      <c r="J53" s="46">
        <f t="shared" si="8"/>
        <v>0.79760458814325419</v>
      </c>
      <c r="K53" s="77">
        <f t="shared" si="8"/>
        <v>29.944709542821851</v>
      </c>
      <c r="L53" s="58">
        <f t="shared" si="8"/>
        <v>197242.35416666666</v>
      </c>
      <c r="M53" s="46">
        <f t="shared" si="8"/>
        <v>0.20239541185674606</v>
      </c>
      <c r="N53" s="77">
        <f t="shared" si="8"/>
        <v>8.6328726574605703</v>
      </c>
      <c r="O53" s="58">
        <f t="shared" si="8"/>
        <v>7605.9205583611156</v>
      </c>
    </row>
    <row r="54" spans="1:15" x14ac:dyDescent="0.2">
      <c r="A54" s="35" t="s">
        <v>197</v>
      </c>
      <c r="B54" s="35"/>
      <c r="C54" s="64">
        <f>MEDIAN(C3:C50)</f>
        <v>14422</v>
      </c>
      <c r="D54" s="64">
        <f>MEDIAN(D3:D50)</f>
        <v>15.5</v>
      </c>
      <c r="E54" s="58">
        <f>MEDIAN(E3:E50)</f>
        <v>502805</v>
      </c>
      <c r="F54" s="46">
        <f t="shared" ref="F54:O54" si="9">MEDIAN(F3:F50)</f>
        <v>0.69969019464215743</v>
      </c>
      <c r="G54" s="77">
        <f t="shared" si="9"/>
        <v>31.638715229152801</v>
      </c>
      <c r="H54" s="58">
        <f t="shared" si="9"/>
        <v>720958</v>
      </c>
      <c r="I54" s="58">
        <f t="shared" si="9"/>
        <v>364303.5</v>
      </c>
      <c r="J54" s="46">
        <f t="shared" si="9"/>
        <v>0.79206832544235373</v>
      </c>
      <c r="K54" s="77">
        <f t="shared" si="9"/>
        <v>24.077370676089039</v>
      </c>
      <c r="L54" s="58">
        <f t="shared" si="9"/>
        <v>97389.5</v>
      </c>
      <c r="M54" s="46">
        <f t="shared" si="9"/>
        <v>0.20793167455764622</v>
      </c>
      <c r="N54" s="77">
        <f t="shared" si="9"/>
        <v>6.360277455696651</v>
      </c>
      <c r="O54" s="58">
        <f t="shared" si="9"/>
        <v>6652.5917647058823</v>
      </c>
    </row>
  </sheetData>
  <autoFilter ref="A2:N50" xr:uid="{2AC4D9AE-4B09-46D5-B57A-681542C3C880}"/>
  <mergeCells count="7">
    <mergeCell ref="L1:O1"/>
    <mergeCell ref="A1:A2"/>
    <mergeCell ref="B1:B2"/>
    <mergeCell ref="C1:C2"/>
    <mergeCell ref="E1:H1"/>
    <mergeCell ref="I1:K1"/>
    <mergeCell ref="D1:D2"/>
  </mergeCells>
  <conditionalFormatting sqref="O4:O51 A3:O3 A4:N50">
    <cfRule type="expression" dxfId="8" priority="1">
      <formula>MOD(ROW(),2)=1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3EB90-BF0F-487A-A92B-2C0568687BC6}">
  <sheetPr>
    <tabColor theme="7" tint="0.39997558519241921"/>
  </sheetPr>
  <dimension ref="A1:M64"/>
  <sheetViews>
    <sheetView showGridLines="0" workbookViewId="0">
      <pane xSplit="1" ySplit="2" topLeftCell="B3" activePane="bottomRight" state="frozen"/>
      <selection pane="topRight" activeCell="B1" sqref="B1"/>
      <selection pane="bottomLeft" activeCell="A2" sqref="A2"/>
      <selection pane="bottomRight" activeCell="A3" sqref="A3"/>
    </sheetView>
  </sheetViews>
  <sheetFormatPr defaultRowHeight="12.75" x14ac:dyDescent="0.2"/>
  <cols>
    <col min="1" max="1" width="36.7109375" style="3" bestFit="1" customWidth="1"/>
    <col min="2" max="2" width="14.7109375" style="3" bestFit="1" customWidth="1"/>
    <col min="3" max="3" width="11.140625" style="6" customWidth="1"/>
    <col min="4" max="4" width="12.42578125" style="48" customWidth="1"/>
    <col min="5" max="5" width="12.28515625" style="48" customWidth="1"/>
    <col min="6" max="6" width="11.28515625" style="48" customWidth="1"/>
    <col min="7" max="7" width="12.7109375" style="10" customWidth="1"/>
    <col min="8" max="9" width="12.42578125" style="48" customWidth="1"/>
    <col min="10" max="10" width="15.140625" style="48" customWidth="1"/>
    <col min="11" max="11" width="12.7109375" style="48" customWidth="1"/>
    <col min="12" max="12" width="12.28515625" style="48" customWidth="1"/>
    <col min="13" max="13" width="11.42578125" style="48" customWidth="1"/>
    <col min="14" max="16384" width="9.140625" style="3"/>
  </cols>
  <sheetData>
    <row r="1" spans="1:13" x14ac:dyDescent="0.2">
      <c r="A1" s="185" t="s">
        <v>31</v>
      </c>
      <c r="B1" s="185" t="s">
        <v>32</v>
      </c>
      <c r="C1" s="186" t="s">
        <v>33</v>
      </c>
      <c r="D1" s="187" t="s">
        <v>200</v>
      </c>
      <c r="E1" s="187"/>
      <c r="F1" s="187"/>
      <c r="G1" s="187"/>
      <c r="H1" s="188" t="s">
        <v>218</v>
      </c>
      <c r="I1" s="188"/>
      <c r="J1" s="188"/>
      <c r="K1" s="184" t="s">
        <v>219</v>
      </c>
      <c r="L1" s="184"/>
      <c r="M1" s="184"/>
    </row>
    <row r="2" spans="1:13" s="5" customFormat="1" ht="43.5" customHeight="1" x14ac:dyDescent="0.2">
      <c r="A2" s="185"/>
      <c r="B2" s="185"/>
      <c r="C2" s="186"/>
      <c r="D2" s="44" t="s">
        <v>208</v>
      </c>
      <c r="E2" s="74" t="s">
        <v>209</v>
      </c>
      <c r="F2" s="74" t="s">
        <v>210</v>
      </c>
      <c r="G2" s="76" t="s">
        <v>204</v>
      </c>
      <c r="H2" s="62" t="s">
        <v>220</v>
      </c>
      <c r="I2" s="59" t="s">
        <v>221</v>
      </c>
      <c r="J2" s="75" t="s">
        <v>222</v>
      </c>
      <c r="K2" s="25" t="s">
        <v>223</v>
      </c>
      <c r="L2" s="22" t="s">
        <v>224</v>
      </c>
      <c r="M2" s="78" t="s">
        <v>225</v>
      </c>
    </row>
    <row r="3" spans="1:13" customFormat="1" x14ac:dyDescent="0.2"/>
    <row r="4" spans="1:13" customFormat="1" x14ac:dyDescent="0.2">
      <c r="A4" s="83" t="s">
        <v>227</v>
      </c>
      <c r="B4" s="84"/>
      <c r="C4" s="84"/>
      <c r="D4" s="101"/>
      <c r="E4" s="84"/>
      <c r="F4" s="84"/>
      <c r="G4" s="84"/>
      <c r="H4" s="84"/>
      <c r="I4" s="84"/>
      <c r="J4" s="84"/>
      <c r="K4" s="84"/>
      <c r="L4" s="84"/>
      <c r="M4" s="84"/>
    </row>
    <row r="5" spans="1:13" x14ac:dyDescent="0.2">
      <c r="A5" s="28" t="s">
        <v>151</v>
      </c>
      <c r="B5" s="29" t="s">
        <v>152</v>
      </c>
      <c r="C5" s="30">
        <v>131744</v>
      </c>
      <c r="D5" s="100">
        <v>4110386</v>
      </c>
      <c r="E5" s="15">
        <f>D5/G5</f>
        <v>0.71740845436209699</v>
      </c>
      <c r="F5" s="67">
        <f>D5/C5</f>
        <v>31.199796575176098</v>
      </c>
      <c r="G5" s="12">
        <v>5729492</v>
      </c>
      <c r="H5" s="51">
        <v>3168979</v>
      </c>
      <c r="I5" s="15">
        <f>H5/D5</f>
        <v>0.77096871194092231</v>
      </c>
      <c r="J5" s="67">
        <f>H5/C5</f>
        <v>24.054066978382316</v>
      </c>
      <c r="K5" s="51">
        <v>941407</v>
      </c>
      <c r="L5" s="15">
        <f>K5/D5</f>
        <v>0.22903128805907766</v>
      </c>
      <c r="M5" s="80">
        <f>K5/C5</f>
        <v>7.1457295967937817</v>
      </c>
    </row>
    <row r="6" spans="1:13" x14ac:dyDescent="0.2">
      <c r="A6" s="28" t="s">
        <v>81</v>
      </c>
      <c r="B6" s="29" t="s">
        <v>82</v>
      </c>
      <c r="C6" s="30">
        <v>82934</v>
      </c>
      <c r="D6" s="51">
        <v>2861891</v>
      </c>
      <c r="E6" s="15">
        <f>D6/G6</f>
        <v>0.77204096343159656</v>
      </c>
      <c r="F6" s="67">
        <f>D6/C6</f>
        <v>34.508054597631855</v>
      </c>
      <c r="G6" s="12">
        <v>3706916</v>
      </c>
      <c r="H6" s="51">
        <v>2295663</v>
      </c>
      <c r="I6" s="15">
        <f>H6/D6</f>
        <v>0.80214899868653278</v>
      </c>
      <c r="J6" s="67">
        <f>H6/C6</f>
        <v>27.680601442110593</v>
      </c>
      <c r="K6" s="51">
        <v>566228</v>
      </c>
      <c r="L6" s="15">
        <f>K6/D6</f>
        <v>0.19785100131346722</v>
      </c>
      <c r="M6" s="80">
        <f>K6/C6</f>
        <v>6.8274531555212583</v>
      </c>
    </row>
    <row r="7" spans="1:13" x14ac:dyDescent="0.2">
      <c r="A7" s="28" t="s">
        <v>145</v>
      </c>
      <c r="B7" s="29" t="s">
        <v>146</v>
      </c>
      <c r="C7" s="30">
        <v>75604</v>
      </c>
      <c r="D7" s="51">
        <v>1572758</v>
      </c>
      <c r="E7" s="15">
        <f>D7/G7</f>
        <v>0.79068109584247892</v>
      </c>
      <c r="F7" s="67">
        <f>D7/C7</f>
        <v>20.802576583249564</v>
      </c>
      <c r="G7" s="12">
        <v>1989118</v>
      </c>
      <c r="H7" s="51">
        <v>1041049</v>
      </c>
      <c r="I7" s="15">
        <f>H7/D7</f>
        <v>0.66192573809829613</v>
      </c>
      <c r="J7" s="67">
        <f>H7/C7</f>
        <v>13.769760859213799</v>
      </c>
      <c r="K7" s="51">
        <v>531709</v>
      </c>
      <c r="L7" s="15">
        <f>K7/D7</f>
        <v>0.33807426190170387</v>
      </c>
      <c r="M7" s="80">
        <f>K7/C7</f>
        <v>7.0328157240357649</v>
      </c>
    </row>
    <row r="8" spans="1:13" x14ac:dyDescent="0.2">
      <c r="A8" s="28" t="s">
        <v>181</v>
      </c>
      <c r="B8" s="29" t="s">
        <v>179</v>
      </c>
      <c r="C8" s="30">
        <v>73192</v>
      </c>
      <c r="D8" s="51">
        <v>2549097</v>
      </c>
      <c r="E8" s="15">
        <f>D8/G8</f>
        <v>0.74101139992046572</v>
      </c>
      <c r="F8" s="67">
        <f>D8/C8</f>
        <v>34.827535796261884</v>
      </c>
      <c r="G8" s="12">
        <v>3440024</v>
      </c>
      <c r="H8" s="51">
        <v>1693218</v>
      </c>
      <c r="I8" s="15">
        <f>H8/D8</f>
        <v>0.66424227873635255</v>
      </c>
      <c r="J8" s="67">
        <f>H8/C8</f>
        <v>23.133921740080883</v>
      </c>
      <c r="K8" s="51">
        <v>855879</v>
      </c>
      <c r="L8" s="15">
        <f>K8/D8</f>
        <v>0.3357577212636475</v>
      </c>
      <c r="M8" s="80">
        <f>K8/C8</f>
        <v>11.693614056181003</v>
      </c>
    </row>
    <row r="9" spans="1:13" x14ac:dyDescent="0.2">
      <c r="A9" s="28" t="s">
        <v>154</v>
      </c>
      <c r="B9" s="29" t="s">
        <v>152</v>
      </c>
      <c r="C9" s="30">
        <v>59190</v>
      </c>
      <c r="D9" s="51">
        <v>4096448</v>
      </c>
      <c r="E9" s="15">
        <f>D9/G9</f>
        <v>0.67359813675769664</v>
      </c>
      <c r="F9" s="67">
        <f>D9/C9</f>
        <v>69.208447372867042</v>
      </c>
      <c r="G9" s="12">
        <v>6081442</v>
      </c>
      <c r="H9" s="51">
        <v>3181610</v>
      </c>
      <c r="I9" s="15">
        <f>H9/D9</f>
        <v>0.77667530504476068</v>
      </c>
      <c r="J9" s="67">
        <f>H9/C9</f>
        <v>53.752491974995777</v>
      </c>
      <c r="K9" s="51">
        <v>914838</v>
      </c>
      <c r="L9" s="15">
        <f>K9/D9</f>
        <v>0.22332469495523927</v>
      </c>
      <c r="M9" s="80">
        <f>K9/C9</f>
        <v>15.455955397871262</v>
      </c>
    </row>
    <row r="10" spans="1:13" x14ac:dyDescent="0.2">
      <c r="A10" s="28"/>
      <c r="B10" s="29"/>
      <c r="C10" s="30"/>
      <c r="D10" s="51"/>
      <c r="E10" s="15"/>
      <c r="F10" s="67"/>
      <c r="G10" s="12"/>
      <c r="H10" s="51"/>
      <c r="I10" s="15"/>
      <c r="J10" s="67"/>
      <c r="K10" s="51"/>
      <c r="L10" s="15"/>
      <c r="M10" s="80"/>
    </row>
    <row r="11" spans="1:13" x14ac:dyDescent="0.2">
      <c r="A11" s="85" t="s">
        <v>228</v>
      </c>
      <c r="B11" s="86"/>
      <c r="C11" s="87"/>
      <c r="D11" s="91"/>
      <c r="E11" s="88"/>
      <c r="F11" s="89"/>
      <c r="G11" s="90"/>
      <c r="H11" s="91"/>
      <c r="I11" s="88"/>
      <c r="J11" s="89"/>
      <c r="K11" s="91"/>
      <c r="L11" s="88"/>
      <c r="M11" s="92"/>
    </row>
    <row r="12" spans="1:13" x14ac:dyDescent="0.2">
      <c r="A12" s="28" t="s">
        <v>90</v>
      </c>
      <c r="B12" s="29" t="s">
        <v>91</v>
      </c>
      <c r="C12" s="30">
        <v>47139</v>
      </c>
      <c r="D12" s="51">
        <v>1755442</v>
      </c>
      <c r="E12" s="15">
        <f t="shared" ref="E12:E24" si="0">D12/G12</f>
        <v>0.82591040163954865</v>
      </c>
      <c r="F12" s="67">
        <f t="shared" ref="F12:F24" si="1">D12/C12</f>
        <v>37.239695369015038</v>
      </c>
      <c r="G12" s="12">
        <v>2125463</v>
      </c>
      <c r="H12" s="51">
        <v>1062432</v>
      </c>
      <c r="I12" s="15">
        <f t="shared" ref="I12:I24" si="2">H12/D12</f>
        <v>0.60522193270982461</v>
      </c>
      <c r="J12" s="67">
        <f t="shared" ref="J12:J24" si="3">H12/C12</f>
        <v>22.538280404760389</v>
      </c>
      <c r="K12" s="51">
        <v>693010</v>
      </c>
      <c r="L12" s="15">
        <f t="shared" ref="L12:L24" si="4">K12/D12</f>
        <v>0.39477806729017534</v>
      </c>
      <c r="M12" s="80">
        <f t="shared" ref="M12:M24" si="5">K12/C12</f>
        <v>14.701414964254651</v>
      </c>
    </row>
    <row r="13" spans="1:13" x14ac:dyDescent="0.2">
      <c r="A13" s="28" t="s">
        <v>192</v>
      </c>
      <c r="B13" s="29" t="s">
        <v>193</v>
      </c>
      <c r="C13" s="30">
        <v>43240</v>
      </c>
      <c r="D13" s="51">
        <v>844501</v>
      </c>
      <c r="E13" s="15">
        <f t="shared" si="0"/>
        <v>0.7575603446110567</v>
      </c>
      <c r="F13" s="67">
        <f t="shared" si="1"/>
        <v>19.530550416281223</v>
      </c>
      <c r="G13" s="12">
        <v>1114764</v>
      </c>
      <c r="H13" s="51">
        <v>538824</v>
      </c>
      <c r="I13" s="15">
        <f t="shared" si="2"/>
        <v>0.6380383208545638</v>
      </c>
      <c r="J13" s="67">
        <f t="shared" si="3"/>
        <v>12.461239592969473</v>
      </c>
      <c r="K13" s="51">
        <v>305677</v>
      </c>
      <c r="L13" s="15">
        <f t="shared" si="4"/>
        <v>0.3619616791454362</v>
      </c>
      <c r="M13" s="80">
        <f t="shared" si="5"/>
        <v>7.0693108233117483</v>
      </c>
    </row>
    <row r="14" spans="1:13" x14ac:dyDescent="0.2">
      <c r="A14" s="28" t="s">
        <v>84</v>
      </c>
      <c r="B14" s="29" t="s">
        <v>85</v>
      </c>
      <c r="C14" s="30">
        <v>36405</v>
      </c>
      <c r="D14" s="51">
        <v>1195686</v>
      </c>
      <c r="E14" s="15">
        <f t="shared" si="0"/>
        <v>0.71502741259544178</v>
      </c>
      <c r="F14" s="67">
        <f t="shared" si="1"/>
        <v>32.844004944375776</v>
      </c>
      <c r="G14" s="12">
        <v>1672224</v>
      </c>
      <c r="H14" s="51">
        <v>883048</v>
      </c>
      <c r="I14" s="15">
        <f t="shared" si="2"/>
        <v>0.73852834272543122</v>
      </c>
      <c r="J14" s="67">
        <f t="shared" si="3"/>
        <v>24.25622854003571</v>
      </c>
      <c r="K14" s="51">
        <v>312638</v>
      </c>
      <c r="L14" s="15">
        <f t="shared" si="4"/>
        <v>0.26147165727456873</v>
      </c>
      <c r="M14" s="80">
        <f t="shared" si="5"/>
        <v>8.5877764043400635</v>
      </c>
    </row>
    <row r="15" spans="1:13" x14ac:dyDescent="0.2">
      <c r="A15" s="28" t="s">
        <v>78</v>
      </c>
      <c r="B15" s="29" t="s">
        <v>79</v>
      </c>
      <c r="C15" s="30">
        <v>35688</v>
      </c>
      <c r="D15" s="51">
        <v>718150</v>
      </c>
      <c r="E15" s="15">
        <f t="shared" si="0"/>
        <v>0.63718087720948224</v>
      </c>
      <c r="F15" s="67">
        <f t="shared" si="1"/>
        <v>20.123010535754315</v>
      </c>
      <c r="G15" s="12">
        <v>1127074</v>
      </c>
      <c r="H15" s="51">
        <v>602240</v>
      </c>
      <c r="I15" s="15">
        <f t="shared" si="2"/>
        <v>0.83859917844461462</v>
      </c>
      <c r="J15" s="67">
        <f t="shared" si="3"/>
        <v>16.875140103115893</v>
      </c>
      <c r="K15" s="51">
        <v>115910</v>
      </c>
      <c r="L15" s="15">
        <f t="shared" si="4"/>
        <v>0.16140082155538538</v>
      </c>
      <c r="M15" s="80">
        <f t="shared" si="5"/>
        <v>3.2478704326384218</v>
      </c>
    </row>
    <row r="16" spans="1:13" x14ac:dyDescent="0.2">
      <c r="A16" s="28" t="s">
        <v>139</v>
      </c>
      <c r="B16" s="29" t="s">
        <v>140</v>
      </c>
      <c r="C16" s="30">
        <v>34114</v>
      </c>
      <c r="D16" s="51">
        <v>854141</v>
      </c>
      <c r="E16" s="15">
        <f t="shared" si="0"/>
        <v>0.72536788934106022</v>
      </c>
      <c r="F16" s="67">
        <f t="shared" si="1"/>
        <v>25.037843700533504</v>
      </c>
      <c r="G16" s="12">
        <v>1177528</v>
      </c>
      <c r="H16" s="51">
        <v>630416</v>
      </c>
      <c r="I16" s="15">
        <f t="shared" si="2"/>
        <v>0.73807017810876663</v>
      </c>
      <c r="J16" s="67">
        <f t="shared" si="3"/>
        <v>18.479685759512225</v>
      </c>
      <c r="K16" s="51">
        <v>223725</v>
      </c>
      <c r="L16" s="15">
        <f t="shared" si="4"/>
        <v>0.26192982189123343</v>
      </c>
      <c r="M16" s="80">
        <f t="shared" si="5"/>
        <v>6.5581579410212818</v>
      </c>
    </row>
    <row r="17" spans="1:13" x14ac:dyDescent="0.2">
      <c r="A17" s="28" t="s">
        <v>169</v>
      </c>
      <c r="B17" s="29" t="s">
        <v>170</v>
      </c>
      <c r="C17" s="30">
        <v>31931</v>
      </c>
      <c r="D17" s="51">
        <v>1030755</v>
      </c>
      <c r="E17" s="15">
        <f t="shared" si="0"/>
        <v>0.8031834194759444</v>
      </c>
      <c r="F17" s="67">
        <f t="shared" si="1"/>
        <v>32.280699007234347</v>
      </c>
      <c r="G17" s="12">
        <v>1283337</v>
      </c>
      <c r="H17" s="51">
        <v>765196</v>
      </c>
      <c r="I17" s="15">
        <f t="shared" si="2"/>
        <v>0.74236457742140471</v>
      </c>
      <c r="J17" s="67">
        <f t="shared" si="3"/>
        <v>23.964047477373086</v>
      </c>
      <c r="K17" s="51">
        <v>265559</v>
      </c>
      <c r="L17" s="15">
        <f t="shared" si="4"/>
        <v>0.25763542257859529</v>
      </c>
      <c r="M17" s="80">
        <f t="shared" si="5"/>
        <v>8.3166515298612627</v>
      </c>
    </row>
    <row r="18" spans="1:13" x14ac:dyDescent="0.2">
      <c r="A18" s="28" t="s">
        <v>186</v>
      </c>
      <c r="B18" s="29" t="s">
        <v>187</v>
      </c>
      <c r="C18" s="30">
        <v>31012</v>
      </c>
      <c r="D18" s="51">
        <v>692406</v>
      </c>
      <c r="E18" s="15">
        <f t="shared" si="0"/>
        <v>0.71940303779950188</v>
      </c>
      <c r="F18" s="67">
        <f t="shared" si="1"/>
        <v>22.327034696246614</v>
      </c>
      <c r="G18" s="12">
        <v>962473</v>
      </c>
      <c r="H18" s="51">
        <v>538797</v>
      </c>
      <c r="I18" s="15">
        <f t="shared" si="2"/>
        <v>0.77815183577265357</v>
      </c>
      <c r="J18" s="67">
        <f t="shared" si="3"/>
        <v>17.373823036244033</v>
      </c>
      <c r="K18" s="51">
        <v>153609</v>
      </c>
      <c r="L18" s="15">
        <f t="shared" si="4"/>
        <v>0.22184816422734638</v>
      </c>
      <c r="M18" s="80">
        <f t="shared" si="5"/>
        <v>4.9532116600025793</v>
      </c>
    </row>
    <row r="19" spans="1:13" x14ac:dyDescent="0.2">
      <c r="A19" s="28" t="s">
        <v>111</v>
      </c>
      <c r="B19" s="29" t="s">
        <v>112</v>
      </c>
      <c r="C19" s="30">
        <v>29568</v>
      </c>
      <c r="D19" s="51">
        <v>505436</v>
      </c>
      <c r="E19" s="15">
        <f t="shared" si="0"/>
        <v>0.84379966611018364</v>
      </c>
      <c r="F19" s="67">
        <f t="shared" si="1"/>
        <v>17.094020562770563</v>
      </c>
      <c r="G19" s="12">
        <v>599000</v>
      </c>
      <c r="H19" s="51">
        <v>264664</v>
      </c>
      <c r="I19" s="15">
        <f t="shared" si="2"/>
        <v>0.52363503984678572</v>
      </c>
      <c r="J19" s="67">
        <f t="shared" si="3"/>
        <v>8.9510281385281392</v>
      </c>
      <c r="K19" s="51">
        <v>240772</v>
      </c>
      <c r="L19" s="15">
        <f t="shared" si="4"/>
        <v>0.47636496015321428</v>
      </c>
      <c r="M19" s="80">
        <f t="shared" si="5"/>
        <v>8.1429924242424239</v>
      </c>
    </row>
    <row r="20" spans="1:13" x14ac:dyDescent="0.2">
      <c r="A20" s="28" t="s">
        <v>129</v>
      </c>
      <c r="B20" s="29" t="s">
        <v>130</v>
      </c>
      <c r="C20" s="30">
        <v>25163</v>
      </c>
      <c r="D20" s="51">
        <v>1541165</v>
      </c>
      <c r="E20" s="15">
        <f t="shared" si="0"/>
        <v>0.62041831281998849</v>
      </c>
      <c r="F20" s="67">
        <f t="shared" si="1"/>
        <v>61.247267813853675</v>
      </c>
      <c r="G20" s="12">
        <v>2484074</v>
      </c>
      <c r="H20" s="51">
        <v>1205172</v>
      </c>
      <c r="I20" s="15">
        <f t="shared" si="2"/>
        <v>0.78198765219817479</v>
      </c>
      <c r="J20" s="67">
        <f t="shared" si="3"/>
        <v>47.894607161308272</v>
      </c>
      <c r="K20" s="51">
        <v>335993</v>
      </c>
      <c r="L20" s="15">
        <f t="shared" si="4"/>
        <v>0.21801234780182524</v>
      </c>
      <c r="M20" s="80">
        <f t="shared" si="5"/>
        <v>13.352660652545405</v>
      </c>
    </row>
    <row r="21" spans="1:13" x14ac:dyDescent="0.2">
      <c r="A21" s="28" t="s">
        <v>189</v>
      </c>
      <c r="B21" s="29" t="s">
        <v>190</v>
      </c>
      <c r="C21" s="30">
        <v>23359</v>
      </c>
      <c r="D21" s="51">
        <v>1560527</v>
      </c>
      <c r="E21" s="15">
        <f t="shared" si="0"/>
        <v>0.6873820337610842</v>
      </c>
      <c r="F21" s="67">
        <f t="shared" si="1"/>
        <v>66.806241705552466</v>
      </c>
      <c r="G21" s="12">
        <v>2270247</v>
      </c>
      <c r="H21" s="51">
        <v>1317059</v>
      </c>
      <c r="I21" s="15">
        <f t="shared" si="2"/>
        <v>0.84398347481331626</v>
      </c>
      <c r="J21" s="67">
        <f t="shared" si="3"/>
        <v>56.383364013870455</v>
      </c>
      <c r="K21" s="51">
        <v>243468</v>
      </c>
      <c r="L21" s="15">
        <f t="shared" si="4"/>
        <v>0.15601652518668374</v>
      </c>
      <c r="M21" s="80">
        <f t="shared" si="5"/>
        <v>10.422877691682007</v>
      </c>
    </row>
    <row r="22" spans="1:13" x14ac:dyDescent="0.2">
      <c r="A22" s="28" t="s">
        <v>72</v>
      </c>
      <c r="B22" s="29" t="s">
        <v>73</v>
      </c>
      <c r="C22" s="30">
        <v>22583</v>
      </c>
      <c r="D22" s="51">
        <v>129103</v>
      </c>
      <c r="E22" s="15">
        <f t="shared" si="0"/>
        <v>0.62224010873284785</v>
      </c>
      <c r="F22" s="67">
        <f t="shared" si="1"/>
        <v>5.7168223885223401</v>
      </c>
      <c r="G22" s="12">
        <v>207481</v>
      </c>
      <c r="H22" s="51">
        <v>123136</v>
      </c>
      <c r="I22" s="15">
        <f t="shared" si="2"/>
        <v>0.95378108951767193</v>
      </c>
      <c r="J22" s="67">
        <f t="shared" si="3"/>
        <v>5.4525970863038573</v>
      </c>
      <c r="K22" s="51">
        <v>5967</v>
      </c>
      <c r="L22" s="15">
        <f t="shared" si="4"/>
        <v>4.6218910482328061E-2</v>
      </c>
      <c r="M22" s="80">
        <f t="shared" si="5"/>
        <v>0.26422530221848295</v>
      </c>
    </row>
    <row r="23" spans="1:13" x14ac:dyDescent="0.2">
      <c r="A23" s="28" t="s">
        <v>114</v>
      </c>
      <c r="B23" s="29" t="s">
        <v>115</v>
      </c>
      <c r="C23" s="30">
        <v>22529</v>
      </c>
      <c r="D23" s="51">
        <v>837155</v>
      </c>
      <c r="E23" s="15">
        <f t="shared" si="0"/>
        <v>0.724363616855771</v>
      </c>
      <c r="F23" s="67">
        <f t="shared" si="1"/>
        <v>37.158995073017003</v>
      </c>
      <c r="G23" s="12">
        <v>1155711</v>
      </c>
      <c r="H23" s="51">
        <v>584429</v>
      </c>
      <c r="I23" s="15">
        <f t="shared" si="2"/>
        <v>0.69811325262346879</v>
      </c>
      <c r="J23" s="67">
        <f t="shared" si="3"/>
        <v>25.94118691464335</v>
      </c>
      <c r="K23" s="51">
        <v>252726</v>
      </c>
      <c r="L23" s="15">
        <f t="shared" si="4"/>
        <v>0.30188674737653121</v>
      </c>
      <c r="M23" s="80">
        <f t="shared" si="5"/>
        <v>11.217808158373652</v>
      </c>
    </row>
    <row r="24" spans="1:13" x14ac:dyDescent="0.2">
      <c r="A24" s="28" t="s">
        <v>64</v>
      </c>
      <c r="B24" s="29" t="s">
        <v>65</v>
      </c>
      <c r="C24" s="30">
        <v>22493</v>
      </c>
      <c r="D24" s="51">
        <v>621504</v>
      </c>
      <c r="E24" s="15">
        <f t="shared" si="0"/>
        <v>0.70358173438856708</v>
      </c>
      <c r="F24" s="67">
        <f t="shared" si="1"/>
        <v>27.630996309963098</v>
      </c>
      <c r="G24" s="12">
        <v>883343</v>
      </c>
      <c r="H24" s="51">
        <v>519434</v>
      </c>
      <c r="I24" s="15">
        <f t="shared" si="2"/>
        <v>0.83576935948923903</v>
      </c>
      <c r="J24" s="67">
        <f t="shared" si="3"/>
        <v>23.093140088027386</v>
      </c>
      <c r="K24" s="51">
        <v>102070</v>
      </c>
      <c r="L24" s="15">
        <f t="shared" si="4"/>
        <v>0.164230640510761</v>
      </c>
      <c r="M24" s="80">
        <f t="shared" si="5"/>
        <v>4.537856221935713</v>
      </c>
    </row>
    <row r="25" spans="1:13" x14ac:dyDescent="0.2">
      <c r="A25" s="28"/>
      <c r="B25" s="29"/>
      <c r="C25" s="30"/>
      <c r="D25" s="51"/>
      <c r="E25" s="15"/>
      <c r="F25" s="67"/>
      <c r="G25" s="12"/>
      <c r="H25" s="51"/>
      <c r="I25" s="15"/>
      <c r="J25" s="67"/>
      <c r="K25" s="51"/>
      <c r="L25" s="15"/>
      <c r="M25" s="80"/>
    </row>
    <row r="26" spans="1:13" x14ac:dyDescent="0.2">
      <c r="A26" s="85" t="s">
        <v>229</v>
      </c>
      <c r="B26" s="86"/>
      <c r="C26" s="87"/>
      <c r="D26" s="91"/>
      <c r="E26" s="88"/>
      <c r="F26" s="89"/>
      <c r="G26" s="90"/>
      <c r="H26" s="91"/>
      <c r="I26" s="88"/>
      <c r="J26" s="89"/>
      <c r="K26" s="91"/>
      <c r="L26" s="88"/>
      <c r="M26" s="92"/>
    </row>
    <row r="27" spans="1:13" x14ac:dyDescent="0.2">
      <c r="A27" s="28" t="s">
        <v>135</v>
      </c>
      <c r="B27" s="29" t="s">
        <v>133</v>
      </c>
      <c r="C27" s="30">
        <v>19821</v>
      </c>
      <c r="D27" s="51">
        <v>1252968</v>
      </c>
      <c r="E27" s="15">
        <f t="shared" ref="E27:E37" si="6">D27/G27</f>
        <v>0.74129766494146376</v>
      </c>
      <c r="F27" s="67">
        <f t="shared" ref="F27:F37" si="7">D27/C27</f>
        <v>63.214166792795517</v>
      </c>
      <c r="G27" s="12">
        <v>1690236</v>
      </c>
      <c r="H27" s="51">
        <v>858598</v>
      </c>
      <c r="I27" s="15">
        <f t="shared" ref="I27:I37" si="8">H27/D27</f>
        <v>0.68525133922015569</v>
      </c>
      <c r="J27" s="67">
        <f t="shared" ref="J27:J37" si="9">H27/C27</f>
        <v>43.317592452449425</v>
      </c>
      <c r="K27" s="51">
        <v>394370</v>
      </c>
      <c r="L27" s="15">
        <f t="shared" ref="L27:L37" si="10">K27/D27</f>
        <v>0.31474866077984431</v>
      </c>
      <c r="M27" s="80">
        <f t="shared" ref="M27:M37" si="11">K27/C27</f>
        <v>19.896574340346099</v>
      </c>
    </row>
    <row r="28" spans="1:13" x14ac:dyDescent="0.2">
      <c r="A28" s="28" t="s">
        <v>148</v>
      </c>
      <c r="B28" s="29" t="s">
        <v>149</v>
      </c>
      <c r="C28" s="30">
        <v>17871</v>
      </c>
      <c r="D28" s="51">
        <v>439021</v>
      </c>
      <c r="E28" s="15">
        <f t="shared" si="6"/>
        <v>0.67550629775631854</v>
      </c>
      <c r="F28" s="67">
        <f t="shared" si="7"/>
        <v>24.566112696547478</v>
      </c>
      <c r="G28" s="12">
        <v>649914</v>
      </c>
      <c r="H28" s="51">
        <v>358854</v>
      </c>
      <c r="I28" s="15">
        <f t="shared" si="8"/>
        <v>0.81739597878005832</v>
      </c>
      <c r="J28" s="67">
        <f t="shared" si="9"/>
        <v>20.080241732415644</v>
      </c>
      <c r="K28" s="51">
        <v>80167</v>
      </c>
      <c r="L28" s="15">
        <f t="shared" si="10"/>
        <v>0.18260402121994165</v>
      </c>
      <c r="M28" s="80">
        <f t="shared" si="11"/>
        <v>4.4858709641318333</v>
      </c>
    </row>
    <row r="29" spans="1:13" x14ac:dyDescent="0.2">
      <c r="A29" s="28" t="s">
        <v>61</v>
      </c>
      <c r="B29" s="29" t="s">
        <v>62</v>
      </c>
      <c r="C29" s="30">
        <v>17153</v>
      </c>
      <c r="D29" s="51">
        <v>1283512</v>
      </c>
      <c r="E29" s="15">
        <f t="shared" si="6"/>
        <v>0.80408258386562459</v>
      </c>
      <c r="F29" s="67">
        <f t="shared" si="7"/>
        <v>74.827260537515301</v>
      </c>
      <c r="G29" s="12">
        <v>1596244</v>
      </c>
      <c r="H29" s="51">
        <v>960375</v>
      </c>
      <c r="I29" s="15">
        <f t="shared" si="8"/>
        <v>0.74823998529035962</v>
      </c>
      <c r="J29" s="67">
        <f t="shared" si="9"/>
        <v>55.988748323908354</v>
      </c>
      <c r="K29" s="51">
        <v>323137</v>
      </c>
      <c r="L29" s="15">
        <f t="shared" si="10"/>
        <v>0.25176001470964043</v>
      </c>
      <c r="M29" s="80">
        <f t="shared" si="11"/>
        <v>18.83851221360695</v>
      </c>
    </row>
    <row r="30" spans="1:13" x14ac:dyDescent="0.2">
      <c r="A30" s="28" t="s">
        <v>120</v>
      </c>
      <c r="B30" s="29" t="s">
        <v>121</v>
      </c>
      <c r="C30" s="30">
        <v>17075</v>
      </c>
      <c r="D30" s="51">
        <v>592284</v>
      </c>
      <c r="E30" s="15">
        <f t="shared" si="6"/>
        <v>0.70078019068172626</v>
      </c>
      <c r="F30" s="67">
        <f t="shared" si="7"/>
        <v>34.687203513909225</v>
      </c>
      <c r="G30" s="12">
        <v>845178</v>
      </c>
      <c r="H30" s="51">
        <v>406798</v>
      </c>
      <c r="I30" s="15">
        <f t="shared" si="8"/>
        <v>0.68682929135347237</v>
      </c>
      <c r="J30" s="67">
        <f t="shared" si="9"/>
        <v>23.824187408491948</v>
      </c>
      <c r="K30" s="51">
        <v>185486</v>
      </c>
      <c r="L30" s="15">
        <f t="shared" si="10"/>
        <v>0.31317070864652768</v>
      </c>
      <c r="M30" s="80">
        <f t="shared" si="11"/>
        <v>10.863016105417277</v>
      </c>
    </row>
    <row r="31" spans="1:13" x14ac:dyDescent="0.2">
      <c r="A31" s="28" t="s">
        <v>172</v>
      </c>
      <c r="B31" s="29" t="s">
        <v>173</v>
      </c>
      <c r="C31" s="30">
        <v>16359</v>
      </c>
      <c r="D31" s="51">
        <v>500174</v>
      </c>
      <c r="E31" s="15">
        <f t="shared" si="6"/>
        <v>0.69756258794947501</v>
      </c>
      <c r="F31" s="67">
        <f t="shared" si="7"/>
        <v>30.57485176355523</v>
      </c>
      <c r="G31" s="12">
        <v>717031</v>
      </c>
      <c r="H31" s="51">
        <v>407465</v>
      </c>
      <c r="I31" s="15">
        <f t="shared" si="8"/>
        <v>0.81464650301695007</v>
      </c>
      <c r="J31" s="67">
        <f t="shared" si="9"/>
        <v>24.907696069441897</v>
      </c>
      <c r="K31" s="51">
        <v>92709</v>
      </c>
      <c r="L31" s="15">
        <f t="shared" si="10"/>
        <v>0.1853534969830499</v>
      </c>
      <c r="M31" s="80">
        <f t="shared" si="11"/>
        <v>5.6671556941133323</v>
      </c>
    </row>
    <row r="32" spans="1:13" x14ac:dyDescent="0.2">
      <c r="A32" s="28" t="s">
        <v>123</v>
      </c>
      <c r="B32" s="29" t="s">
        <v>124</v>
      </c>
      <c r="C32" s="30">
        <v>14532</v>
      </c>
      <c r="D32" s="51">
        <v>604896</v>
      </c>
      <c r="E32" s="15">
        <f t="shared" si="6"/>
        <v>0.68647068436438907</v>
      </c>
      <c r="F32" s="67">
        <f t="shared" si="7"/>
        <v>41.625103220478941</v>
      </c>
      <c r="G32" s="12">
        <v>881168</v>
      </c>
      <c r="H32" s="51">
        <v>350231</v>
      </c>
      <c r="I32" s="15">
        <f t="shared" si="8"/>
        <v>0.57899374437919904</v>
      </c>
      <c r="J32" s="67">
        <f t="shared" si="9"/>
        <v>24.100674373795762</v>
      </c>
      <c r="K32" s="51">
        <v>254665</v>
      </c>
      <c r="L32" s="15">
        <f t="shared" si="10"/>
        <v>0.42100625562080091</v>
      </c>
      <c r="M32" s="80">
        <f t="shared" si="11"/>
        <v>17.524428846683183</v>
      </c>
    </row>
    <row r="33" spans="1:13" x14ac:dyDescent="0.2">
      <c r="A33" s="28" t="s">
        <v>87</v>
      </c>
      <c r="B33" s="29" t="s">
        <v>88</v>
      </c>
      <c r="C33" s="30">
        <v>14312</v>
      </c>
      <c r="D33" s="51">
        <v>452838</v>
      </c>
      <c r="E33" s="15">
        <f t="shared" si="6"/>
        <v>0.62365532162792336</v>
      </c>
      <c r="F33" s="67">
        <f t="shared" si="7"/>
        <v>31.640441587479039</v>
      </c>
      <c r="G33" s="12">
        <v>726103</v>
      </c>
      <c r="H33" s="51">
        <v>369753</v>
      </c>
      <c r="I33" s="15">
        <f t="shared" si="8"/>
        <v>0.81652378996462316</v>
      </c>
      <c r="J33" s="67">
        <f t="shared" si="9"/>
        <v>25.83517328116266</v>
      </c>
      <c r="K33" s="51">
        <v>83085</v>
      </c>
      <c r="L33" s="15">
        <f t="shared" si="10"/>
        <v>0.1834762100353769</v>
      </c>
      <c r="M33" s="80">
        <f t="shared" si="11"/>
        <v>5.8052683063163775</v>
      </c>
    </row>
    <row r="34" spans="1:13" x14ac:dyDescent="0.2">
      <c r="A34" s="28" t="s">
        <v>167</v>
      </c>
      <c r="B34" s="29" t="s">
        <v>165</v>
      </c>
      <c r="C34" s="30">
        <v>12642</v>
      </c>
      <c r="D34" s="51">
        <v>760152</v>
      </c>
      <c r="E34" s="15">
        <f t="shared" si="6"/>
        <v>0.67853871985346492</v>
      </c>
      <c r="F34" s="67">
        <f t="shared" si="7"/>
        <v>60.129093497864261</v>
      </c>
      <c r="G34" s="12">
        <v>1120278</v>
      </c>
      <c r="H34" s="51">
        <v>579176</v>
      </c>
      <c r="I34" s="15">
        <f t="shared" si="8"/>
        <v>0.76192129995053626</v>
      </c>
      <c r="J34" s="67">
        <f t="shared" si="9"/>
        <v>45.813637082740073</v>
      </c>
      <c r="K34" s="51">
        <v>180976</v>
      </c>
      <c r="L34" s="15">
        <f t="shared" si="10"/>
        <v>0.2380787000494638</v>
      </c>
      <c r="M34" s="80">
        <f t="shared" si="11"/>
        <v>14.315456415124189</v>
      </c>
    </row>
    <row r="35" spans="1:13" x14ac:dyDescent="0.2">
      <c r="A35" s="28" t="s">
        <v>142</v>
      </c>
      <c r="B35" s="29" t="s">
        <v>143</v>
      </c>
      <c r="C35" s="30">
        <v>12588</v>
      </c>
      <c r="D35" s="51">
        <v>293132</v>
      </c>
      <c r="E35" s="15">
        <f t="shared" si="6"/>
        <v>0.618395848276444</v>
      </c>
      <c r="F35" s="67">
        <f t="shared" si="7"/>
        <v>23.286622179853829</v>
      </c>
      <c r="G35" s="12">
        <v>474020</v>
      </c>
      <c r="H35" s="51">
        <v>259797</v>
      </c>
      <c r="I35" s="15">
        <f t="shared" si="8"/>
        <v>0.88627990120491795</v>
      </c>
      <c r="J35" s="67">
        <f t="shared" si="9"/>
        <v>20.6384652049571</v>
      </c>
      <c r="K35" s="51">
        <v>33335</v>
      </c>
      <c r="L35" s="15">
        <f t="shared" si="10"/>
        <v>0.11372009879508208</v>
      </c>
      <c r="M35" s="80">
        <f t="shared" si="11"/>
        <v>2.6481569748967271</v>
      </c>
    </row>
    <row r="36" spans="1:13" x14ac:dyDescent="0.2">
      <c r="A36" s="28" t="s">
        <v>67</v>
      </c>
      <c r="B36" s="29" t="s">
        <v>68</v>
      </c>
      <c r="C36" s="30">
        <v>12330</v>
      </c>
      <c r="D36" s="51">
        <v>692998</v>
      </c>
      <c r="E36" s="15">
        <f t="shared" si="6"/>
        <v>0.79828638635559901</v>
      </c>
      <c r="F36" s="67">
        <f t="shared" si="7"/>
        <v>56.204217356042172</v>
      </c>
      <c r="G36" s="12">
        <v>868107</v>
      </c>
      <c r="H36" s="51">
        <v>495299</v>
      </c>
      <c r="I36" s="15">
        <f t="shared" si="8"/>
        <v>0.71471923439894491</v>
      </c>
      <c r="J36" s="67">
        <f t="shared" si="9"/>
        <v>40.17023519870235</v>
      </c>
      <c r="K36" s="51">
        <v>197699</v>
      </c>
      <c r="L36" s="15">
        <f t="shared" si="10"/>
        <v>0.28528076560105514</v>
      </c>
      <c r="M36" s="80">
        <f t="shared" si="11"/>
        <v>16.033982157339821</v>
      </c>
    </row>
    <row r="37" spans="1:13" x14ac:dyDescent="0.2">
      <c r="A37" s="28" t="s">
        <v>175</v>
      </c>
      <c r="B37" s="29" t="s">
        <v>176</v>
      </c>
      <c r="C37" s="30">
        <v>11147</v>
      </c>
      <c r="D37" s="51">
        <v>299325</v>
      </c>
      <c r="E37" s="15">
        <f t="shared" si="6"/>
        <v>0.82773811038167344</v>
      </c>
      <c r="F37" s="67">
        <f t="shared" si="7"/>
        <v>26.85251637211806</v>
      </c>
      <c r="G37" s="12">
        <v>361618</v>
      </c>
      <c r="H37" s="51">
        <v>258973</v>
      </c>
      <c r="I37" s="15">
        <f t="shared" si="8"/>
        <v>0.86519001085776326</v>
      </c>
      <c r="J37" s="67">
        <f t="shared" si="9"/>
        <v>23.232528931551091</v>
      </c>
      <c r="K37" s="51">
        <v>40352</v>
      </c>
      <c r="L37" s="15">
        <f t="shared" si="10"/>
        <v>0.13480998914223669</v>
      </c>
      <c r="M37" s="80">
        <f t="shared" si="11"/>
        <v>3.6199874405669688</v>
      </c>
    </row>
    <row r="38" spans="1:13" x14ac:dyDescent="0.2">
      <c r="A38" s="28"/>
      <c r="B38" s="29"/>
      <c r="C38" s="30"/>
      <c r="D38" s="51"/>
      <c r="E38" s="15"/>
      <c r="F38" s="67"/>
      <c r="G38" s="12"/>
      <c r="H38" s="51"/>
      <c r="I38" s="15"/>
      <c r="J38" s="67"/>
      <c r="K38" s="51"/>
      <c r="L38" s="15"/>
      <c r="M38" s="80"/>
    </row>
    <row r="39" spans="1:13" x14ac:dyDescent="0.2">
      <c r="A39" s="85" t="s">
        <v>230</v>
      </c>
      <c r="B39" s="86"/>
      <c r="C39" s="87"/>
      <c r="D39" s="91"/>
      <c r="E39" s="88"/>
      <c r="F39" s="89"/>
      <c r="G39" s="90"/>
      <c r="H39" s="91"/>
      <c r="I39" s="88"/>
      <c r="J39" s="89"/>
      <c r="K39" s="91"/>
      <c r="L39" s="88"/>
      <c r="M39" s="92"/>
    </row>
    <row r="40" spans="1:13" x14ac:dyDescent="0.2">
      <c r="A40" s="28" t="s">
        <v>178</v>
      </c>
      <c r="B40" s="29" t="s">
        <v>179</v>
      </c>
      <c r="C40" s="30">
        <v>9631</v>
      </c>
      <c r="D40" s="51">
        <v>61946</v>
      </c>
      <c r="E40" s="15">
        <f t="shared" ref="E40:E49" si="12">D40/G40</f>
        <v>0.4944604086845466</v>
      </c>
      <c r="F40" s="67">
        <f t="shared" ref="F40:F49" si="13">D40/C40</f>
        <v>6.4319385318243176</v>
      </c>
      <c r="G40" s="12">
        <v>125280</v>
      </c>
      <c r="H40" s="51">
        <v>61946</v>
      </c>
      <c r="I40" s="15">
        <f t="shared" ref="I40:I49" si="14">H40/D40</f>
        <v>1</v>
      </c>
      <c r="J40" s="67">
        <f t="shared" ref="J40:J49" si="15">H40/C40</f>
        <v>6.4319385318243176</v>
      </c>
      <c r="K40" s="51">
        <v>0</v>
      </c>
      <c r="L40" s="15">
        <f t="shared" ref="L40:L49" si="16">K40/D40</f>
        <v>0</v>
      </c>
      <c r="M40" s="80">
        <f t="shared" ref="M40:M49" si="17">K40/C40</f>
        <v>0</v>
      </c>
    </row>
    <row r="41" spans="1:13" x14ac:dyDescent="0.2">
      <c r="A41" s="28" t="s">
        <v>164</v>
      </c>
      <c r="B41" s="29" t="s">
        <v>165</v>
      </c>
      <c r="C41" s="30">
        <v>9476</v>
      </c>
      <c r="D41" s="51">
        <v>524007</v>
      </c>
      <c r="E41" s="15">
        <f t="shared" si="12"/>
        <v>0.72288294005256004</v>
      </c>
      <c r="F41" s="67">
        <f t="shared" si="13"/>
        <v>55.298332629801607</v>
      </c>
      <c r="G41" s="12">
        <v>724885</v>
      </c>
      <c r="H41" s="51">
        <v>468143</v>
      </c>
      <c r="I41" s="15">
        <f t="shared" si="14"/>
        <v>0.89339073714664119</v>
      </c>
      <c r="J41" s="67">
        <f t="shared" si="15"/>
        <v>49.403018151118616</v>
      </c>
      <c r="K41" s="51">
        <v>55864</v>
      </c>
      <c r="L41" s="15">
        <f t="shared" si="16"/>
        <v>0.10660926285335882</v>
      </c>
      <c r="M41" s="80">
        <f t="shared" si="17"/>
        <v>5.8953144786829883</v>
      </c>
    </row>
    <row r="42" spans="1:13" x14ac:dyDescent="0.2">
      <c r="A42" s="28" t="s">
        <v>156</v>
      </c>
      <c r="B42" s="29" t="s">
        <v>157</v>
      </c>
      <c r="C42" s="30">
        <v>8020</v>
      </c>
      <c r="D42" s="51">
        <v>94801</v>
      </c>
      <c r="E42" s="15">
        <f t="shared" si="12"/>
        <v>0.67521598849011044</v>
      </c>
      <c r="F42" s="67">
        <f t="shared" si="13"/>
        <v>11.820573566084787</v>
      </c>
      <c r="G42" s="12">
        <v>140401</v>
      </c>
      <c r="H42" s="51">
        <v>87317</v>
      </c>
      <c r="I42" s="15">
        <f t="shared" si="14"/>
        <v>0.92105568506661317</v>
      </c>
      <c r="J42" s="67">
        <f t="shared" si="15"/>
        <v>10.887406483790524</v>
      </c>
      <c r="K42" s="51">
        <v>7484</v>
      </c>
      <c r="L42" s="15">
        <f t="shared" si="16"/>
        <v>7.8944314933386772E-2</v>
      </c>
      <c r="M42" s="80">
        <f t="shared" si="17"/>
        <v>0.93316708229426437</v>
      </c>
    </row>
    <row r="43" spans="1:13" x14ac:dyDescent="0.2">
      <c r="A43" s="28" t="s">
        <v>75</v>
      </c>
      <c r="B43" s="29" t="s">
        <v>76</v>
      </c>
      <c r="C43" s="30">
        <v>7997</v>
      </c>
      <c r="D43" s="51">
        <v>253001</v>
      </c>
      <c r="E43" s="15">
        <f t="shared" si="12"/>
        <v>0.69056145426754378</v>
      </c>
      <c r="F43" s="67">
        <f t="shared" si="13"/>
        <v>31.63698887082656</v>
      </c>
      <c r="G43" s="12">
        <v>366370</v>
      </c>
      <c r="H43" s="51">
        <v>217784</v>
      </c>
      <c r="I43" s="15">
        <f t="shared" si="14"/>
        <v>0.8608029217275821</v>
      </c>
      <c r="J43" s="67">
        <f t="shared" si="15"/>
        <v>27.2332124546705</v>
      </c>
      <c r="K43" s="51">
        <v>35217</v>
      </c>
      <c r="L43" s="15">
        <f t="shared" si="16"/>
        <v>0.1391970782724179</v>
      </c>
      <c r="M43" s="80">
        <f t="shared" si="17"/>
        <v>4.4037764161560586</v>
      </c>
    </row>
    <row r="44" spans="1:13" x14ac:dyDescent="0.2">
      <c r="A44" s="28" t="s">
        <v>183</v>
      </c>
      <c r="B44" s="29" t="s">
        <v>184</v>
      </c>
      <c r="C44" s="30">
        <v>6528</v>
      </c>
      <c r="D44" s="51">
        <v>180901</v>
      </c>
      <c r="E44" s="15">
        <f t="shared" si="12"/>
        <v>0.67329286402834587</v>
      </c>
      <c r="F44" s="67">
        <f t="shared" si="13"/>
        <v>27.711550245098039</v>
      </c>
      <c r="G44" s="12">
        <v>268681</v>
      </c>
      <c r="H44" s="51">
        <v>164601</v>
      </c>
      <c r="I44" s="15">
        <f t="shared" si="14"/>
        <v>0.90989546768674578</v>
      </c>
      <c r="J44" s="67">
        <f t="shared" si="15"/>
        <v>25.214613970588236</v>
      </c>
      <c r="K44" s="51">
        <v>16300</v>
      </c>
      <c r="L44" s="15">
        <f t="shared" si="16"/>
        <v>9.0104532313254215E-2</v>
      </c>
      <c r="M44" s="80">
        <f t="shared" si="17"/>
        <v>2.496936274509804</v>
      </c>
    </row>
    <row r="45" spans="1:13" x14ac:dyDescent="0.2">
      <c r="A45" s="28" t="s">
        <v>92</v>
      </c>
      <c r="B45" s="29" t="s">
        <v>93</v>
      </c>
      <c r="C45" s="30">
        <v>6460</v>
      </c>
      <c r="D45" s="51">
        <v>203348</v>
      </c>
      <c r="E45" s="15">
        <f t="shared" si="12"/>
        <v>0.70052121909460141</v>
      </c>
      <c r="F45" s="67">
        <f t="shared" si="13"/>
        <v>31.478018575851394</v>
      </c>
      <c r="G45" s="12">
        <v>290281</v>
      </c>
      <c r="H45" s="51">
        <v>154339</v>
      </c>
      <c r="I45" s="15">
        <f t="shared" si="14"/>
        <v>0.75898951551035665</v>
      </c>
      <c r="J45" s="67">
        <f t="shared" si="15"/>
        <v>23.891486068111455</v>
      </c>
      <c r="K45" s="51">
        <v>49009</v>
      </c>
      <c r="L45" s="15">
        <f t="shared" si="16"/>
        <v>0.24101048448964338</v>
      </c>
      <c r="M45" s="80">
        <f t="shared" si="17"/>
        <v>7.5865325077399381</v>
      </c>
    </row>
    <row r="46" spans="1:13" x14ac:dyDescent="0.2">
      <c r="A46" s="28" t="s">
        <v>162</v>
      </c>
      <c r="B46" s="29" t="s">
        <v>160</v>
      </c>
      <c r="C46" s="30">
        <v>6154</v>
      </c>
      <c r="D46" s="51">
        <v>236309</v>
      </c>
      <c r="E46" s="15">
        <f t="shared" si="12"/>
        <v>0.66158157608878243</v>
      </c>
      <c r="F46" s="67">
        <f t="shared" si="13"/>
        <v>38.399252518687035</v>
      </c>
      <c r="G46" s="12">
        <v>357188</v>
      </c>
      <c r="H46" s="51">
        <v>220013</v>
      </c>
      <c r="I46" s="15">
        <f t="shared" si="14"/>
        <v>0.93103944411765949</v>
      </c>
      <c r="J46" s="67">
        <f t="shared" si="15"/>
        <v>35.751218719532012</v>
      </c>
      <c r="K46" s="51">
        <v>16296</v>
      </c>
      <c r="L46" s="15">
        <f t="shared" si="16"/>
        <v>6.8960555882340499E-2</v>
      </c>
      <c r="M46" s="80">
        <f t="shared" si="17"/>
        <v>2.6480337991550211</v>
      </c>
    </row>
    <row r="47" spans="1:13" x14ac:dyDescent="0.2">
      <c r="A47" s="28" t="s">
        <v>132</v>
      </c>
      <c r="B47" s="29" t="s">
        <v>133</v>
      </c>
      <c r="C47" s="30">
        <v>5991</v>
      </c>
      <c r="D47" s="51">
        <v>37362</v>
      </c>
      <c r="E47" s="15">
        <f t="shared" si="12"/>
        <v>0.52284526791586783</v>
      </c>
      <c r="F47" s="67">
        <f t="shared" si="13"/>
        <v>6.2363545317976969</v>
      </c>
      <c r="G47" s="12">
        <v>71459</v>
      </c>
      <c r="H47" s="51">
        <v>37362</v>
      </c>
      <c r="I47" s="15">
        <f t="shared" si="14"/>
        <v>1</v>
      </c>
      <c r="J47" s="67">
        <f t="shared" si="15"/>
        <v>6.2363545317976969</v>
      </c>
      <c r="K47" s="51">
        <v>0</v>
      </c>
      <c r="L47" s="15">
        <f t="shared" si="16"/>
        <v>0</v>
      </c>
      <c r="M47" s="80">
        <f t="shared" si="17"/>
        <v>0</v>
      </c>
    </row>
    <row r="48" spans="1:13" x14ac:dyDescent="0.2">
      <c r="A48" s="28" t="s">
        <v>108</v>
      </c>
      <c r="B48" s="29" t="s">
        <v>109</v>
      </c>
      <c r="C48" s="30">
        <v>5559</v>
      </c>
      <c r="D48" s="51">
        <v>427648</v>
      </c>
      <c r="E48" s="15">
        <f t="shared" si="12"/>
        <v>0.69885917018971344</v>
      </c>
      <c r="F48" s="67">
        <f t="shared" si="13"/>
        <v>76.928944054686099</v>
      </c>
      <c r="G48" s="12">
        <v>611923</v>
      </c>
      <c r="H48" s="51">
        <v>309584</v>
      </c>
      <c r="I48" s="15">
        <f t="shared" si="14"/>
        <v>0.72392247829991019</v>
      </c>
      <c r="J48" s="67">
        <f t="shared" si="15"/>
        <v>55.6905918330635</v>
      </c>
      <c r="K48" s="51">
        <v>118064</v>
      </c>
      <c r="L48" s="15">
        <f t="shared" si="16"/>
        <v>0.27607752170008981</v>
      </c>
      <c r="M48" s="80">
        <f t="shared" si="17"/>
        <v>21.238352221622595</v>
      </c>
    </row>
    <row r="49" spans="1:13" x14ac:dyDescent="0.2">
      <c r="A49" s="28" t="s">
        <v>101</v>
      </c>
      <c r="B49" s="29" t="s">
        <v>99</v>
      </c>
      <c r="C49" s="30">
        <v>5485</v>
      </c>
      <c r="D49" s="51">
        <v>166470</v>
      </c>
      <c r="E49" s="15">
        <f t="shared" si="12"/>
        <v>0.6636501355445702</v>
      </c>
      <c r="F49" s="67">
        <f t="shared" si="13"/>
        <v>30.350045578851415</v>
      </c>
      <c r="G49" s="12">
        <v>250840</v>
      </c>
      <c r="H49" s="51">
        <v>154208</v>
      </c>
      <c r="I49" s="15">
        <f t="shared" si="14"/>
        <v>0.92634108247732327</v>
      </c>
      <c r="J49" s="67">
        <f t="shared" si="15"/>
        <v>28.114494074749317</v>
      </c>
      <c r="K49" s="51">
        <v>12262</v>
      </c>
      <c r="L49" s="15">
        <f t="shared" si="16"/>
        <v>7.3658917522676753E-2</v>
      </c>
      <c r="M49" s="80">
        <f t="shared" si="17"/>
        <v>2.2355515041020966</v>
      </c>
    </row>
    <row r="50" spans="1:13" x14ac:dyDescent="0.2">
      <c r="A50" s="28"/>
      <c r="B50" s="29"/>
      <c r="C50" s="30"/>
      <c r="D50" s="51"/>
      <c r="E50" s="15"/>
      <c r="F50" s="67"/>
      <c r="G50" s="12"/>
      <c r="H50" s="51"/>
      <c r="I50" s="15"/>
      <c r="J50" s="67"/>
      <c r="K50" s="51"/>
      <c r="L50" s="15"/>
      <c r="M50" s="80"/>
    </row>
    <row r="51" spans="1:13" x14ac:dyDescent="0.2">
      <c r="A51" s="85" t="s">
        <v>231</v>
      </c>
      <c r="B51" s="86"/>
      <c r="C51" s="87"/>
      <c r="D51" s="91"/>
      <c r="E51" s="88"/>
      <c r="F51" s="89"/>
      <c r="G51" s="90"/>
      <c r="H51" s="91"/>
      <c r="I51" s="88"/>
      <c r="J51" s="89"/>
      <c r="K51" s="91"/>
      <c r="L51" s="88"/>
      <c r="M51" s="92"/>
    </row>
    <row r="52" spans="1:13" x14ac:dyDescent="0.2">
      <c r="A52" s="28" t="s">
        <v>106</v>
      </c>
      <c r="B52" s="29" t="s">
        <v>104</v>
      </c>
      <c r="C52" s="30">
        <v>4620</v>
      </c>
      <c r="D52" s="51">
        <v>86886</v>
      </c>
      <c r="E52" s="15">
        <f t="shared" ref="E52:E60" si="18">D52/G52</f>
        <v>0.68643887023503847</v>
      </c>
      <c r="F52" s="67">
        <f t="shared" ref="F52:F60" si="19">D52/C52</f>
        <v>18.806493506493506</v>
      </c>
      <c r="G52" s="12">
        <v>126575</v>
      </c>
      <c r="H52" s="51">
        <v>79863</v>
      </c>
      <c r="I52" s="15">
        <f t="shared" ref="I52:I60" si="20">H52/D52</f>
        <v>0.91916994682687658</v>
      </c>
      <c r="J52" s="67">
        <f t="shared" ref="J52:J60" si="21">H52/C52</f>
        <v>17.286363636363635</v>
      </c>
      <c r="K52" s="51">
        <v>7023</v>
      </c>
      <c r="L52" s="15">
        <f t="shared" ref="L52:L60" si="22">K52/D52</f>
        <v>8.0830053173123403E-2</v>
      </c>
      <c r="M52" s="80">
        <f t="shared" ref="M52:M60" si="23">K52/C52</f>
        <v>1.5201298701298702</v>
      </c>
    </row>
    <row r="53" spans="1:13" x14ac:dyDescent="0.2">
      <c r="A53" s="28" t="s">
        <v>98</v>
      </c>
      <c r="B53" s="29" t="s">
        <v>99</v>
      </c>
      <c r="C53" s="30">
        <v>4489</v>
      </c>
      <c r="D53" s="51">
        <v>158940</v>
      </c>
      <c r="E53" s="15">
        <f t="shared" si="18"/>
        <v>0.7142857142857143</v>
      </c>
      <c r="F53" s="67">
        <f t="shared" si="19"/>
        <v>35.406549342838048</v>
      </c>
      <c r="G53" s="12">
        <v>222516</v>
      </c>
      <c r="H53" s="51">
        <v>131277</v>
      </c>
      <c r="I53" s="15">
        <f t="shared" si="20"/>
        <v>0.82595318988297473</v>
      </c>
      <c r="J53" s="67">
        <f t="shared" si="21"/>
        <v>29.244152372466029</v>
      </c>
      <c r="K53" s="51">
        <v>27663</v>
      </c>
      <c r="L53" s="15">
        <f t="shared" si="22"/>
        <v>0.1740468101170253</v>
      </c>
      <c r="M53" s="80">
        <f t="shared" si="23"/>
        <v>6.1623969703720203</v>
      </c>
    </row>
    <row r="54" spans="1:13" x14ac:dyDescent="0.2">
      <c r="A54" s="28" t="s">
        <v>95</v>
      </c>
      <c r="B54" s="29" t="s">
        <v>96</v>
      </c>
      <c r="C54" s="30">
        <v>4469</v>
      </c>
      <c r="D54" s="51">
        <v>145722</v>
      </c>
      <c r="E54" s="15">
        <f t="shared" si="18"/>
        <v>0.72101768378969455</v>
      </c>
      <c r="F54" s="67">
        <f t="shared" si="19"/>
        <v>32.607294696800182</v>
      </c>
      <c r="G54" s="12">
        <v>202106</v>
      </c>
      <c r="H54" s="51">
        <v>128100</v>
      </c>
      <c r="I54" s="15">
        <f t="shared" si="20"/>
        <v>0.87907110800016475</v>
      </c>
      <c r="J54" s="67">
        <f t="shared" si="21"/>
        <v>28.664130678004028</v>
      </c>
      <c r="K54" s="51">
        <v>17622</v>
      </c>
      <c r="L54" s="15">
        <f t="shared" si="22"/>
        <v>0.12092889199983531</v>
      </c>
      <c r="M54" s="80">
        <f t="shared" si="23"/>
        <v>3.9431640187961512</v>
      </c>
    </row>
    <row r="55" spans="1:13" x14ac:dyDescent="0.2">
      <c r="A55" s="28" t="s">
        <v>159</v>
      </c>
      <c r="B55" s="29" t="s">
        <v>160</v>
      </c>
      <c r="C55" s="30">
        <v>4230</v>
      </c>
      <c r="D55" s="51">
        <v>221344</v>
      </c>
      <c r="E55" s="15">
        <f t="shared" si="18"/>
        <v>0.70779345365242197</v>
      </c>
      <c r="F55" s="67">
        <f t="shared" si="19"/>
        <v>52.327186761229314</v>
      </c>
      <c r="G55" s="12">
        <v>312724</v>
      </c>
      <c r="H55" s="51">
        <v>204410</v>
      </c>
      <c r="I55" s="15">
        <f t="shared" si="20"/>
        <v>0.92349465086019955</v>
      </c>
      <c r="J55" s="67">
        <f t="shared" si="21"/>
        <v>48.32387706855792</v>
      </c>
      <c r="K55" s="51">
        <v>16934</v>
      </c>
      <c r="L55" s="15">
        <f t="shared" si="22"/>
        <v>7.6505349139800491E-2</v>
      </c>
      <c r="M55" s="80">
        <f t="shared" si="23"/>
        <v>4.0033096926713947</v>
      </c>
    </row>
    <row r="56" spans="1:13" x14ac:dyDescent="0.2">
      <c r="A56" s="28" t="s">
        <v>70</v>
      </c>
      <c r="B56" s="29" t="s">
        <v>68</v>
      </c>
      <c r="C56" s="30">
        <v>3828</v>
      </c>
      <c r="D56" s="51">
        <v>73461</v>
      </c>
      <c r="E56" s="15">
        <f t="shared" si="18"/>
        <v>0.57893907273286105</v>
      </c>
      <c r="F56" s="67">
        <f t="shared" si="19"/>
        <v>19.190438871473354</v>
      </c>
      <c r="G56" s="12">
        <v>126889</v>
      </c>
      <c r="H56" s="51">
        <v>53866</v>
      </c>
      <c r="I56" s="15">
        <f t="shared" si="20"/>
        <v>0.73325982494112518</v>
      </c>
      <c r="J56" s="67">
        <f t="shared" si="21"/>
        <v>14.071577847439917</v>
      </c>
      <c r="K56" s="51">
        <v>19595</v>
      </c>
      <c r="L56" s="15">
        <f t="shared" si="22"/>
        <v>0.26674017505887476</v>
      </c>
      <c r="M56" s="80">
        <f t="shared" si="23"/>
        <v>5.1188610240334382</v>
      </c>
    </row>
    <row r="57" spans="1:13" x14ac:dyDescent="0.2">
      <c r="A57" s="28" t="s">
        <v>103</v>
      </c>
      <c r="B57" s="29" t="s">
        <v>104</v>
      </c>
      <c r="C57" s="30">
        <v>3778</v>
      </c>
      <c r="D57" s="51">
        <v>70307</v>
      </c>
      <c r="E57" s="15">
        <f t="shared" si="18"/>
        <v>0.59929591871526477</v>
      </c>
      <c r="F57" s="67">
        <f t="shared" si="19"/>
        <v>18.60958178930651</v>
      </c>
      <c r="G57" s="12">
        <v>117316</v>
      </c>
      <c r="H57" s="51">
        <v>64536</v>
      </c>
      <c r="I57" s="15">
        <f t="shared" si="20"/>
        <v>0.91791713485143722</v>
      </c>
      <c r="J57" s="67">
        <f t="shared" si="21"/>
        <v>17.082053996823717</v>
      </c>
      <c r="K57" s="51">
        <v>5771</v>
      </c>
      <c r="L57" s="15">
        <f t="shared" si="22"/>
        <v>8.2082865148562736E-2</v>
      </c>
      <c r="M57" s="80">
        <f t="shared" si="23"/>
        <v>1.527527792482795</v>
      </c>
    </row>
    <row r="58" spans="1:13" x14ac:dyDescent="0.2">
      <c r="A58" s="28" t="s">
        <v>117</v>
      </c>
      <c r="B58" s="29" t="s">
        <v>118</v>
      </c>
      <c r="C58" s="30">
        <v>3616</v>
      </c>
      <c r="D58" s="51">
        <v>193342</v>
      </c>
      <c r="E58" s="15">
        <f t="shared" si="18"/>
        <v>0.77552084586812997</v>
      </c>
      <c r="F58" s="67">
        <f t="shared" si="19"/>
        <v>53.468473451327434</v>
      </c>
      <c r="G58" s="12">
        <v>249306</v>
      </c>
      <c r="H58" s="51">
        <v>147666</v>
      </c>
      <c r="I58" s="15">
        <f t="shared" si="20"/>
        <v>0.76375541786057866</v>
      </c>
      <c r="J58" s="67">
        <f t="shared" si="21"/>
        <v>40.836836283185839</v>
      </c>
      <c r="K58" s="51">
        <v>45676</v>
      </c>
      <c r="L58" s="15">
        <f t="shared" si="22"/>
        <v>0.23624458213942134</v>
      </c>
      <c r="M58" s="80">
        <f t="shared" si="23"/>
        <v>12.631637168141593</v>
      </c>
    </row>
    <row r="59" spans="1:13" x14ac:dyDescent="0.2">
      <c r="A59" s="28" t="s">
        <v>137</v>
      </c>
      <c r="B59" s="29" t="s">
        <v>133</v>
      </c>
      <c r="C59" s="30">
        <v>1920</v>
      </c>
      <c r="D59" s="51">
        <v>45527</v>
      </c>
      <c r="E59" s="15">
        <f t="shared" si="18"/>
        <v>0.55823677273005945</v>
      </c>
      <c r="F59" s="67">
        <f t="shared" si="19"/>
        <v>23.711979166666666</v>
      </c>
      <c r="G59" s="12">
        <v>81555</v>
      </c>
      <c r="H59" s="51">
        <v>41273</v>
      </c>
      <c r="I59" s="15">
        <f t="shared" si="20"/>
        <v>0.9065609418586773</v>
      </c>
      <c r="J59" s="67">
        <f t="shared" si="21"/>
        <v>21.496354166666666</v>
      </c>
      <c r="K59" s="51">
        <v>4254</v>
      </c>
      <c r="L59" s="15">
        <f t="shared" si="22"/>
        <v>9.3439058141322737E-2</v>
      </c>
      <c r="M59" s="80">
        <f t="shared" si="23"/>
        <v>2.2156250000000002</v>
      </c>
    </row>
    <row r="60" spans="1:13" x14ac:dyDescent="0.2">
      <c r="A60" s="28" t="s">
        <v>126</v>
      </c>
      <c r="B60" s="29" t="s">
        <v>127</v>
      </c>
      <c r="C60" s="30">
        <v>1410</v>
      </c>
      <c r="D60" s="51">
        <v>307539</v>
      </c>
      <c r="E60" s="15">
        <f t="shared" si="18"/>
        <v>0.60978385655736889</v>
      </c>
      <c r="F60" s="67">
        <f t="shared" si="19"/>
        <v>218.11276595744681</v>
      </c>
      <c r="G60" s="12">
        <v>504341</v>
      </c>
      <c r="H60" s="51">
        <v>222106</v>
      </c>
      <c r="I60" s="15">
        <f t="shared" si="20"/>
        <v>0.72220433831156372</v>
      </c>
      <c r="J60" s="67">
        <f t="shared" si="21"/>
        <v>157.52198581560285</v>
      </c>
      <c r="K60" s="51">
        <v>85433</v>
      </c>
      <c r="L60" s="15">
        <f t="shared" si="22"/>
        <v>0.27779566168843628</v>
      </c>
      <c r="M60" s="80">
        <f t="shared" si="23"/>
        <v>60.590780141843972</v>
      </c>
    </row>
    <row r="61" spans="1:13" x14ac:dyDescent="0.2">
      <c r="A61" s="38"/>
      <c r="B61" s="39"/>
      <c r="C61" s="40"/>
      <c r="D61" s="69"/>
      <c r="E61" s="69"/>
      <c r="F61" s="69"/>
      <c r="G61" s="41"/>
      <c r="H61" s="69"/>
      <c r="I61" s="69"/>
      <c r="J61" s="69"/>
      <c r="K61" s="69"/>
      <c r="L61" s="81"/>
      <c r="M61" s="82"/>
    </row>
    <row r="62" spans="1:13" x14ac:dyDescent="0.2">
      <c r="A62" s="35" t="s">
        <v>195</v>
      </c>
      <c r="B62" s="99"/>
      <c r="C62" s="64">
        <v>1097379</v>
      </c>
      <c r="D62" s="58">
        <f>SUM(D5:D60)</f>
        <v>38136712</v>
      </c>
      <c r="E62" s="46">
        <f>D62/G62</f>
        <v>0.71833747835101303</v>
      </c>
      <c r="F62" s="77">
        <f>D62/C62</f>
        <v>34.752544016242339</v>
      </c>
      <c r="G62" s="58">
        <f>SUM(G5:G60)</f>
        <v>53090244</v>
      </c>
      <c r="H62" s="58">
        <f>SUM(H5:H60)</f>
        <v>28669079</v>
      </c>
      <c r="I62" s="46">
        <f>H62/D62</f>
        <v>0.75174490658764714</v>
      </c>
      <c r="J62" s="77">
        <f>H62/C62</f>
        <v>26.125047955173191</v>
      </c>
      <c r="K62" s="58">
        <f>SUM(K5:K60)</f>
        <v>9467633</v>
      </c>
      <c r="L62" s="46">
        <f>K62/D62</f>
        <v>0.24825509341235291</v>
      </c>
      <c r="M62" s="77">
        <f>K62/C62</f>
        <v>8.6274960610691469</v>
      </c>
    </row>
    <row r="63" spans="1:13" x14ac:dyDescent="0.2">
      <c r="A63" s="35" t="s">
        <v>196</v>
      </c>
      <c r="B63" s="99"/>
      <c r="C63" s="64">
        <v>22862.0625</v>
      </c>
      <c r="D63" s="58">
        <f t="shared" ref="D63:M63" si="24">AVERAGE(D5:D60)</f>
        <v>794514.83333333337</v>
      </c>
      <c r="E63" s="46">
        <f t="shared" si="24"/>
        <v>0.69557617738816901</v>
      </c>
      <c r="F63" s="77">
        <f t="shared" si="24"/>
        <v>38.577582200282414</v>
      </c>
      <c r="G63" s="58">
        <f t="shared" si="24"/>
        <v>1106046.75</v>
      </c>
      <c r="H63" s="58">
        <f t="shared" si="24"/>
        <v>597272.47916666663</v>
      </c>
      <c r="I63" s="46">
        <f t="shared" si="24"/>
        <v>0.79760458814325386</v>
      </c>
      <c r="J63" s="77">
        <f t="shared" si="24"/>
        <v>29.944709542821855</v>
      </c>
      <c r="K63" s="58">
        <f t="shared" si="24"/>
        <v>197242.35416666666</v>
      </c>
      <c r="L63" s="46">
        <f t="shared" si="24"/>
        <v>0.20239541185674603</v>
      </c>
      <c r="M63" s="77">
        <f t="shared" si="24"/>
        <v>8.6328726574605721</v>
      </c>
    </row>
    <row r="64" spans="1:13" x14ac:dyDescent="0.2">
      <c r="A64" s="35" t="s">
        <v>197</v>
      </c>
      <c r="B64" s="99"/>
      <c r="C64" s="64">
        <v>14422</v>
      </c>
      <c r="D64" s="58">
        <f>MEDIAN(D5:D60)</f>
        <v>502805</v>
      </c>
      <c r="E64" s="46">
        <f t="shared" ref="E64:M64" si="25">MEDIAN(E5:E60)</f>
        <v>0.69969019464215743</v>
      </c>
      <c r="F64" s="77">
        <f t="shared" si="25"/>
        <v>31.638715229152801</v>
      </c>
      <c r="G64" s="58">
        <f t="shared" si="25"/>
        <v>720958</v>
      </c>
      <c r="H64" s="58">
        <f t="shared" si="25"/>
        <v>364303.5</v>
      </c>
      <c r="I64" s="46">
        <f t="shared" si="25"/>
        <v>0.79206832544235373</v>
      </c>
      <c r="J64" s="77">
        <f t="shared" si="25"/>
        <v>24.077370676089039</v>
      </c>
      <c r="K64" s="58">
        <f t="shared" si="25"/>
        <v>97389.5</v>
      </c>
      <c r="L64" s="46">
        <f t="shared" si="25"/>
        <v>0.20793167455764622</v>
      </c>
      <c r="M64" s="77">
        <f t="shared" si="25"/>
        <v>6.360277455696651</v>
      </c>
    </row>
  </sheetData>
  <sortState xmlns:xlrd2="http://schemas.microsoft.com/office/spreadsheetml/2017/richdata2" ref="A12:M60">
    <sortCondition descending="1" ref="C12:C60"/>
  </sortState>
  <mergeCells count="6">
    <mergeCell ref="K1:M1"/>
    <mergeCell ref="A1:A2"/>
    <mergeCell ref="B1:B2"/>
    <mergeCell ref="C1:C2"/>
    <mergeCell ref="D1:G1"/>
    <mergeCell ref="H1:J1"/>
  </mergeCells>
  <conditionalFormatting sqref="A5:M9">
    <cfRule type="expression" dxfId="7" priority="5">
      <formula>MOD(ROW(),2)=1</formula>
    </cfRule>
  </conditionalFormatting>
  <conditionalFormatting sqref="A12:M24">
    <cfRule type="expression" dxfId="6" priority="4">
      <formula>MOD(ROW(),2)=1</formula>
    </cfRule>
  </conditionalFormatting>
  <conditionalFormatting sqref="A27:M37">
    <cfRule type="expression" dxfId="5" priority="3">
      <formula>MOD(ROW(),2)=1</formula>
    </cfRule>
  </conditionalFormatting>
  <conditionalFormatting sqref="A40:M49">
    <cfRule type="expression" dxfId="4" priority="2">
      <formula>MOD(ROW(),2)=1</formula>
    </cfRule>
  </conditionalFormatting>
  <conditionalFormatting sqref="A52:M60">
    <cfRule type="expression" dxfId="3" priority="1">
      <formula>MOD(ROW(),2)=0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0" ma:contentTypeDescription="Create a new document." ma:contentTypeScope="" ma:versionID="7b4eb10e7b75f2acfcbe68ccc78c5527">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8c366d7bcbe66a0488dbeae94275c4ee"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F973D5-7A3B-45AD-A1CF-E79497918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E2335F-2017-4F79-A7EA-7C43A86DDAA4}">
  <ds:schemaRefs>
    <ds:schemaRef ds:uri="http://schemas.microsoft.com/sharepoint/v3/contenttype/forms"/>
  </ds:schemaRefs>
</ds:datastoreItem>
</file>

<file path=customXml/itemProps3.xml><?xml version="1.0" encoding="utf-8"?>
<ds:datastoreItem xmlns:ds="http://schemas.openxmlformats.org/officeDocument/2006/customXml" ds:itemID="{CBB9B68A-8C5E-4010-8C67-9804A391E545}">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794e957f-80ce-4eda-9e02-31455ab5eee7"/>
    <ds:schemaRef ds:uri="0ee27866-b6d5-4252-8d64-3ae05954dad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vt:lpstr>
      <vt:lpstr>Operating Rev</vt:lpstr>
      <vt:lpstr>Operating Rev - chart data</vt:lpstr>
      <vt:lpstr>Operating Rev - chart</vt:lpstr>
      <vt:lpstr>Operating Expend</vt:lpstr>
      <vt:lpstr>Operating Expend - chart data</vt:lpstr>
      <vt:lpstr>Operating Expend - chart</vt:lpstr>
      <vt:lpstr>Staff Expend</vt:lpstr>
      <vt:lpstr>Staff Expend by pop</vt:lpstr>
      <vt:lpstr>Collection Expend</vt:lpstr>
      <vt:lpstr>Other Operating Expend</vt:lpstr>
      <vt:lpstr>Capital Rev &amp; Expend</vt:lpstr>
      <vt:lpstr>All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Metzger, Kelly (OLIS)</dc:creator>
  <cp:keywords/>
  <dc:description/>
  <cp:lastModifiedBy>Metzger, Kelly (OLIS)</cp:lastModifiedBy>
  <cp:revision/>
  <dcterms:created xsi:type="dcterms:W3CDTF">2022-03-02T21:11:55Z</dcterms:created>
  <dcterms:modified xsi:type="dcterms:W3CDTF">2022-03-25T17:19:36Z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ies>
</file>