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rigov.sharepoint.com/sites/olis/Data-Statistics/Annual Survey/3. Data &amp; Reports/2022-CompStats/Published/"/>
    </mc:Choice>
  </mc:AlternateContent>
  <xr:revisionPtr revIDLastSave="139" documentId="8_{EECDCD24-BDFA-4625-9E6E-A2D584290C55}" xr6:coauthVersionLast="47" xr6:coauthVersionMax="47" xr10:uidLastSave="{2C977F5D-48E3-4F27-B8CD-4B2BD4799C6E}"/>
  <bookViews>
    <workbookView xWindow="-120" yWindow="-120" windowWidth="29040" windowHeight="15840" tabRatio="752" xr2:uid="{26071FD0-34DF-410C-A98F-CF5F7EFA06AB}"/>
  </bookViews>
  <sheets>
    <sheet name="Intro" sheetId="28" r:id="rId1"/>
    <sheet name="Circ Measures" sheetId="3" r:id="rId2"/>
    <sheet name="Circ Measures - muni" sheetId="26" r:id="rId3"/>
    <sheet name="Circ Measures by pop" sheetId="29" r:id="rId4"/>
    <sheet name="Physical Circ" sheetId="13" r:id="rId5"/>
    <sheet name="Audience" sheetId="14" r:id="rId6"/>
    <sheet name="Elec Materials" sheetId="20" r:id="rId7"/>
    <sheet name="Elec Materials - muni" sheetId="27" r:id="rId8"/>
    <sheet name="AV Circ" sheetId="22" r:id="rId9"/>
    <sheet name="E-Collections" sheetId="24" r:id="rId10"/>
    <sheet name="ILL" sheetId="25" r:id="rId11"/>
    <sheet name="All Collection Use Data" sheetId="1" r:id="rId12"/>
    <sheet name="Other Data" sheetId="2" r:id="rId13"/>
  </sheets>
  <definedNames>
    <definedName name="_xlnm._FilterDatabase" localSheetId="5" hidden="1">Audience!$A$2:$W$2</definedName>
    <definedName name="_xlnm._FilterDatabase" localSheetId="8" hidden="1">'AV Circ'!$A$1:$L$1</definedName>
    <definedName name="_xlnm._FilterDatabase" localSheetId="1" hidden="1">'Circ Measures'!$A$1:$L$49</definedName>
    <definedName name="_xlnm._FilterDatabase" localSheetId="2" hidden="1">'Circ Measures - muni'!$A$1:$L$40</definedName>
    <definedName name="_xlnm._FilterDatabase" localSheetId="3" hidden="1">'Circ Measures by pop'!$A$1:$L$58</definedName>
    <definedName name="_xlnm._FilterDatabase" localSheetId="9" hidden="1">'E-Collections'!$A$1:$G$49</definedName>
    <definedName name="_xlnm._FilterDatabase" localSheetId="6" hidden="1">'Elec Materials'!$A$2:$M$2</definedName>
    <definedName name="_xlnm._FilterDatabase" localSheetId="7" hidden="1">'Elec Materials - muni'!$A$2:$M$2</definedName>
    <definedName name="_xlnm._FilterDatabase" localSheetId="10" hidden="1">ILL!$A$1:$L$49</definedName>
    <definedName name="_xlnm._FilterDatabase" localSheetId="4" hidden="1">'Physical Circ'!$A$1:$J$49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29" l="1"/>
  <c r="F11" i="29"/>
  <c r="E11" i="29"/>
  <c r="D11" i="29"/>
  <c r="G19" i="29"/>
  <c r="F19" i="29"/>
  <c r="E19" i="29"/>
  <c r="D19" i="29"/>
  <c r="G16" i="29"/>
  <c r="F16" i="29"/>
  <c r="E16" i="29"/>
  <c r="D16" i="29"/>
  <c r="G42" i="29"/>
  <c r="F42" i="29"/>
  <c r="E42" i="29"/>
  <c r="D42" i="29"/>
  <c r="G6" i="29"/>
  <c r="F6" i="29"/>
  <c r="E6" i="29"/>
  <c r="D6" i="29"/>
  <c r="G38" i="29"/>
  <c r="F38" i="29"/>
  <c r="E38" i="29"/>
  <c r="D38" i="29"/>
  <c r="G35" i="29"/>
  <c r="F35" i="29"/>
  <c r="E35" i="29"/>
  <c r="D35" i="29"/>
  <c r="G29" i="29"/>
  <c r="F29" i="29"/>
  <c r="E29" i="29"/>
  <c r="D29" i="29"/>
  <c r="G15" i="29"/>
  <c r="F15" i="29"/>
  <c r="E15" i="29"/>
  <c r="D15" i="29"/>
  <c r="G32" i="29"/>
  <c r="F32" i="29"/>
  <c r="E32" i="29"/>
  <c r="D32" i="29"/>
  <c r="G39" i="29"/>
  <c r="F39" i="29"/>
  <c r="E39" i="29"/>
  <c r="D39" i="29"/>
  <c r="G44" i="29"/>
  <c r="F44" i="29"/>
  <c r="E44" i="29"/>
  <c r="D44" i="29"/>
  <c r="G53" i="29"/>
  <c r="F53" i="29"/>
  <c r="E53" i="29"/>
  <c r="D53" i="29"/>
  <c r="G40" i="29"/>
  <c r="F40" i="29"/>
  <c r="E40" i="29"/>
  <c r="D40" i="29"/>
  <c r="G7" i="29"/>
  <c r="F7" i="29"/>
  <c r="E7" i="29"/>
  <c r="D7" i="29"/>
  <c r="G3" i="29"/>
  <c r="F3" i="29"/>
  <c r="E3" i="29"/>
  <c r="D3" i="29"/>
  <c r="G26" i="29"/>
  <c r="F26" i="29"/>
  <c r="E26" i="29"/>
  <c r="D26" i="29"/>
  <c r="G5" i="29"/>
  <c r="F5" i="29"/>
  <c r="E5" i="29"/>
  <c r="D5" i="29"/>
  <c r="G33" i="29"/>
  <c r="F33" i="29"/>
  <c r="E33" i="29"/>
  <c r="D33" i="29"/>
  <c r="G14" i="29"/>
  <c r="F14" i="29"/>
  <c r="E14" i="29"/>
  <c r="D14" i="29"/>
  <c r="G57" i="29"/>
  <c r="F57" i="29"/>
  <c r="E57" i="29"/>
  <c r="D57" i="29"/>
  <c r="G25" i="29"/>
  <c r="F25" i="29"/>
  <c r="E25" i="29"/>
  <c r="D25" i="29"/>
  <c r="G45" i="29"/>
  <c r="F45" i="29"/>
  <c r="E45" i="29"/>
  <c r="D45" i="29"/>
  <c r="G18" i="29"/>
  <c r="F18" i="29"/>
  <c r="E18" i="29"/>
  <c r="D18" i="29"/>
  <c r="G58" i="29"/>
  <c r="F58" i="29"/>
  <c r="E58" i="29"/>
  <c r="D58" i="29"/>
  <c r="G30" i="29"/>
  <c r="F30" i="29"/>
  <c r="E30" i="29"/>
  <c r="D30" i="29"/>
  <c r="G28" i="29"/>
  <c r="F28" i="29"/>
  <c r="E28" i="29"/>
  <c r="D28" i="29"/>
  <c r="G56" i="29"/>
  <c r="F56" i="29"/>
  <c r="E56" i="29"/>
  <c r="D56" i="29"/>
  <c r="G21" i="29"/>
  <c r="F21" i="29"/>
  <c r="E21" i="29"/>
  <c r="D21" i="29"/>
  <c r="G17" i="29"/>
  <c r="F17" i="29"/>
  <c r="E17" i="29"/>
  <c r="D17" i="29"/>
  <c r="G46" i="29"/>
  <c r="F46" i="29"/>
  <c r="E46" i="29"/>
  <c r="D46" i="29"/>
  <c r="G50" i="29"/>
  <c r="F50" i="29"/>
  <c r="E50" i="29"/>
  <c r="D50" i="29"/>
  <c r="G55" i="29"/>
  <c r="F55" i="29"/>
  <c r="E55" i="29"/>
  <c r="D55" i="29"/>
  <c r="G47" i="29"/>
  <c r="F47" i="29"/>
  <c r="E47" i="29"/>
  <c r="D47" i="29"/>
  <c r="G51" i="29"/>
  <c r="F51" i="29"/>
  <c r="E51" i="29"/>
  <c r="D51" i="29"/>
  <c r="G52" i="29"/>
  <c r="F52" i="29"/>
  <c r="E52" i="29"/>
  <c r="D52" i="29"/>
  <c r="G43" i="29"/>
  <c r="F43" i="29"/>
  <c r="E43" i="29"/>
  <c r="D43" i="29"/>
  <c r="G10" i="29"/>
  <c r="F10" i="29"/>
  <c r="E10" i="29"/>
  <c r="D10" i="29"/>
  <c r="G31" i="29"/>
  <c r="F31" i="29"/>
  <c r="E31" i="29"/>
  <c r="D31" i="29"/>
  <c r="G12" i="29"/>
  <c r="F12" i="29"/>
  <c r="E12" i="29"/>
  <c r="D12" i="29"/>
  <c r="G4" i="29"/>
  <c r="F4" i="29"/>
  <c r="E4" i="29"/>
  <c r="D4" i="29"/>
  <c r="G13" i="29"/>
  <c r="F13" i="29"/>
  <c r="E13" i="29"/>
  <c r="D13" i="29"/>
  <c r="G41" i="29"/>
  <c r="F41" i="29"/>
  <c r="E41" i="29"/>
  <c r="D41" i="29"/>
  <c r="G20" i="29"/>
  <c r="F20" i="29"/>
  <c r="E20" i="29"/>
  <c r="D20" i="29"/>
  <c r="G54" i="29"/>
  <c r="F54" i="29"/>
  <c r="E54" i="29"/>
  <c r="D54" i="29"/>
  <c r="G34" i="29"/>
  <c r="F34" i="29"/>
  <c r="E34" i="29"/>
  <c r="D34" i="29"/>
  <c r="G22" i="29"/>
  <c r="F22" i="29"/>
  <c r="E22" i="29"/>
  <c r="D22" i="29"/>
  <c r="G27" i="29"/>
  <c r="F27" i="29"/>
  <c r="E27" i="29"/>
  <c r="D27" i="29"/>
  <c r="L53" i="25"/>
  <c r="L52" i="25"/>
  <c r="F36" i="26"/>
  <c r="E36" i="26"/>
  <c r="D36" i="26"/>
  <c r="C36" i="26"/>
  <c r="F31" i="26"/>
  <c r="F32" i="26"/>
  <c r="E31" i="26"/>
  <c r="E32" i="26"/>
  <c r="D31" i="26"/>
  <c r="D32" i="26"/>
  <c r="C31" i="26"/>
  <c r="C32" i="26"/>
  <c r="F29" i="26"/>
  <c r="E29" i="26"/>
  <c r="D29" i="26"/>
  <c r="C29" i="26"/>
  <c r="F24" i="26"/>
  <c r="E24" i="26"/>
  <c r="D24" i="26"/>
  <c r="C24" i="26"/>
  <c r="F14" i="26"/>
  <c r="F15" i="26"/>
  <c r="F4" i="26"/>
  <c r="E4" i="26"/>
  <c r="D4" i="26"/>
  <c r="C4" i="26"/>
  <c r="E14" i="26"/>
  <c r="E15" i="26"/>
  <c r="D14" i="26"/>
  <c r="D15" i="26"/>
  <c r="C15" i="26"/>
  <c r="C14" i="26"/>
  <c r="F61" i="29" l="1"/>
  <c r="E61" i="29"/>
  <c r="D61" i="29"/>
  <c r="G61" i="29"/>
  <c r="D60" i="29"/>
  <c r="E60" i="29"/>
  <c r="F60" i="29"/>
  <c r="G60" i="29"/>
  <c r="K43" i="27"/>
  <c r="L17" i="25" l="1"/>
  <c r="L2" i="25"/>
  <c r="L22" i="25"/>
  <c r="L36" i="25"/>
  <c r="L8" i="25"/>
  <c r="L9" i="25"/>
  <c r="L7" i="25"/>
  <c r="L10" i="25"/>
  <c r="L27" i="25"/>
  <c r="L11" i="25"/>
  <c r="L12" i="25"/>
  <c r="L39" i="25"/>
  <c r="L13" i="25"/>
  <c r="L43" i="25"/>
  <c r="L15" i="25"/>
  <c r="L40" i="25"/>
  <c r="L16" i="25"/>
  <c r="L37" i="25"/>
  <c r="L25" i="25"/>
  <c r="L19" i="25"/>
  <c r="L4" i="25"/>
  <c r="L18" i="25"/>
  <c r="L14" i="25"/>
  <c r="L21" i="25"/>
  <c r="L46" i="25"/>
  <c r="L20" i="25"/>
  <c r="L24" i="25"/>
  <c r="L30" i="25"/>
  <c r="L23" i="25"/>
  <c r="L26" i="25"/>
  <c r="L28" i="25"/>
  <c r="L38" i="25"/>
  <c r="L31" i="25"/>
  <c r="L5" i="25"/>
  <c r="L32" i="25"/>
  <c r="L44" i="25"/>
  <c r="L33" i="25"/>
  <c r="L34" i="25"/>
  <c r="L35" i="25"/>
  <c r="L3" i="25"/>
  <c r="L41" i="25"/>
  <c r="L42" i="25"/>
  <c r="L45" i="25"/>
  <c r="L47" i="25"/>
  <c r="L48" i="25"/>
  <c r="L29" i="25"/>
  <c r="L49" i="25"/>
  <c r="L6" i="25"/>
  <c r="C53" i="24"/>
  <c r="C52" i="24"/>
  <c r="L53" i="22"/>
  <c r="L52" i="22"/>
  <c r="L51" i="22"/>
  <c r="K53" i="22"/>
  <c r="K52" i="22"/>
  <c r="K51" i="22"/>
  <c r="J53" i="22"/>
  <c r="J52" i="22"/>
  <c r="J51" i="22"/>
  <c r="C53" i="22"/>
  <c r="C52" i="22"/>
  <c r="G53" i="22"/>
  <c r="G52" i="22"/>
  <c r="G51" i="22"/>
  <c r="L3" i="22"/>
  <c r="L4" i="22"/>
  <c r="L5" i="22"/>
  <c r="L6" i="22"/>
  <c r="L7" i="22"/>
  <c r="L8" i="22"/>
  <c r="L9" i="22"/>
  <c r="L10" i="22"/>
  <c r="L11" i="22"/>
  <c r="L12" i="22"/>
  <c r="L13" i="22"/>
  <c r="L14" i="22"/>
  <c r="L15" i="22"/>
  <c r="L16" i="22"/>
  <c r="L17" i="22"/>
  <c r="L18" i="22"/>
  <c r="L19" i="22"/>
  <c r="L20" i="22"/>
  <c r="L21" i="22"/>
  <c r="L22" i="22"/>
  <c r="L23" i="22"/>
  <c r="L24" i="22"/>
  <c r="L25" i="22"/>
  <c r="L26" i="22"/>
  <c r="L27" i="22"/>
  <c r="L28" i="22"/>
  <c r="L29" i="22"/>
  <c r="L30" i="22"/>
  <c r="L31" i="22"/>
  <c r="L32" i="22"/>
  <c r="L33" i="22"/>
  <c r="L34" i="22"/>
  <c r="L35" i="22"/>
  <c r="L36" i="22"/>
  <c r="L37" i="22"/>
  <c r="L38" i="22"/>
  <c r="L39" i="22"/>
  <c r="L40" i="22"/>
  <c r="L41" i="22"/>
  <c r="L42" i="22"/>
  <c r="L43" i="22"/>
  <c r="L44" i="22"/>
  <c r="L45" i="22"/>
  <c r="L46" i="22"/>
  <c r="L47" i="22"/>
  <c r="L48" i="22"/>
  <c r="L49" i="22"/>
  <c r="L2" i="22"/>
  <c r="K3" i="22"/>
  <c r="K4" i="22"/>
  <c r="K5" i="22"/>
  <c r="K6" i="22"/>
  <c r="K7" i="22"/>
  <c r="K8" i="22"/>
  <c r="K9" i="22"/>
  <c r="K10" i="22"/>
  <c r="K11" i="22"/>
  <c r="K12" i="22"/>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2" i="22"/>
  <c r="J3" i="22"/>
  <c r="J4" i="22"/>
  <c r="J5" i="22"/>
  <c r="J6" i="22"/>
  <c r="J7" i="22"/>
  <c r="J8" i="22"/>
  <c r="J9" i="22"/>
  <c r="J10" i="22"/>
  <c r="J11" i="22"/>
  <c r="J12" i="22"/>
  <c r="J13" i="22"/>
  <c r="J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2" i="22"/>
  <c r="G3" i="22"/>
  <c r="G4" i="22"/>
  <c r="G5" i="22"/>
  <c r="G6" i="22"/>
  <c r="G7"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2" i="22"/>
  <c r="E45" i="27"/>
  <c r="M45" i="27"/>
  <c r="G45" i="27"/>
  <c r="C44" i="27"/>
  <c r="I44" i="27"/>
  <c r="I45" i="27"/>
  <c r="L41" i="27"/>
  <c r="J41" i="27"/>
  <c r="H41" i="27"/>
  <c r="F41" i="27"/>
  <c r="D41" i="27"/>
  <c r="L40" i="27"/>
  <c r="J40" i="27"/>
  <c r="H40" i="27"/>
  <c r="F40" i="27"/>
  <c r="D40" i="27"/>
  <c r="L39" i="27"/>
  <c r="J39" i="27"/>
  <c r="H39" i="27"/>
  <c r="F39" i="27"/>
  <c r="D39" i="27"/>
  <c r="L38" i="27"/>
  <c r="J38" i="27"/>
  <c r="H38" i="27"/>
  <c r="F38" i="27"/>
  <c r="D38" i="27"/>
  <c r="L36" i="27"/>
  <c r="J36" i="27"/>
  <c r="H36" i="27"/>
  <c r="F36" i="27"/>
  <c r="D36" i="27"/>
  <c r="L35" i="27"/>
  <c r="J35" i="27"/>
  <c r="H35" i="27"/>
  <c r="F35" i="27"/>
  <c r="D35" i="27"/>
  <c r="L34" i="27"/>
  <c r="J34" i="27"/>
  <c r="H34" i="27"/>
  <c r="F34" i="27"/>
  <c r="D34" i="27"/>
  <c r="L31" i="27"/>
  <c r="J31" i="27"/>
  <c r="H31" i="27"/>
  <c r="F31" i="27"/>
  <c r="D31" i="27"/>
  <c r="L29" i="27"/>
  <c r="J29" i="27"/>
  <c r="H29" i="27"/>
  <c r="F29" i="27"/>
  <c r="D29" i="27"/>
  <c r="L28" i="27"/>
  <c r="J28" i="27"/>
  <c r="H28" i="27"/>
  <c r="F28" i="27"/>
  <c r="D28" i="27"/>
  <c r="L27" i="27"/>
  <c r="J27" i="27"/>
  <c r="H27" i="27"/>
  <c r="F27" i="27"/>
  <c r="D27" i="27"/>
  <c r="L26" i="27"/>
  <c r="J26" i="27"/>
  <c r="H26" i="27"/>
  <c r="F26" i="27"/>
  <c r="D26" i="27"/>
  <c r="L24" i="27"/>
  <c r="J24" i="27"/>
  <c r="H24" i="27"/>
  <c r="F24" i="27"/>
  <c r="D24" i="27"/>
  <c r="L23" i="27"/>
  <c r="J23" i="27"/>
  <c r="H23" i="27"/>
  <c r="F23" i="27"/>
  <c r="D23" i="27"/>
  <c r="L22" i="27"/>
  <c r="J22" i="27"/>
  <c r="H22" i="27"/>
  <c r="F22" i="27"/>
  <c r="D22" i="27"/>
  <c r="L21" i="27"/>
  <c r="J21" i="27"/>
  <c r="H21" i="27"/>
  <c r="F21" i="27"/>
  <c r="D21" i="27"/>
  <c r="L20" i="27"/>
  <c r="J20" i="27"/>
  <c r="H20" i="27"/>
  <c r="F20" i="27"/>
  <c r="D20" i="27"/>
  <c r="L19" i="27"/>
  <c r="J19" i="27"/>
  <c r="H19" i="27"/>
  <c r="F19" i="27"/>
  <c r="D19" i="27"/>
  <c r="L18" i="27"/>
  <c r="J18" i="27"/>
  <c r="H18" i="27"/>
  <c r="F18" i="27"/>
  <c r="D18" i="27"/>
  <c r="L17" i="27"/>
  <c r="J17" i="27"/>
  <c r="H17" i="27"/>
  <c r="F17" i="27"/>
  <c r="D17" i="27"/>
  <c r="L14" i="27"/>
  <c r="J14" i="27"/>
  <c r="H14" i="27"/>
  <c r="F14" i="27"/>
  <c r="D14" i="27"/>
  <c r="L13" i="27"/>
  <c r="J13" i="27"/>
  <c r="H13" i="27"/>
  <c r="F13" i="27"/>
  <c r="D13" i="27"/>
  <c r="L12" i="27"/>
  <c r="J12" i="27"/>
  <c r="H12" i="27"/>
  <c r="F12" i="27"/>
  <c r="D12" i="27"/>
  <c r="L11" i="27"/>
  <c r="J11" i="27"/>
  <c r="H11" i="27"/>
  <c r="F11" i="27"/>
  <c r="D11" i="27"/>
  <c r="L10" i="27"/>
  <c r="J10" i="27"/>
  <c r="H10" i="27"/>
  <c r="F10" i="27"/>
  <c r="D10" i="27"/>
  <c r="L9" i="27"/>
  <c r="J9" i="27"/>
  <c r="H9" i="27"/>
  <c r="F9" i="27"/>
  <c r="D9" i="27"/>
  <c r="L8" i="27"/>
  <c r="J8" i="27"/>
  <c r="H8" i="27"/>
  <c r="F8" i="27"/>
  <c r="D8" i="27"/>
  <c r="L7" i="27"/>
  <c r="J7" i="27"/>
  <c r="H7" i="27"/>
  <c r="F7" i="27"/>
  <c r="D7" i="27"/>
  <c r="L6" i="27"/>
  <c r="J6" i="27"/>
  <c r="H6" i="27"/>
  <c r="F6" i="27"/>
  <c r="D6" i="27"/>
  <c r="L4" i="27"/>
  <c r="J4" i="27"/>
  <c r="H4" i="27"/>
  <c r="F4" i="27"/>
  <c r="D4" i="27"/>
  <c r="L3" i="27"/>
  <c r="J3" i="27"/>
  <c r="H3" i="27"/>
  <c r="F3" i="27"/>
  <c r="D3" i="27"/>
  <c r="L4" i="20"/>
  <c r="L54" i="20" s="1"/>
  <c r="L5" i="20"/>
  <c r="L6" i="20"/>
  <c r="L7" i="20"/>
  <c r="L8" i="20"/>
  <c r="L9" i="20"/>
  <c r="L10" i="20"/>
  <c r="L11" i="20"/>
  <c r="L12" i="20"/>
  <c r="L13" i="20"/>
  <c r="L14" i="20"/>
  <c r="L15" i="20"/>
  <c r="L16" i="20"/>
  <c r="L17" i="20"/>
  <c r="L18" i="20"/>
  <c r="L19" i="20"/>
  <c r="L20" i="20"/>
  <c r="L21" i="20"/>
  <c r="L22" i="20"/>
  <c r="L23" i="20"/>
  <c r="L24" i="20"/>
  <c r="L25" i="20"/>
  <c r="L26" i="20"/>
  <c r="L27" i="20"/>
  <c r="L28" i="20"/>
  <c r="L29" i="20"/>
  <c r="L30" i="20"/>
  <c r="L31" i="20"/>
  <c r="L32" i="20"/>
  <c r="L33" i="20"/>
  <c r="L34" i="20"/>
  <c r="L35" i="20"/>
  <c r="L36" i="20"/>
  <c r="L37" i="20"/>
  <c r="L38" i="20"/>
  <c r="L39" i="20"/>
  <c r="L40" i="20"/>
  <c r="L41" i="20"/>
  <c r="L42" i="20"/>
  <c r="L43" i="20"/>
  <c r="L44" i="20"/>
  <c r="L45" i="20"/>
  <c r="L46" i="20"/>
  <c r="L47" i="20"/>
  <c r="L48" i="20"/>
  <c r="L49" i="20"/>
  <c r="L50" i="20"/>
  <c r="L3" i="20"/>
  <c r="L53" i="20" s="1"/>
  <c r="J4" i="20"/>
  <c r="J53" i="20" s="1"/>
  <c r="J5" i="20"/>
  <c r="J6" i="20"/>
  <c r="J7" i="20"/>
  <c r="J8" i="20"/>
  <c r="J9" i="20"/>
  <c r="J10" i="20"/>
  <c r="J11" i="20"/>
  <c r="J12" i="20"/>
  <c r="J13" i="20"/>
  <c r="J14" i="20"/>
  <c r="J15" i="20"/>
  <c r="J16" i="20"/>
  <c r="J17" i="20"/>
  <c r="J18" i="20"/>
  <c r="J19" i="20"/>
  <c r="J20" i="20"/>
  <c r="J21" i="20"/>
  <c r="J22" i="20"/>
  <c r="J23" i="20"/>
  <c r="J24" i="20"/>
  <c r="J25" i="20"/>
  <c r="J26" i="20"/>
  <c r="J27" i="20"/>
  <c r="J28" i="20"/>
  <c r="J29" i="20"/>
  <c r="J30" i="20"/>
  <c r="J31" i="20"/>
  <c r="J32" i="20"/>
  <c r="J33" i="20"/>
  <c r="J34" i="20"/>
  <c r="J35" i="20"/>
  <c r="J36" i="20"/>
  <c r="J37" i="20"/>
  <c r="J38" i="20"/>
  <c r="J39" i="20"/>
  <c r="J40" i="20"/>
  <c r="J41" i="20"/>
  <c r="J42" i="20"/>
  <c r="J43" i="20"/>
  <c r="J44" i="20"/>
  <c r="J45" i="20"/>
  <c r="J46" i="20"/>
  <c r="J47" i="20"/>
  <c r="J48" i="20"/>
  <c r="J49" i="20"/>
  <c r="J50" i="20"/>
  <c r="J3" i="20"/>
  <c r="J54" i="20" s="1"/>
  <c r="H4" i="20"/>
  <c r="H54" i="20" s="1"/>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3" i="20"/>
  <c r="H53" i="20" s="1"/>
  <c r="F4" i="20"/>
  <c r="F5" i="20"/>
  <c r="F6" i="20"/>
  <c r="F7"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 r="F50" i="20"/>
  <c r="F3" i="20"/>
  <c r="F54" i="20" s="1"/>
  <c r="D4" i="20"/>
  <c r="D53" i="20" s="1"/>
  <c r="D5" i="20"/>
  <c r="D6" i="20"/>
  <c r="D7" i="20"/>
  <c r="D8"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3" i="20"/>
  <c r="W18" i="14"/>
  <c r="W3" i="14"/>
  <c r="W53" i="14" s="1"/>
  <c r="W23" i="14"/>
  <c r="W37" i="14"/>
  <c r="W9" i="14"/>
  <c r="W10" i="14"/>
  <c r="W8" i="14"/>
  <c r="W54" i="14" s="1"/>
  <c r="W11" i="14"/>
  <c r="W28" i="14"/>
  <c r="W12" i="14"/>
  <c r="W13" i="14"/>
  <c r="W40" i="14"/>
  <c r="W14" i="14"/>
  <c r="W44" i="14"/>
  <c r="W16" i="14"/>
  <c r="W41" i="14"/>
  <c r="W17" i="14"/>
  <c r="W38" i="14"/>
  <c r="W26" i="14"/>
  <c r="W20" i="14"/>
  <c r="W5" i="14"/>
  <c r="W19" i="14"/>
  <c r="W15" i="14"/>
  <c r="W22" i="14"/>
  <c r="W47" i="14"/>
  <c r="W21" i="14"/>
  <c r="W25" i="14"/>
  <c r="W31" i="14"/>
  <c r="W24" i="14"/>
  <c r="W27" i="14"/>
  <c r="W29" i="14"/>
  <c r="W39" i="14"/>
  <c r="W32" i="14"/>
  <c r="W6" i="14"/>
  <c r="W33" i="14"/>
  <c r="W45" i="14"/>
  <c r="W34" i="14"/>
  <c r="W35" i="14"/>
  <c r="W36" i="14"/>
  <c r="W4" i="14"/>
  <c r="W42" i="14"/>
  <c r="W43" i="14"/>
  <c r="W46" i="14"/>
  <c r="W48" i="14"/>
  <c r="W49" i="14"/>
  <c r="W30" i="14"/>
  <c r="W50" i="14"/>
  <c r="W7" i="14"/>
  <c r="V18" i="14"/>
  <c r="V3" i="14"/>
  <c r="V54" i="14" s="1"/>
  <c r="V23" i="14"/>
  <c r="V37" i="14"/>
  <c r="V9" i="14"/>
  <c r="V10" i="14"/>
  <c r="V8" i="14"/>
  <c r="V11" i="14"/>
  <c r="V28" i="14"/>
  <c r="V12" i="14"/>
  <c r="V13" i="14"/>
  <c r="V40" i="14"/>
  <c r="V14" i="14"/>
  <c r="V44" i="14"/>
  <c r="V16" i="14"/>
  <c r="V41" i="14"/>
  <c r="V17" i="14"/>
  <c r="V38" i="14"/>
  <c r="V26" i="14"/>
  <c r="V20" i="14"/>
  <c r="V5" i="14"/>
  <c r="V19" i="14"/>
  <c r="V15" i="14"/>
  <c r="V22" i="14"/>
  <c r="V47" i="14"/>
  <c r="V21" i="14"/>
  <c r="V25" i="14"/>
  <c r="V31" i="14"/>
  <c r="V24" i="14"/>
  <c r="V27" i="14"/>
  <c r="V29" i="14"/>
  <c r="V39" i="14"/>
  <c r="V32" i="14"/>
  <c r="V6" i="14"/>
  <c r="V33" i="14"/>
  <c r="V45" i="14"/>
  <c r="V34" i="14"/>
  <c r="V35" i="14"/>
  <c r="V36" i="14"/>
  <c r="V4" i="14"/>
  <c r="V42" i="14"/>
  <c r="V43" i="14"/>
  <c r="V46" i="14"/>
  <c r="V48" i="14"/>
  <c r="V49" i="14"/>
  <c r="V30" i="14"/>
  <c r="V50" i="14"/>
  <c r="V7" i="14"/>
  <c r="S18" i="14"/>
  <c r="S3" i="14"/>
  <c r="S54" i="14" s="1"/>
  <c r="S23" i="14"/>
  <c r="S37" i="14"/>
  <c r="S9" i="14"/>
  <c r="S10" i="14"/>
  <c r="S8" i="14"/>
  <c r="S11" i="14"/>
  <c r="S28" i="14"/>
  <c r="S12" i="14"/>
  <c r="S13" i="14"/>
  <c r="S40" i="14"/>
  <c r="S14" i="14"/>
  <c r="S44" i="14"/>
  <c r="S16" i="14"/>
  <c r="S41" i="14"/>
  <c r="S17" i="14"/>
  <c r="S38" i="14"/>
  <c r="S26" i="14"/>
  <c r="S20" i="14"/>
  <c r="S5" i="14"/>
  <c r="S19" i="14"/>
  <c r="S15" i="14"/>
  <c r="S22" i="14"/>
  <c r="S47" i="14"/>
  <c r="S21" i="14"/>
  <c r="S25" i="14"/>
  <c r="S31" i="14"/>
  <c r="S24" i="14"/>
  <c r="S27" i="14"/>
  <c r="S29" i="14"/>
  <c r="S39" i="14"/>
  <c r="S32" i="14"/>
  <c r="S6" i="14"/>
  <c r="S33" i="14"/>
  <c r="S45" i="14"/>
  <c r="S34" i="14"/>
  <c r="S35" i="14"/>
  <c r="S36" i="14"/>
  <c r="S4" i="14"/>
  <c r="S42" i="14"/>
  <c r="S43" i="14"/>
  <c r="S46" i="14"/>
  <c r="S48" i="14"/>
  <c r="S49" i="14"/>
  <c r="S30" i="14"/>
  <c r="S50" i="14"/>
  <c r="S7" i="14"/>
  <c r="Q18" i="14"/>
  <c r="Q3" i="14"/>
  <c r="Q54" i="14" s="1"/>
  <c r="Q23" i="14"/>
  <c r="Q37" i="14"/>
  <c r="Q9" i="14"/>
  <c r="Q10" i="14"/>
  <c r="Q8" i="14"/>
  <c r="Q11" i="14"/>
  <c r="Q28" i="14"/>
  <c r="Q12" i="14"/>
  <c r="Q13" i="14"/>
  <c r="Q40" i="14"/>
  <c r="Q14" i="14"/>
  <c r="Q44" i="14"/>
  <c r="Q16" i="14"/>
  <c r="Q41" i="14"/>
  <c r="Q17" i="14"/>
  <c r="Q38" i="14"/>
  <c r="Q26" i="14"/>
  <c r="Q20" i="14"/>
  <c r="Q5" i="14"/>
  <c r="Q19" i="14"/>
  <c r="Q15" i="14"/>
  <c r="Q22" i="14"/>
  <c r="Q47" i="14"/>
  <c r="Q21" i="14"/>
  <c r="Q25" i="14"/>
  <c r="Q31" i="14"/>
  <c r="Q24" i="14"/>
  <c r="Q27" i="14"/>
  <c r="Q29" i="14"/>
  <c r="Q39" i="14"/>
  <c r="Q32" i="14"/>
  <c r="Q6" i="14"/>
  <c r="Q33" i="14"/>
  <c r="Q45" i="14"/>
  <c r="Q34" i="14"/>
  <c r="Q35" i="14"/>
  <c r="Q36" i="14"/>
  <c r="Q4" i="14"/>
  <c r="Q42" i="14"/>
  <c r="Q43" i="14"/>
  <c r="Q46" i="14"/>
  <c r="Q48" i="14"/>
  <c r="Q49" i="14"/>
  <c r="Q30" i="14"/>
  <c r="Q50" i="14"/>
  <c r="Q7" i="14"/>
  <c r="P18" i="14"/>
  <c r="P3" i="14"/>
  <c r="P54" i="14" s="1"/>
  <c r="P23" i="14"/>
  <c r="P37" i="14"/>
  <c r="P9" i="14"/>
  <c r="P10" i="14"/>
  <c r="P8" i="14"/>
  <c r="P11" i="14"/>
  <c r="P28" i="14"/>
  <c r="P12" i="14"/>
  <c r="P13" i="14"/>
  <c r="P40" i="14"/>
  <c r="P14" i="14"/>
  <c r="P44" i="14"/>
  <c r="P16" i="14"/>
  <c r="P41" i="14"/>
  <c r="P17" i="14"/>
  <c r="P38" i="14"/>
  <c r="P26" i="14"/>
  <c r="P20" i="14"/>
  <c r="P5" i="14"/>
  <c r="P19" i="14"/>
  <c r="P15" i="14"/>
  <c r="P22" i="14"/>
  <c r="P47" i="14"/>
  <c r="P21" i="14"/>
  <c r="P25" i="14"/>
  <c r="P31" i="14"/>
  <c r="P24" i="14"/>
  <c r="P27" i="14"/>
  <c r="P29" i="14"/>
  <c r="P39" i="14"/>
  <c r="P32" i="14"/>
  <c r="P6" i="14"/>
  <c r="P33" i="14"/>
  <c r="P45" i="14"/>
  <c r="P34" i="14"/>
  <c r="P35" i="14"/>
  <c r="P36" i="14"/>
  <c r="P4" i="14"/>
  <c r="P42" i="14"/>
  <c r="P43" i="14"/>
  <c r="P46" i="14"/>
  <c r="P48" i="14"/>
  <c r="P49" i="14"/>
  <c r="P30" i="14"/>
  <c r="P50" i="14"/>
  <c r="P7" i="14"/>
  <c r="M18" i="14"/>
  <c r="M3" i="14"/>
  <c r="M54" i="14" s="1"/>
  <c r="M23" i="14"/>
  <c r="M37" i="14"/>
  <c r="M9" i="14"/>
  <c r="M10" i="14"/>
  <c r="M8" i="14"/>
  <c r="M53" i="14" s="1"/>
  <c r="M11" i="14"/>
  <c r="M28" i="14"/>
  <c r="M12" i="14"/>
  <c r="M13" i="14"/>
  <c r="M40" i="14"/>
  <c r="M14" i="14"/>
  <c r="M44" i="14"/>
  <c r="M16" i="14"/>
  <c r="M41" i="14"/>
  <c r="M17" i="14"/>
  <c r="M38" i="14"/>
  <c r="M26" i="14"/>
  <c r="M20" i="14"/>
  <c r="M5" i="14"/>
  <c r="M19" i="14"/>
  <c r="M15" i="14"/>
  <c r="M22" i="14"/>
  <c r="M47" i="14"/>
  <c r="M21" i="14"/>
  <c r="M25" i="14"/>
  <c r="M31" i="14"/>
  <c r="M24" i="14"/>
  <c r="M27" i="14"/>
  <c r="M29" i="14"/>
  <c r="M39" i="14"/>
  <c r="M32" i="14"/>
  <c r="M6" i="14"/>
  <c r="M33" i="14"/>
  <c r="M45" i="14"/>
  <c r="M34" i="14"/>
  <c r="M35" i="14"/>
  <c r="M36" i="14"/>
  <c r="M4" i="14"/>
  <c r="M42" i="14"/>
  <c r="M43" i="14"/>
  <c r="M46" i="14"/>
  <c r="M48" i="14"/>
  <c r="M49" i="14"/>
  <c r="M30" i="14"/>
  <c r="M50" i="14"/>
  <c r="M7" i="14"/>
  <c r="K18" i="14"/>
  <c r="K3" i="14"/>
  <c r="K23" i="14"/>
  <c r="K37" i="14"/>
  <c r="K9" i="14"/>
  <c r="K10" i="14"/>
  <c r="K8" i="14"/>
  <c r="K11" i="14"/>
  <c r="K28" i="14"/>
  <c r="K12" i="14"/>
  <c r="K13" i="14"/>
  <c r="K40" i="14"/>
  <c r="K14" i="14"/>
  <c r="K44" i="14"/>
  <c r="K16" i="14"/>
  <c r="K41" i="14"/>
  <c r="K17" i="14"/>
  <c r="K38" i="14"/>
  <c r="K26" i="14"/>
  <c r="K20" i="14"/>
  <c r="K5" i="14"/>
  <c r="K53" i="14" s="1"/>
  <c r="K19" i="14"/>
  <c r="K15" i="14"/>
  <c r="K22" i="14"/>
  <c r="K47" i="14"/>
  <c r="K21" i="14"/>
  <c r="K25" i="14"/>
  <c r="K31" i="14"/>
  <c r="K24" i="14"/>
  <c r="K27" i="14"/>
  <c r="K29" i="14"/>
  <c r="K39" i="14"/>
  <c r="K32" i="14"/>
  <c r="K6" i="14"/>
  <c r="K33" i="14"/>
  <c r="K45" i="14"/>
  <c r="K34" i="14"/>
  <c r="K35" i="14"/>
  <c r="K36" i="14"/>
  <c r="K4" i="14"/>
  <c r="K54" i="14" s="1"/>
  <c r="K42" i="14"/>
  <c r="K43" i="14"/>
  <c r="K46" i="14"/>
  <c r="K48" i="14"/>
  <c r="K49" i="14"/>
  <c r="K30" i="14"/>
  <c r="K50" i="14"/>
  <c r="K7" i="14"/>
  <c r="J18" i="14"/>
  <c r="J3" i="14"/>
  <c r="J53" i="14" s="1"/>
  <c r="J23" i="14"/>
  <c r="J37" i="14"/>
  <c r="J9" i="14"/>
  <c r="J10" i="14"/>
  <c r="J8" i="14"/>
  <c r="J11" i="14"/>
  <c r="J28" i="14"/>
  <c r="J12" i="14"/>
  <c r="J13" i="14"/>
  <c r="J40" i="14"/>
  <c r="J14" i="14"/>
  <c r="J44" i="14"/>
  <c r="J16" i="14"/>
  <c r="J41" i="14"/>
  <c r="J17" i="14"/>
  <c r="J38" i="14"/>
  <c r="J26" i="14"/>
  <c r="J20" i="14"/>
  <c r="J5" i="14"/>
  <c r="J54" i="14" s="1"/>
  <c r="J19" i="14"/>
  <c r="J15" i="14"/>
  <c r="J22" i="14"/>
  <c r="J47" i="14"/>
  <c r="J21" i="14"/>
  <c r="J25" i="14"/>
  <c r="J31" i="14"/>
  <c r="J24" i="14"/>
  <c r="J27" i="14"/>
  <c r="J29" i="14"/>
  <c r="J39" i="14"/>
  <c r="J32" i="14"/>
  <c r="J6" i="14"/>
  <c r="J33" i="14"/>
  <c r="J45" i="14"/>
  <c r="J34" i="14"/>
  <c r="J35" i="14"/>
  <c r="J36" i="14"/>
  <c r="J4" i="14"/>
  <c r="J42" i="14"/>
  <c r="J43" i="14"/>
  <c r="J46" i="14"/>
  <c r="J48" i="14"/>
  <c r="J49" i="14"/>
  <c r="J30" i="14"/>
  <c r="J50" i="14"/>
  <c r="J7" i="14"/>
  <c r="G18" i="14"/>
  <c r="G3" i="14"/>
  <c r="G53" i="14" s="1"/>
  <c r="G23" i="14"/>
  <c r="G37" i="14"/>
  <c r="G9" i="14"/>
  <c r="G10" i="14"/>
  <c r="G54" i="14" s="1"/>
  <c r="G8" i="14"/>
  <c r="G11" i="14"/>
  <c r="G28" i="14"/>
  <c r="G12" i="14"/>
  <c r="G13" i="14"/>
  <c r="G40" i="14"/>
  <c r="G14" i="14"/>
  <c r="G44" i="14"/>
  <c r="G16" i="14"/>
  <c r="G41" i="14"/>
  <c r="G17" i="14"/>
  <c r="G38" i="14"/>
  <c r="G26" i="14"/>
  <c r="G20" i="14"/>
  <c r="G5" i="14"/>
  <c r="G19" i="14"/>
  <c r="G15" i="14"/>
  <c r="G22" i="14"/>
  <c r="G47" i="14"/>
  <c r="G21" i="14"/>
  <c r="G25" i="14"/>
  <c r="G31" i="14"/>
  <c r="G24" i="14"/>
  <c r="G27" i="14"/>
  <c r="G29" i="14"/>
  <c r="G39" i="14"/>
  <c r="G32" i="14"/>
  <c r="G6" i="14"/>
  <c r="G33" i="14"/>
  <c r="G45" i="14"/>
  <c r="G34" i="14"/>
  <c r="G35" i="14"/>
  <c r="G36" i="14"/>
  <c r="G4" i="14"/>
  <c r="G42" i="14"/>
  <c r="G43" i="14"/>
  <c r="G46" i="14"/>
  <c r="G48" i="14"/>
  <c r="G49" i="14"/>
  <c r="G30" i="14"/>
  <c r="G50" i="14"/>
  <c r="G7" i="14"/>
  <c r="I53" i="13"/>
  <c r="I52" i="13"/>
  <c r="I51" i="13"/>
  <c r="J53" i="13"/>
  <c r="J52" i="13"/>
  <c r="I17" i="13"/>
  <c r="I2" i="13"/>
  <c r="I22" i="13"/>
  <c r="I36" i="13"/>
  <c r="I8" i="13"/>
  <c r="I9" i="13"/>
  <c r="I7" i="13"/>
  <c r="I10" i="13"/>
  <c r="I27" i="13"/>
  <c r="I11" i="13"/>
  <c r="I12" i="13"/>
  <c r="I39" i="13"/>
  <c r="I13" i="13"/>
  <c r="I43" i="13"/>
  <c r="I15" i="13"/>
  <c r="I40" i="13"/>
  <c r="I16" i="13"/>
  <c r="I37" i="13"/>
  <c r="I25" i="13"/>
  <c r="I19" i="13"/>
  <c r="I4" i="13"/>
  <c r="I18" i="13"/>
  <c r="I14" i="13"/>
  <c r="I21" i="13"/>
  <c r="I46" i="13"/>
  <c r="I20" i="13"/>
  <c r="I24" i="13"/>
  <c r="I30" i="13"/>
  <c r="I23" i="13"/>
  <c r="I26" i="13"/>
  <c r="I28" i="13"/>
  <c r="I38" i="13"/>
  <c r="I31" i="13"/>
  <c r="I5" i="13"/>
  <c r="I32" i="13"/>
  <c r="I44" i="13"/>
  <c r="I33" i="13"/>
  <c r="I34" i="13"/>
  <c r="I35" i="13"/>
  <c r="I3" i="13"/>
  <c r="I41" i="13"/>
  <c r="I42" i="13"/>
  <c r="I45" i="13"/>
  <c r="I47" i="13"/>
  <c r="I48" i="13"/>
  <c r="I29" i="13"/>
  <c r="I49" i="13"/>
  <c r="I6" i="13"/>
  <c r="D17" i="13"/>
  <c r="D2" i="13"/>
  <c r="D22" i="13"/>
  <c r="D36" i="13"/>
  <c r="D8" i="13"/>
  <c r="D9" i="13"/>
  <c r="D7" i="13"/>
  <c r="D10" i="13"/>
  <c r="D27" i="13"/>
  <c r="D11" i="13"/>
  <c r="D12" i="13"/>
  <c r="D39" i="13"/>
  <c r="D13" i="13"/>
  <c r="D43" i="13"/>
  <c r="D15" i="13"/>
  <c r="D40" i="13"/>
  <c r="D16" i="13"/>
  <c r="D37" i="13"/>
  <c r="D25" i="13"/>
  <c r="D19" i="13"/>
  <c r="D4" i="13"/>
  <c r="D53" i="13" s="1"/>
  <c r="D18" i="13"/>
  <c r="D14" i="13"/>
  <c r="D21" i="13"/>
  <c r="D46" i="13"/>
  <c r="D20" i="13"/>
  <c r="D24" i="13"/>
  <c r="D30" i="13"/>
  <c r="D23" i="13"/>
  <c r="D26" i="13"/>
  <c r="D28" i="13"/>
  <c r="D38" i="13"/>
  <c r="D31" i="13"/>
  <c r="D5" i="13"/>
  <c r="D32" i="13"/>
  <c r="D44" i="13"/>
  <c r="D33" i="13"/>
  <c r="D34" i="13"/>
  <c r="D35" i="13"/>
  <c r="D3" i="13"/>
  <c r="D52" i="13" s="1"/>
  <c r="D41" i="13"/>
  <c r="D42" i="13"/>
  <c r="D45" i="13"/>
  <c r="D47" i="13"/>
  <c r="D48" i="13"/>
  <c r="D29" i="13"/>
  <c r="D49" i="13"/>
  <c r="D6" i="13"/>
  <c r="F40" i="26"/>
  <c r="E40" i="26"/>
  <c r="D40" i="26"/>
  <c r="C40" i="26"/>
  <c r="F39" i="26"/>
  <c r="E39" i="26"/>
  <c r="D39" i="26"/>
  <c r="C39" i="26"/>
  <c r="F38" i="26"/>
  <c r="E38" i="26"/>
  <c r="D38" i="26"/>
  <c r="C38" i="26"/>
  <c r="F37" i="26"/>
  <c r="E37" i="26"/>
  <c r="D37" i="26"/>
  <c r="C37" i="26"/>
  <c r="F35" i="26"/>
  <c r="E35" i="26"/>
  <c r="D35" i="26"/>
  <c r="C35" i="26"/>
  <c r="F34" i="26"/>
  <c r="E34" i="26"/>
  <c r="D34" i="26"/>
  <c r="C34" i="26"/>
  <c r="F33" i="26"/>
  <c r="E33" i="26"/>
  <c r="D33" i="26"/>
  <c r="C33" i="26"/>
  <c r="F30" i="26"/>
  <c r="E30" i="26"/>
  <c r="D30" i="26"/>
  <c r="C30" i="26"/>
  <c r="F28" i="26"/>
  <c r="E28" i="26"/>
  <c r="D28" i="26"/>
  <c r="C28" i="26"/>
  <c r="F27" i="26"/>
  <c r="E27" i="26"/>
  <c r="D27" i="26"/>
  <c r="C27" i="26"/>
  <c r="F26" i="26"/>
  <c r="E26" i="26"/>
  <c r="D26" i="26"/>
  <c r="C26" i="26"/>
  <c r="F25" i="26"/>
  <c r="E25" i="26"/>
  <c r="D25" i="26"/>
  <c r="C25" i="26"/>
  <c r="F23" i="26"/>
  <c r="E23" i="26"/>
  <c r="D23" i="26"/>
  <c r="C23" i="26"/>
  <c r="F22" i="26"/>
  <c r="E22" i="26"/>
  <c r="D22" i="26"/>
  <c r="C22" i="26"/>
  <c r="F21" i="26"/>
  <c r="E21" i="26"/>
  <c r="D21" i="26"/>
  <c r="C21" i="26"/>
  <c r="F20" i="26"/>
  <c r="E20" i="26"/>
  <c r="D20" i="26"/>
  <c r="C20" i="26"/>
  <c r="F19" i="26"/>
  <c r="E19" i="26"/>
  <c r="D19" i="26"/>
  <c r="C19" i="26"/>
  <c r="F18" i="26"/>
  <c r="E18" i="26"/>
  <c r="D18" i="26"/>
  <c r="C18" i="26"/>
  <c r="F17" i="26"/>
  <c r="E17" i="26"/>
  <c r="D17" i="26"/>
  <c r="C17" i="26"/>
  <c r="F16" i="26"/>
  <c r="E16" i="26"/>
  <c r="D16" i="26"/>
  <c r="C16" i="26"/>
  <c r="F13" i="26"/>
  <c r="E13" i="26"/>
  <c r="D13" i="26"/>
  <c r="C13" i="26"/>
  <c r="F12" i="26"/>
  <c r="E12" i="26"/>
  <c r="D12" i="26"/>
  <c r="C12" i="26"/>
  <c r="F11" i="26"/>
  <c r="E11" i="26"/>
  <c r="D11" i="26"/>
  <c r="C11" i="26"/>
  <c r="F10" i="26"/>
  <c r="E10" i="26"/>
  <c r="D10" i="26"/>
  <c r="C10" i="26"/>
  <c r="F9" i="26"/>
  <c r="E9" i="26"/>
  <c r="D9" i="26"/>
  <c r="C9" i="26"/>
  <c r="F8" i="26"/>
  <c r="E8" i="26"/>
  <c r="D8" i="26"/>
  <c r="C8" i="26"/>
  <c r="F7" i="26"/>
  <c r="E7" i="26"/>
  <c r="D7" i="26"/>
  <c r="C7" i="26"/>
  <c r="F6" i="26"/>
  <c r="E6" i="26"/>
  <c r="D6" i="26"/>
  <c r="C6" i="26"/>
  <c r="F5" i="26"/>
  <c r="E5" i="26"/>
  <c r="D5" i="26"/>
  <c r="C5" i="26"/>
  <c r="F3" i="26"/>
  <c r="E3" i="26"/>
  <c r="D3" i="26"/>
  <c r="C3" i="26"/>
  <c r="F2" i="26"/>
  <c r="E2" i="26"/>
  <c r="D2" i="26"/>
  <c r="C2" i="26"/>
  <c r="D52" i="3"/>
  <c r="E52" i="3"/>
  <c r="F52" i="3"/>
  <c r="C52" i="3"/>
  <c r="D51" i="3"/>
  <c r="E51" i="3"/>
  <c r="F51" i="3"/>
  <c r="C51" i="3"/>
  <c r="C17" i="3"/>
  <c r="C2" i="3"/>
  <c r="C22" i="3"/>
  <c r="C36" i="3"/>
  <c r="C8" i="3"/>
  <c r="C9" i="3"/>
  <c r="C7" i="3"/>
  <c r="C10" i="3"/>
  <c r="C27" i="3"/>
  <c r="C11" i="3"/>
  <c r="C12" i="3"/>
  <c r="C39" i="3"/>
  <c r="C13" i="3"/>
  <c r="C43" i="3"/>
  <c r="C15" i="3"/>
  <c r="C40" i="3"/>
  <c r="C16" i="3"/>
  <c r="C37" i="3"/>
  <c r="C25" i="3"/>
  <c r="C19" i="3"/>
  <c r="C4" i="3"/>
  <c r="C18" i="3"/>
  <c r="C14" i="3"/>
  <c r="C21" i="3"/>
  <c r="C46" i="3"/>
  <c r="C20" i="3"/>
  <c r="C24" i="3"/>
  <c r="C30" i="3"/>
  <c r="C23" i="3"/>
  <c r="C26" i="3"/>
  <c r="C28" i="3"/>
  <c r="C38" i="3"/>
  <c r="C31" i="3"/>
  <c r="C5" i="3"/>
  <c r="C32" i="3"/>
  <c r="C44" i="3"/>
  <c r="C33" i="3"/>
  <c r="C34" i="3"/>
  <c r="C35" i="3"/>
  <c r="C3" i="3"/>
  <c r="C41" i="3"/>
  <c r="C42" i="3"/>
  <c r="C45" i="3"/>
  <c r="C47" i="3"/>
  <c r="C48" i="3"/>
  <c r="C29" i="3"/>
  <c r="C49" i="3"/>
  <c r="C6" i="3"/>
  <c r="D17" i="3"/>
  <c r="D2" i="3"/>
  <c r="D22" i="3"/>
  <c r="D36" i="3"/>
  <c r="D8" i="3"/>
  <c r="D9" i="3"/>
  <c r="D7" i="3"/>
  <c r="D10" i="3"/>
  <c r="D27" i="3"/>
  <c r="D11" i="3"/>
  <c r="D12" i="3"/>
  <c r="D39" i="3"/>
  <c r="D13" i="3"/>
  <c r="D43" i="3"/>
  <c r="D15" i="3"/>
  <c r="D40" i="3"/>
  <c r="D16" i="3"/>
  <c r="D37" i="3"/>
  <c r="D25" i="3"/>
  <c r="D19" i="3"/>
  <c r="D4" i="3"/>
  <c r="D18" i="3"/>
  <c r="D14" i="3"/>
  <c r="D21" i="3"/>
  <c r="D46" i="3"/>
  <c r="D20" i="3"/>
  <c r="D24" i="3"/>
  <c r="D30" i="3"/>
  <c r="D23" i="3"/>
  <c r="D26" i="3"/>
  <c r="D28" i="3"/>
  <c r="D38" i="3"/>
  <c r="D31" i="3"/>
  <c r="D5" i="3"/>
  <c r="D32" i="3"/>
  <c r="D44" i="3"/>
  <c r="D33" i="3"/>
  <c r="D34" i="3"/>
  <c r="D35" i="3"/>
  <c r="D3" i="3"/>
  <c r="D41" i="3"/>
  <c r="D42" i="3"/>
  <c r="D45" i="3"/>
  <c r="D47" i="3"/>
  <c r="D48" i="3"/>
  <c r="D29" i="3"/>
  <c r="D49" i="3"/>
  <c r="D6" i="3"/>
  <c r="E17" i="3"/>
  <c r="E2" i="3"/>
  <c r="E22" i="3"/>
  <c r="E36" i="3"/>
  <c r="E8" i="3"/>
  <c r="E9" i="3"/>
  <c r="E7" i="3"/>
  <c r="E10" i="3"/>
  <c r="E27" i="3"/>
  <c r="E11" i="3"/>
  <c r="E12" i="3"/>
  <c r="E39" i="3"/>
  <c r="E13" i="3"/>
  <c r="E43" i="3"/>
  <c r="E15" i="3"/>
  <c r="E40" i="3"/>
  <c r="E16" i="3"/>
  <c r="E37" i="3"/>
  <c r="E25" i="3"/>
  <c r="E19" i="3"/>
  <c r="E4" i="3"/>
  <c r="E18" i="3"/>
  <c r="E14" i="3"/>
  <c r="E21" i="3"/>
  <c r="E46" i="3"/>
  <c r="E20" i="3"/>
  <c r="E24" i="3"/>
  <c r="E30" i="3"/>
  <c r="E23" i="3"/>
  <c r="E26" i="3"/>
  <c r="E28" i="3"/>
  <c r="E38" i="3"/>
  <c r="E31" i="3"/>
  <c r="E5" i="3"/>
  <c r="E32" i="3"/>
  <c r="E44" i="3"/>
  <c r="E33" i="3"/>
  <c r="E34" i="3"/>
  <c r="E35" i="3"/>
  <c r="E3" i="3"/>
  <c r="E41" i="3"/>
  <c r="E42" i="3"/>
  <c r="E45" i="3"/>
  <c r="E47" i="3"/>
  <c r="E48" i="3"/>
  <c r="E29" i="3"/>
  <c r="E49" i="3"/>
  <c r="E6" i="3"/>
  <c r="F17" i="3"/>
  <c r="F2" i="3"/>
  <c r="F22" i="3"/>
  <c r="F36" i="3"/>
  <c r="F8" i="3"/>
  <c r="F9" i="3"/>
  <c r="F7" i="3"/>
  <c r="F10" i="3"/>
  <c r="F27" i="3"/>
  <c r="F11" i="3"/>
  <c r="F12" i="3"/>
  <c r="F39" i="3"/>
  <c r="F13" i="3"/>
  <c r="F43" i="3"/>
  <c r="F15" i="3"/>
  <c r="F40" i="3"/>
  <c r="F16" i="3"/>
  <c r="F37" i="3"/>
  <c r="F25" i="3"/>
  <c r="F19" i="3"/>
  <c r="F4" i="3"/>
  <c r="F18" i="3"/>
  <c r="F14" i="3"/>
  <c r="F21" i="3"/>
  <c r="F46" i="3"/>
  <c r="F20" i="3"/>
  <c r="F24" i="3"/>
  <c r="F30" i="3"/>
  <c r="F23" i="3"/>
  <c r="F26" i="3"/>
  <c r="F28" i="3"/>
  <c r="F38" i="3"/>
  <c r="F31" i="3"/>
  <c r="F5" i="3"/>
  <c r="F32" i="3"/>
  <c r="F44" i="3"/>
  <c r="F33" i="3"/>
  <c r="F34" i="3"/>
  <c r="F35" i="3"/>
  <c r="F3" i="3"/>
  <c r="F41" i="3"/>
  <c r="F42" i="3"/>
  <c r="F45" i="3"/>
  <c r="F47" i="3"/>
  <c r="F48" i="3"/>
  <c r="F29" i="3"/>
  <c r="F49" i="3"/>
  <c r="F6" i="3"/>
  <c r="E43" i="27" l="1"/>
  <c r="K45" i="27"/>
  <c r="C43" i="27"/>
  <c r="G44" i="27"/>
  <c r="M43" i="27"/>
  <c r="K44" i="27"/>
  <c r="M44" i="27"/>
  <c r="I43" i="27"/>
  <c r="E44" i="27"/>
  <c r="G43" i="27"/>
  <c r="C45" i="27"/>
  <c r="F44" i="27"/>
  <c r="L45" i="27"/>
  <c r="D45" i="27"/>
  <c r="H44" i="27"/>
  <c r="J44" i="27"/>
  <c r="J45" i="27"/>
  <c r="H45" i="27"/>
  <c r="D44" i="27"/>
  <c r="L44" i="27"/>
  <c r="F45" i="27"/>
  <c r="D54" i="20"/>
  <c r="F53" i="20"/>
  <c r="S53" i="14"/>
  <c r="P53" i="14"/>
  <c r="V53" i="14"/>
  <c r="Q53" i="14"/>
  <c r="C43" i="26"/>
  <c r="D43" i="26"/>
  <c r="F43" i="26"/>
  <c r="E43" i="26"/>
  <c r="C42" i="26"/>
  <c r="D42" i="26"/>
  <c r="E42" i="26"/>
  <c r="F42" i="26"/>
  <c r="D43" i="27" l="1"/>
  <c r="L43" i="27"/>
  <c r="F43" i="27"/>
  <c r="H43" i="27"/>
  <c r="J43" i="27"/>
  <c r="D51" i="25" l="1"/>
  <c r="E51" i="25"/>
  <c r="F51" i="25"/>
  <c r="G51" i="25"/>
  <c r="D52" i="25"/>
  <c r="E52" i="25"/>
  <c r="F52" i="25"/>
  <c r="G52" i="25"/>
  <c r="D53" i="25"/>
  <c r="E53" i="25"/>
  <c r="F53" i="25"/>
  <c r="G53" i="25"/>
  <c r="D51" i="22" l="1"/>
  <c r="E51" i="22"/>
  <c r="D52" i="22"/>
  <c r="E52" i="22"/>
  <c r="D53" i="22"/>
  <c r="E53" i="22"/>
  <c r="K53" i="25" l="1"/>
  <c r="J53" i="25"/>
  <c r="I53" i="25"/>
  <c r="K52" i="25"/>
  <c r="J52" i="25"/>
  <c r="I52" i="25"/>
  <c r="K51" i="25"/>
  <c r="J51" i="25"/>
  <c r="I51" i="25"/>
  <c r="H53" i="25"/>
  <c r="H52" i="25"/>
  <c r="H51" i="25"/>
  <c r="C51" i="25"/>
  <c r="G53" i="24"/>
  <c r="G52" i="24"/>
  <c r="E51" i="24"/>
  <c r="E52" i="24"/>
  <c r="E53" i="24"/>
  <c r="D53" i="24"/>
  <c r="D52" i="24"/>
  <c r="D51" i="24"/>
  <c r="C51" i="24"/>
  <c r="H51" i="22"/>
  <c r="I51" i="22"/>
  <c r="H52" i="22"/>
  <c r="I52" i="22"/>
  <c r="H53" i="22"/>
  <c r="I53" i="22"/>
  <c r="F53" i="22"/>
  <c r="F52" i="22"/>
  <c r="F51" i="22"/>
  <c r="C51" i="22"/>
  <c r="M51" i="22"/>
  <c r="E52" i="20"/>
  <c r="G52" i="20"/>
  <c r="I52" i="20"/>
  <c r="J52" i="20" s="1"/>
  <c r="K52" i="20"/>
  <c r="M52" i="20"/>
  <c r="E53" i="20"/>
  <c r="G53" i="20"/>
  <c r="I53" i="20"/>
  <c r="K53" i="20"/>
  <c r="M53" i="20"/>
  <c r="E54" i="20"/>
  <c r="G54" i="20"/>
  <c r="I54" i="20"/>
  <c r="K54" i="20"/>
  <c r="M54" i="20"/>
  <c r="C54" i="20"/>
  <c r="C53" i="20"/>
  <c r="C52" i="20"/>
  <c r="D52" i="20" s="1"/>
  <c r="H54" i="14"/>
  <c r="I54" i="14"/>
  <c r="L54" i="14"/>
  <c r="N54" i="14"/>
  <c r="O54" i="14"/>
  <c r="R54" i="14"/>
  <c r="T54" i="14"/>
  <c r="U54" i="14"/>
  <c r="F54" i="14"/>
  <c r="H53" i="14"/>
  <c r="I53" i="14"/>
  <c r="L53" i="14"/>
  <c r="N53" i="14"/>
  <c r="O53" i="14"/>
  <c r="R53" i="14"/>
  <c r="T53" i="14"/>
  <c r="U53" i="14"/>
  <c r="F53" i="14"/>
  <c r="D52" i="14"/>
  <c r="E52" i="14"/>
  <c r="F52" i="14"/>
  <c r="G52" i="14" s="1"/>
  <c r="H52" i="14"/>
  <c r="I52" i="14"/>
  <c r="L52" i="14"/>
  <c r="M52" i="14" s="1"/>
  <c r="N52" i="14"/>
  <c r="O52" i="14"/>
  <c r="R52" i="14"/>
  <c r="S52" i="14" s="1"/>
  <c r="T52" i="14"/>
  <c r="U52" i="14"/>
  <c r="C52" i="14"/>
  <c r="G51" i="24" l="1"/>
  <c r="L52" i="20"/>
  <c r="H52" i="20"/>
  <c r="F52" i="20"/>
  <c r="Q52" i="14"/>
  <c r="P52" i="14"/>
  <c r="W52" i="14"/>
  <c r="V52" i="14"/>
  <c r="K52" i="14"/>
  <c r="J52" i="14"/>
  <c r="F53" i="13" l="1"/>
  <c r="G53" i="13"/>
  <c r="H53" i="13"/>
  <c r="E53" i="13"/>
  <c r="C53" i="13"/>
  <c r="F52" i="13"/>
  <c r="G52" i="13"/>
  <c r="H52" i="13"/>
  <c r="E52" i="13"/>
  <c r="C52" i="13"/>
  <c r="J51" i="13"/>
  <c r="H51" i="13"/>
  <c r="G51" i="13"/>
  <c r="F51" i="13"/>
  <c r="E51" i="13"/>
  <c r="C51" i="13"/>
  <c r="D51" i="13" s="1"/>
</calcChain>
</file>

<file path=xl/sharedStrings.xml><?xml version="1.0" encoding="utf-8"?>
<sst xmlns="http://schemas.openxmlformats.org/spreadsheetml/2006/main" count="1417" uniqueCount="307">
  <si>
    <t>Location</t>
  </si>
  <si>
    <t>City</t>
  </si>
  <si>
    <t>Circulation per Registered Borrowers</t>
  </si>
  <si>
    <t>Circulation per capita</t>
  </si>
  <si>
    <t>Turnover Rate*</t>
  </si>
  <si>
    <t>Collection Expenditure per Use†</t>
  </si>
  <si>
    <t>LSA Population</t>
  </si>
  <si>
    <t>Total Physical Item Circulation</t>
  </si>
  <si>
    <t>Total Circulation Physical and Electronic Materials</t>
  </si>
  <si>
    <t>Total Collection Expenditures</t>
  </si>
  <si>
    <t>Registered Borrowers</t>
  </si>
  <si>
    <t>Total Library Materials (Physical &amp; Electronic)</t>
  </si>
  <si>
    <t>Adams Public Library</t>
  </si>
  <si>
    <t>Central Falls</t>
  </si>
  <si>
    <t>Ashaway Free Library</t>
  </si>
  <si>
    <t>Hopkinton</t>
  </si>
  <si>
    <t>Barrington Public Library</t>
  </si>
  <si>
    <t>Barrington</t>
  </si>
  <si>
    <t>Brownell Library, Home of Little Compton</t>
  </si>
  <si>
    <t>Little Compton</t>
  </si>
  <si>
    <t>Clark Memorial Library</t>
  </si>
  <si>
    <t>Richmond</t>
  </si>
  <si>
    <t>Coventry Public Library</t>
  </si>
  <si>
    <t>Coventry</t>
  </si>
  <si>
    <t>Cranston Public Library</t>
  </si>
  <si>
    <t>Cranston</t>
  </si>
  <si>
    <t>Cross' Mills Public Library</t>
  </si>
  <si>
    <t>Charlestown</t>
  </si>
  <si>
    <t>Cumberland Public Library</t>
  </si>
  <si>
    <t>Cumberland</t>
  </si>
  <si>
    <t>Davisville Free Library</t>
  </si>
  <si>
    <t>North Kingstown</t>
  </si>
  <si>
    <t>East Greenwich Free Library</t>
  </si>
  <si>
    <t>East Greenwich</t>
  </si>
  <si>
    <t>East Providence Public Library</t>
  </si>
  <si>
    <t>East Providence</t>
  </si>
  <si>
    <t>East Smithfield Public Library</t>
  </si>
  <si>
    <t>Smithfield</t>
  </si>
  <si>
    <t>Exeter Public Library</t>
  </si>
  <si>
    <t>Exeter</t>
  </si>
  <si>
    <t>George Hail Free Library</t>
  </si>
  <si>
    <t>Warren</t>
  </si>
  <si>
    <t>Glocester Manton Free Public Library</t>
  </si>
  <si>
    <t>Glocester</t>
  </si>
  <si>
    <t>Greenville Public Library</t>
  </si>
  <si>
    <t>Harmony Library</t>
  </si>
  <si>
    <t>Hope Library</t>
  </si>
  <si>
    <t>Scituate</t>
  </si>
  <si>
    <t>Island Free Library</t>
  </si>
  <si>
    <t>New Shoreham</t>
  </si>
  <si>
    <t>Jamestown Philomenian Library</t>
  </si>
  <si>
    <t>Jamestown</t>
  </si>
  <si>
    <t>Jesse M. Smith Memorial Library</t>
  </si>
  <si>
    <t>Burrillville</t>
  </si>
  <si>
    <t>Langworthy Public Library</t>
  </si>
  <si>
    <t>Libraries of Foster</t>
  </si>
  <si>
    <t>Foster</t>
  </si>
  <si>
    <t>Lincoln Public Library</t>
  </si>
  <si>
    <t>Lincoln</t>
  </si>
  <si>
    <t>Louttit Library</t>
  </si>
  <si>
    <t>West Greenwich</t>
  </si>
  <si>
    <t>Marian J. Mohr Memorial Library</t>
  </si>
  <si>
    <t>Johnston</t>
  </si>
  <si>
    <t>Maury Loontjens Memorial Library (Narragansett)</t>
  </si>
  <si>
    <t>Narragansett</t>
  </si>
  <si>
    <t>Mayor Salvatore Mancini Union Free Library</t>
  </si>
  <si>
    <t>North Providence</t>
  </si>
  <si>
    <t>Middletown Public Library</t>
  </si>
  <si>
    <t>Middletown</t>
  </si>
  <si>
    <t>Newport Public Library</t>
  </si>
  <si>
    <t>Newport</t>
  </si>
  <si>
    <t>North Kingstown Free Library</t>
  </si>
  <si>
    <t>North Scituate Public Library</t>
  </si>
  <si>
    <t>North Smithfield Public Library</t>
  </si>
  <si>
    <t>North Smithfield</t>
  </si>
  <si>
    <t>Pascoag Free Public Library</t>
  </si>
  <si>
    <t>Pawtucket Public Library</t>
  </si>
  <si>
    <t>Pawtucket</t>
  </si>
  <si>
    <t>Pontiac Free Library</t>
  </si>
  <si>
    <t>Warwick</t>
  </si>
  <si>
    <t>Portsmouth Free Public Library</t>
  </si>
  <si>
    <t>Portsmouth</t>
  </si>
  <si>
    <t>Providence Community Library</t>
  </si>
  <si>
    <t>Providence</t>
  </si>
  <si>
    <t>Providence Public Library</t>
  </si>
  <si>
    <t>Rogers Free Library</t>
  </si>
  <si>
    <t>Bristol</t>
  </si>
  <si>
    <t>South Kingstown Public Library</t>
  </si>
  <si>
    <t>South Kingstown</t>
  </si>
  <si>
    <t>Tiverton Public Library</t>
  </si>
  <si>
    <t>Tiverton</t>
  </si>
  <si>
    <t>Warwick Public Library</t>
  </si>
  <si>
    <t>West Warwick Public Library</t>
  </si>
  <si>
    <t>West Warwick</t>
  </si>
  <si>
    <t>Westerly Public Library</t>
  </si>
  <si>
    <t>Westerly</t>
  </si>
  <si>
    <t>Willett Free Library</t>
  </si>
  <si>
    <t>Woonsocket Harris Public Library</t>
  </si>
  <si>
    <t>Woonsocket</t>
  </si>
  <si>
    <t>Average</t>
  </si>
  <si>
    <t>Median</t>
  </si>
  <si>
    <t>Print Circulation</t>
  </si>
  <si>
    <t>Print % of Total Circulation (Physical &amp; Electronic)</t>
  </si>
  <si>
    <t>Physical Audio  Circulation</t>
  </si>
  <si>
    <t>Physical Video Circulation</t>
  </si>
  <si>
    <t>Other Physical Item Circulation</t>
  </si>
  <si>
    <t>Physical % of Total Circulation (Physical &amp; Electronic)</t>
  </si>
  <si>
    <t>Total</t>
  </si>
  <si>
    <t>Adults</t>
  </si>
  <si>
    <t>Children</t>
  </si>
  <si>
    <t>Young Adults</t>
  </si>
  <si>
    <t>Adult Physical Circulation</t>
  </si>
  <si>
    <t>Adult % of Physical Circulation</t>
  </si>
  <si>
    <t>Adult Electronic Circulation</t>
  </si>
  <si>
    <t>Total Circulation Adult Materials</t>
  </si>
  <si>
    <t>Adult % of Total Circulation (Phys &amp; Elec)</t>
  </si>
  <si>
    <t>Adult Circulation per capita</t>
  </si>
  <si>
    <t>Children's Physical Circulation</t>
  </si>
  <si>
    <t>Children % of Physical Circulation</t>
  </si>
  <si>
    <t>Children's Electronic Circulation</t>
  </si>
  <si>
    <t>Children Circulation per capita</t>
  </si>
  <si>
    <t>YA Physical Circulaton</t>
  </si>
  <si>
    <t>YA % of Physical Circulation</t>
  </si>
  <si>
    <t>YA Electronic Circulation</t>
  </si>
  <si>
    <t>YA % Total Circulation (Phys &amp; Elec)</t>
  </si>
  <si>
    <t>YA Circulation per capita</t>
  </si>
  <si>
    <t>eAudio</t>
  </si>
  <si>
    <t>eVideo</t>
  </si>
  <si>
    <t>eBooks</t>
  </si>
  <si>
    <t>Local Electronic Materials</t>
  </si>
  <si>
    <t>Totals</t>
  </si>
  <si>
    <t>eAudio Circulation</t>
  </si>
  <si>
    <t>eAudio % of Electronic Circulation</t>
  </si>
  <si>
    <t>eVideo Circulation</t>
  </si>
  <si>
    <t>eVideo % of Electronic Circulation</t>
  </si>
  <si>
    <t>eBooks Circulation</t>
  </si>
  <si>
    <t>eBooks % of Electronic Circulation</t>
  </si>
  <si>
    <t>Local % of Electronic Circulation</t>
  </si>
  <si>
    <t>Total Electronic Materials Circulation</t>
  </si>
  <si>
    <t>Electronic % of Total Circulation</t>
  </si>
  <si>
    <t>Total Circulation (Physical &amp; Electronic)</t>
  </si>
  <si>
    <t>Population</t>
  </si>
  <si>
    <t>Physical AV Circulation per capita</t>
  </si>
  <si>
    <t>eAudio  Circulation*</t>
  </si>
  <si>
    <t>eVideo Circulation*</t>
  </si>
  <si>
    <t>Total Electronic AV Circulation†</t>
  </si>
  <si>
    <t>AV % of Total Circulation</t>
  </si>
  <si>
    <t>Local Electronic Collection Usage</t>
  </si>
  <si>
    <t>Other Cooperative Agreement Electronic Collection Usage</t>
  </si>
  <si>
    <t>State Electronic Collection Usage</t>
  </si>
  <si>
    <t>Total Retrieval of Electronic Information</t>
  </si>
  <si>
    <t>Provided to OSL Libraries</t>
  </si>
  <si>
    <t>Provided to In-State non-OSL Libraries</t>
  </si>
  <si>
    <t>Provided to Out-of-State Libraries</t>
  </si>
  <si>
    <t>Provided to Total</t>
  </si>
  <si>
    <t>Received from OSL Libraries</t>
  </si>
  <si>
    <t>Received from In-State non-OSL Libraries</t>
  </si>
  <si>
    <t>Received from Out-of-State Libraries</t>
  </si>
  <si>
    <t>Received from Total</t>
  </si>
  <si>
    <t>Library ID</t>
  </si>
  <si>
    <t>Municipality</t>
  </si>
  <si>
    <t>5.1 Print Circulation</t>
  </si>
  <si>
    <t>5.2 Physical Audio Circulation</t>
  </si>
  <si>
    <t>5.3 Physical Video Circulation</t>
  </si>
  <si>
    <t>5.4 Other Physical Item Circulation</t>
  </si>
  <si>
    <t>5.5 Total Physical Item Circulation</t>
  </si>
  <si>
    <t>5.6 eAudio Circulation</t>
  </si>
  <si>
    <t>5.7 eVideo Circulation</t>
  </si>
  <si>
    <t>5.8 eBooks Circulation</t>
  </si>
  <si>
    <t>5.9 Local Electronic Materials Circulation</t>
  </si>
  <si>
    <t>5.10 Total Electronic Materials Circulation</t>
  </si>
  <si>
    <t>5.11 Local Electronic Collection Usage</t>
  </si>
  <si>
    <t>5.12 Other Cooperative Agreement Electronic Collection Usage</t>
  </si>
  <si>
    <t>5.13 State Electronic Collection Usage</t>
  </si>
  <si>
    <t>5.14 Total Retrieval of Electronic Information</t>
  </si>
  <si>
    <t>5.15 Electronic Content Use</t>
  </si>
  <si>
    <t>5.16 Total Circulation Physical and Electronic Materials</t>
  </si>
  <si>
    <t>5.17 Total Collection Use</t>
  </si>
  <si>
    <t>5.18 Adult Physical Circulation</t>
  </si>
  <si>
    <t>5.19 Adult Electronic Circulation</t>
  </si>
  <si>
    <t>5.20 Total Circulation Adult Materials</t>
  </si>
  <si>
    <t>5.21 Children's Physical Circulation</t>
  </si>
  <si>
    <t>5.22 Children's Electronic Circulation</t>
  </si>
  <si>
    <t>5.23 Total Circulation Children's Materials</t>
  </si>
  <si>
    <t>5.24 YA Physical Circulation</t>
  </si>
  <si>
    <t>5.25 YA Electronic Circulation</t>
  </si>
  <si>
    <t>5.26 Total YA Materials</t>
  </si>
  <si>
    <t>5.27 Provided to OSL Libraries</t>
  </si>
  <si>
    <t>5.28 Provided to In-State non-OSL Libraries</t>
  </si>
  <si>
    <t>5.29 Provided to Out-of-State Libraries</t>
  </si>
  <si>
    <t>5.30 Provided to Total</t>
  </si>
  <si>
    <t>5.31 Received from OSL Libraries</t>
  </si>
  <si>
    <t>5.32 Received from In-State non-OSL Libraries</t>
  </si>
  <si>
    <t>5.33 Received from Out-of-State Libraries</t>
  </si>
  <si>
    <t>5.34 Received from Total</t>
  </si>
  <si>
    <t>CFA</t>
  </si>
  <si>
    <t>ASH</t>
  </si>
  <si>
    <t>BAR</t>
  </si>
  <si>
    <t>LCO</t>
  </si>
  <si>
    <t>CLA</t>
  </si>
  <si>
    <t>COV</t>
  </si>
  <si>
    <t>CRA</t>
  </si>
  <si>
    <t>CHA</t>
  </si>
  <si>
    <t>CUM</t>
  </si>
  <si>
    <t>DPL</t>
  </si>
  <si>
    <t>EGR</t>
  </si>
  <si>
    <t>EPL</t>
  </si>
  <si>
    <t>ESM</t>
  </si>
  <si>
    <t>EXE</t>
  </si>
  <si>
    <t>WRR</t>
  </si>
  <si>
    <t>GLO</t>
  </si>
  <si>
    <t>GVL</t>
  </si>
  <si>
    <t>HAR</t>
  </si>
  <si>
    <t>HPE</t>
  </si>
  <si>
    <t>NSH</t>
  </si>
  <si>
    <t>JAM</t>
  </si>
  <si>
    <t>BUR</t>
  </si>
  <si>
    <t>LAN</t>
  </si>
  <si>
    <t>FOS</t>
  </si>
  <si>
    <t>LIN</t>
  </si>
  <si>
    <t>WGR</t>
  </si>
  <si>
    <t>JOH</t>
  </si>
  <si>
    <t>NAR</t>
  </si>
  <si>
    <t>NPR</t>
  </si>
  <si>
    <t>MID</t>
  </si>
  <si>
    <t>NPT</t>
  </si>
  <si>
    <t>NKI</t>
  </si>
  <si>
    <t>SCI</t>
  </si>
  <si>
    <t>NSM</t>
  </si>
  <si>
    <t>PAS</t>
  </si>
  <si>
    <t>PAW</t>
  </si>
  <si>
    <t>WPO</t>
  </si>
  <si>
    <t>POR</t>
  </si>
  <si>
    <t>PCL</t>
  </si>
  <si>
    <t>PRO</t>
  </si>
  <si>
    <t>BRI</t>
  </si>
  <si>
    <t>SKI</t>
  </si>
  <si>
    <t>TIV</t>
  </si>
  <si>
    <t>WAR</t>
  </si>
  <si>
    <t>WWA</t>
  </si>
  <si>
    <t>WES</t>
  </si>
  <si>
    <t>WIL</t>
  </si>
  <si>
    <t>WNS</t>
  </si>
  <si>
    <t>1.16 City</t>
  </si>
  <si>
    <t>1.7 Population of Legal Service Area</t>
  </si>
  <si>
    <t>1.29 Number of Registered Borrowers</t>
  </si>
  <si>
    <t>2.11 Actual Hours Open per Year</t>
  </si>
  <si>
    <t>2.12 Actual Weeks Open per Year</t>
  </si>
  <si>
    <t>2.13 Number of Weeks an Outlet Closed Due to COVID-19</t>
  </si>
  <si>
    <t>2.14 Number of Weeks an Outlet Had Limited Occupancy Due to COVID-19</t>
  </si>
  <si>
    <t>4.25 Total Library Materials (Physical &amp; Electronic)</t>
  </si>
  <si>
    <t>9.21 Total Collection Expenditures</t>
  </si>
  <si>
    <t>Maury Loontjens Memorial Library</t>
  </si>
  <si>
    <r>
      <t>* Net Lending Rate</t>
    </r>
    <r>
      <rPr>
        <sz val="10"/>
        <rFont val="Arial Nova"/>
        <family val="2"/>
      </rPr>
      <t xml:space="preserve"> </t>
    </r>
    <r>
      <rPr>
        <i/>
        <sz val="10"/>
        <rFont val="Arial Nova"/>
        <family val="2"/>
      </rPr>
      <t>(Provided to Total ÷ Received from Total)</t>
    </r>
    <r>
      <rPr>
        <sz val="10"/>
        <rFont val="Arial Nova"/>
        <family val="2"/>
      </rPr>
      <t xml:space="preserve"> - This output measure is a ratio that indicates whether the library does more borrowing or lending. A number greater than 1.0 indicates the library does more lending; a number below 1.0 indicates the library does more borrowing.</t>
    </r>
  </si>
  <si>
    <r>
      <rPr>
        <b/>
        <sz val="10"/>
        <rFont val="Arial Nova"/>
        <family val="2"/>
      </rPr>
      <t>Total Electronic AV Circulation</t>
    </r>
    <r>
      <rPr>
        <sz val="10"/>
        <rFont val="Arial Nova"/>
        <family val="2"/>
      </rPr>
      <t>† - This excludes Local Electronic Materials Circulation, as that figure is not broken down by format (audio, visual, ebooks).</t>
    </r>
  </si>
  <si>
    <r>
      <t>* Turnover Rate</t>
    </r>
    <r>
      <rPr>
        <sz val="10"/>
        <rFont val="Arial Nova"/>
        <family val="2"/>
      </rPr>
      <t xml:space="preserve"> (</t>
    </r>
    <r>
      <rPr>
        <i/>
        <sz val="10"/>
        <rFont val="Arial Nova"/>
        <family val="2"/>
      </rPr>
      <t>Total Circulation ÷ Total Library Materials</t>
    </r>
    <r>
      <rPr>
        <sz val="10"/>
        <rFont val="Arial Nova"/>
        <family val="2"/>
      </rPr>
      <t>) - This output measure relates the number of circulation transactions to the size of the collection. It is a measure of the activity of the library's collection, indicating the number of times each piece of the collection would have circulated during the year, if circulation had been spread evenly throughout the collection.</t>
    </r>
  </si>
  <si>
    <r>
      <t>† Collection Expenditure per Use</t>
    </r>
    <r>
      <rPr>
        <sz val="10"/>
        <rFont val="Arial Nova"/>
        <family val="2"/>
      </rPr>
      <t xml:space="preserve"> (</t>
    </r>
    <r>
      <rPr>
        <i/>
        <sz val="10"/>
        <rFont val="Arial Nova"/>
        <family val="2"/>
      </rPr>
      <t>Total Collection Expenditures ÷ Total Circulation</t>
    </r>
    <r>
      <rPr>
        <sz val="10"/>
        <rFont val="Arial Nova"/>
        <family val="2"/>
      </rPr>
      <t>) - This output measure relates the funds spent on acquiring materials to the number of materials circulated.</t>
    </r>
  </si>
  <si>
    <t>Total Circulation (Physical + Electronic)</t>
  </si>
  <si>
    <t>Children % of Total Circulation (Phys &amp; Elec)</t>
  </si>
  <si>
    <t>Total Circulation YA Materials</t>
  </si>
  <si>
    <t>Total Circulation Children's Materials</t>
  </si>
  <si>
    <t>Local Electronic Materials Circulation*</t>
  </si>
  <si>
    <r>
      <rPr>
        <b/>
        <sz val="10"/>
        <color theme="1"/>
        <rFont val="Arial Nova"/>
        <family val="2"/>
      </rPr>
      <t>* Local Electronic Materials Circulation -</t>
    </r>
    <r>
      <rPr>
        <sz val="10"/>
        <color theme="1"/>
        <rFont val="Arial Nova"/>
        <family val="2"/>
      </rPr>
      <t xml:space="preserve"> This figure includes circulations from electronic materials platforms, such as OverDrive, as well as online streaming platforms such as Hoopla. </t>
    </r>
  </si>
  <si>
    <t>Physical &amp; Electronic AV Circulation (F+J)</t>
  </si>
  <si>
    <t>Net Lending Rate*</t>
  </si>
  <si>
    <r>
      <rPr>
        <b/>
        <sz val="10"/>
        <rFont val="Arial Nova"/>
        <family val="2"/>
      </rPr>
      <t>eAudio Circulation and eVideo Circulation</t>
    </r>
    <r>
      <rPr>
        <sz val="10"/>
        <rFont val="Arial Nova"/>
        <family val="2"/>
      </rPr>
      <t>* - These figures represents circulation of consortially purchased OverDrive materials only. Excludes local electronic materials.</t>
    </r>
  </si>
  <si>
    <t>Total Physical Audio and Video Circulation (E+F)</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</si>
  <si>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</si>
  <si>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Throughout this spreadsheet, calculated measures are indicated by a gold column heading, except on the Audience tab. Newly introduced output measures are defined in footnotes below the applicable tables.</t>
  </si>
  <si>
    <t>For municipalities in which more than one independent library system operates, library service areas were determined by OLIS using a spatial analysis of patron location. The municipal population was apportioned based on the geographic location and density of each library’s patrons within the municipality. Only the population within the designated library service area is reflected in the population figure for each of the 17 libraries that share municipalities. If you have questions about using the data, suggestions for improvements, or have developed analyses that would be helpful to the community, please contact Kelly Metzger, kelly.metzger@olis.ri.gov.</t>
  </si>
  <si>
    <t>Click on one of the links below or one of the tabs to view individual sheets.</t>
  </si>
  <si>
    <t>Tab Title</t>
  </si>
  <si>
    <t>Worksheet description</t>
  </si>
  <si>
    <t>Circ Measures</t>
  </si>
  <si>
    <t>Output measures for each library</t>
  </si>
  <si>
    <t>Circ Measures - muni</t>
  </si>
  <si>
    <t>Output measures by municipality</t>
  </si>
  <si>
    <t>Circ Measures by pop</t>
  </si>
  <si>
    <t>Output measures arranged by population peer groups</t>
  </si>
  <si>
    <t>Physical Circ</t>
  </si>
  <si>
    <t>Physical collection circulation</t>
  </si>
  <si>
    <t>Audience</t>
  </si>
  <si>
    <t>Physical and electronic circulation, by audience</t>
  </si>
  <si>
    <t>Elec Materials</t>
  </si>
  <si>
    <t>Electronic materials circulation</t>
  </si>
  <si>
    <t>Elec Materials - muni</t>
  </si>
  <si>
    <t>Electronic materials circulation by municipality</t>
  </si>
  <si>
    <t>AV Circ</t>
  </si>
  <si>
    <t>Audio visual circulation, both physical and electronic</t>
  </si>
  <si>
    <t>E-Collections</t>
  </si>
  <si>
    <t>Electronic Collections Use</t>
  </si>
  <si>
    <t>ILL</t>
  </si>
  <si>
    <t>Interlibrary Loan statistics</t>
  </si>
  <si>
    <t>All Collection Use Data</t>
  </si>
  <si>
    <t>Raw data about circulation and collection use, as reported</t>
  </si>
  <si>
    <t>Other Data</t>
  </si>
  <si>
    <t>Raw data from other sections used in calculating measures</t>
  </si>
  <si>
    <t>2022 Rhode Island Public Library Statistical Report:
Collection Use</t>
  </si>
  <si>
    <t>Release date: February 2023</t>
  </si>
  <si>
    <t xml:space="preserve">These data tables are part of a statistical report based on data collected in the 2022 Rhode Island Public Library Annual Survey. The full report is located on the Office of Library and Information Services website at https://www.olis.ri.gov/stats/pls/index.php. </t>
  </si>
  <si>
    <t>Data collected through the Annual Survey covers FY2022 (July 1, 2021 - June 30, 2022). The deadline for the report submission was September 16, 2022.</t>
  </si>
  <si>
    <t>Library Service Area Population</t>
  </si>
  <si>
    <t>50,000+</t>
  </si>
  <si>
    <t>20,000 - 49,999</t>
  </si>
  <si>
    <t>10,000 - 19,999</t>
  </si>
  <si>
    <t>5,000 - 9,999</t>
  </si>
  <si>
    <t>Under 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</si>
</sst>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quot;$&quot;#,##0"/>
    <numFmt numFmtId="165" formatCode="_(&quot;$&quot;* #,##0_);_(&quot;$&quot;* \(#,##0\);_(&quot;$&quot;* &quot;-&quot;??_);_(@_)"/>
  </numFmts>
  <fonts count="19">
    <font>
      <sz val="11"/>
      <color theme="1"/>
      <name val="Calibri"/>
      <family val="2"/>
      <scheme val="minor"/>
    </font>
    <font>
      <sz val="10"/>
      <color theme="1"/>
      <name val="Arial Nova"/>
      <family val="2"/>
    </font>
    <font>
      <sz val="10"/>
      <color theme="1"/>
      <name val="Arial Nova"/>
      <family val="2"/>
    </font>
    <font>
      <sz val="10"/>
      <color theme="1"/>
      <name val="Arial Nova"/>
      <family val="2"/>
    </font>
    <font>
      <sz val="10"/>
      <color theme="1"/>
      <name val="Arial Nova"/>
      <family val="2"/>
    </font>
    <font>
      <b/>
      <sz val="10"/>
      <color theme="1"/>
      <name val="Arial"/>
      <family val="2"/>
    </font>
    <font>
      <sz val="10"/>
      <name val="Arial"/>
      <family val="2"/>
    </font>
    <font>
      <sz val="11"/>
      <color theme="1"/>
      <name val="Calibri"/>
      <family val="2"/>
      <scheme val="minor"/>
    </font>
    <font>
      <sz val="8"/>
      <name val="Calibri"/>
      <family val="2"/>
      <scheme val="minor"/>
    </font>
    <font>
      <b/>
      <sz val="10"/>
      <color theme="0"/>
      <name val="Arial Nova"/>
      <family val="2"/>
    </font>
    <font>
      <b/>
      <sz val="10"/>
      <color theme="1"/>
      <name val="Arial Nova"/>
      <family val="2"/>
    </font>
    <font>
      <b/>
      <sz val="10"/>
      <name val="Arial Nova"/>
      <family val="2"/>
    </font>
    <font>
      <sz val="10"/>
      <name val="Arial Nova"/>
      <family val="2"/>
    </font>
    <font>
      <i/>
      <sz val="10"/>
      <name val="Arial Nova"/>
      <family val="2"/>
    </font>
    <font>
      <u/>
      <sz val="11"/>
      <color theme="10"/>
      <name val="Calibri"/>
      <family val="2"/>
      <scheme val="minor"/>
    </font>
    <font>
      <b/>
      <sz val="11"/>
      <name val="Calibri"/>
      <family val="2"/>
      <scheme val="minor"/>
    </font>
    <font>
      <b/>
      <sz val="10"/>
      <name val="Arial"/>
      <family val="2"/>
    </font>
    <font>
      <u/>
      <sz val="10"/>
      <color theme="10"/>
      <name val="Arial"/>
      <family val="2"/>
    </font>
    <font>
      <b/>
      <sz val="11"/>
      <color theme="1"/>
      <name val="Calibri"/>
      <family val="2"/>
      <scheme val="minor"/>
    </font>
  </fonts>
  <fills count="16">
    <fill>
      <patternFill patternType="none"/>
    </fill>
    <fill>
      <patternFill patternType="gray125"/>
    </fill>
    <fill>
      <patternFill patternType="solid">
        <fgColor theme="8" tint="-0.249977111117893"/>
        <bgColor indexed="64"/>
      </patternFill>
    </fill>
    <fill>
      <patternFill patternType="solid">
        <fgColor rgb="FFFFD966"/>
        <bgColor rgb="FF000000"/>
      </patternFill>
    </fill>
    <fill>
      <patternFill patternType="solid">
        <fgColor theme="8" tint="-0.249977111117893"/>
        <bgColor rgb="FF000000"/>
      </patternFill>
    </fill>
    <fill>
      <patternFill patternType="solid">
        <fgColor theme="7" tint="0.39997558519241921"/>
        <bgColor rgb="FF000000"/>
      </patternFill>
    </fill>
    <fill>
      <patternFill patternType="solid">
        <fgColor theme="0" tint="-0.249977111117893"/>
        <bgColor indexed="64"/>
      </patternFill>
    </fill>
    <fill>
      <patternFill patternType="solid">
        <fgColor theme="7" tint="0.39997558519241921"/>
        <bgColor indexed="64"/>
      </patternFill>
    </fill>
    <fill>
      <patternFill patternType="solid">
        <fgColor rgb="FFFFC000"/>
        <bgColor indexed="64"/>
      </patternFill>
    </fill>
    <fill>
      <patternFill patternType="solid">
        <fgColor rgb="FFFFC000"/>
        <bgColor rgb="FF000000"/>
      </patternFill>
    </fill>
    <fill>
      <patternFill patternType="solid">
        <fgColor theme="7" tint="0.59999389629810485"/>
        <bgColor rgb="FF000000"/>
      </patternFill>
    </fill>
    <fill>
      <patternFill patternType="solid">
        <fgColor theme="8"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59999389629810485"/>
        <bgColor rgb="FF000000"/>
      </patternFill>
    </fill>
    <fill>
      <patternFill patternType="solid">
        <fgColor theme="0"/>
        <bgColor indexed="64"/>
      </patternFill>
    </fill>
  </fills>
  <borders count="24">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theme="1"/>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theme="8" tint="-0.499984740745262"/>
      </left>
      <right/>
      <top/>
      <bottom/>
      <diagonal/>
    </border>
    <border>
      <left/>
      <right/>
      <top/>
      <bottom style="thin">
        <color theme="8" tint="-0.499984740745262"/>
      </bottom>
      <diagonal/>
    </border>
    <border>
      <left/>
      <right style="thin">
        <color theme="8" tint="-0.499984740745262"/>
      </right>
      <top/>
      <bottom style="thin">
        <color theme="8" tint="-0.499984740745262"/>
      </bottom>
      <diagonal/>
    </border>
  </borders>
  <cellStyleXfs count="10">
    <xf numFmtId="0" fontId="0" fillId="0" borderId="0"/>
    <xf numFmtId="0" fontId="5" fillId="0" borderId="0">
      <alignment horizontal="center" vertical="center"/>
    </xf>
    <xf numFmtId="3" fontId="6" fillId="0" borderId="0" applyFont="0" applyFill="0" applyBorder="0" applyAlignment="0" applyProtection="0"/>
    <xf numFmtId="0" fontId="6" fillId="0" borderId="0" applyNumberFormat="0" applyFont="0" applyFill="0" applyBorder="0" applyProtection="0">
      <alignment horizontal="left" vertical="center"/>
    </xf>
    <xf numFmtId="44" fontId="7"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xf numFmtId="0" fontId="6" fillId="0" borderId="0"/>
    <xf numFmtId="0" fontId="17" fillId="0" borderId="0" applyNumberFormat="0" applyFill="0" applyBorder="0" applyAlignment="0" applyProtection="0"/>
    <xf numFmtId="0" fontId="17" fillId="0" borderId="0" applyNumberFormat="0" applyFill="0" applyBorder="0" applyAlignment="0" applyProtection="0"/>
  </cellStyleXfs>
  <cellXfs count="185">
    <xf numFmtId="0" fontId="0" fillId="0" borderId="0" xfId="0"/>
    <xf numFmtId="3" fontId="12" fillId="0" borderId="0" xfId="2" applyFont="1" applyFill="1" applyBorder="1" applyAlignment="1">
      <alignment horizontal="center"/>
    </xf>
    <xf numFmtId="3" fontId="12" fillId="0" borderId="0" xfId="2" applyFont="1" applyFill="1" applyBorder="1" applyAlignment="1">
      <alignment horizontal="right"/>
    </xf>
    <xf numFmtId="3" fontId="12" fillId="0" borderId="0" xfId="2" applyFont="1" applyFill="1" applyBorder="1"/>
    <xf numFmtId="164" fontId="12" fillId="0" borderId="0" xfId="0" applyNumberFormat="1" applyFont="1"/>
    <xf numFmtId="0" fontId="4" fillId="0" borderId="0" xfId="0" applyFont="1"/>
    <xf numFmtId="0" fontId="12" fillId="0" borderId="0" xfId="0" applyFont="1" applyAlignment="1">
      <alignment horizontal="left"/>
    </xf>
    <xf numFmtId="0" fontId="12" fillId="0" borderId="0" xfId="3" applyFont="1" applyFill="1" applyBorder="1">
      <alignment horizontal="left" vertical="center"/>
    </xf>
    <xf numFmtId="0" fontId="9" fillId="4" borderId="2"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0" borderId="4" xfId="0" applyFont="1" applyBorder="1"/>
    <xf numFmtId="0" fontId="12" fillId="0" borderId="0" xfId="0" applyFont="1"/>
    <xf numFmtId="0" fontId="12" fillId="0" borderId="0" xfId="0" applyFont="1" applyAlignment="1">
      <alignment horizontal="center"/>
    </xf>
    <xf numFmtId="0" fontId="4" fillId="0" borderId="2" xfId="0" applyFont="1" applyFill="1" applyBorder="1"/>
    <xf numFmtId="3" fontId="4" fillId="0" borderId="9"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0" xfId="0" applyFont="1" applyFill="1"/>
    <xf numFmtId="3" fontId="4" fillId="0" borderId="0" xfId="0" applyNumberFormat="1" applyFont="1" applyFill="1" applyAlignment="1">
      <alignment horizontal="center"/>
    </xf>
    <xf numFmtId="0" fontId="4" fillId="0" borderId="0" xfId="0" applyFont="1" applyFill="1" applyBorder="1"/>
    <xf numFmtId="0" fontId="4" fillId="6" borderId="0" xfId="0" applyFont="1" applyFill="1" applyBorder="1"/>
    <xf numFmtId="2" fontId="4" fillId="6" borderId="0" xfId="0" applyNumberFormat="1" applyFont="1" applyFill="1" applyBorder="1"/>
    <xf numFmtId="0" fontId="10" fillId="0" borderId="4" xfId="0" applyFont="1" applyBorder="1"/>
    <xf numFmtId="0" fontId="4" fillId="0" borderId="4" xfId="0" applyFont="1" applyBorder="1"/>
    <xf numFmtId="3" fontId="10" fillId="0" borderId="4" xfId="0" applyNumberFormat="1" applyFont="1" applyBorder="1" applyAlignment="1">
      <alignment horizontal="center"/>
    </xf>
    <xf numFmtId="0" fontId="11" fillId="3" borderId="2" xfId="0" applyFont="1" applyFill="1" applyBorder="1" applyAlignment="1">
      <alignment horizontal="center" vertical="center" wrapText="1"/>
    </xf>
    <xf numFmtId="0" fontId="9" fillId="2" borderId="0" xfId="0" applyFont="1" applyFill="1" applyAlignment="1">
      <alignment horizontal="center" vertical="center" wrapText="1"/>
    </xf>
    <xf numFmtId="2" fontId="12" fillId="0" borderId="0" xfId="2" applyNumberFormat="1" applyFont="1" applyFill="1" applyBorder="1" applyAlignment="1">
      <alignment horizontal="right"/>
    </xf>
    <xf numFmtId="0" fontId="11" fillId="0" borderId="4" xfId="0" applyFont="1" applyBorder="1" applyAlignment="1">
      <alignment horizontal="center"/>
    </xf>
    <xf numFmtId="2" fontId="4" fillId="0" borderId="0" xfId="0" applyNumberFormat="1" applyFont="1" applyFill="1" applyBorder="1" applyAlignment="1">
      <alignment horizontal="center"/>
    </xf>
    <xf numFmtId="0" fontId="4" fillId="0" borderId="0" xfId="0" applyFont="1" applyAlignment="1">
      <alignment horizontal="center"/>
    </xf>
    <xf numFmtId="0" fontId="11" fillId="0" borderId="0" xfId="0" applyFont="1" applyFill="1" applyAlignment="1">
      <alignment horizontal="center" vertical="center" wrapText="1"/>
    </xf>
    <xf numFmtId="0" fontId="10" fillId="0" borderId="11" xfId="0" applyFont="1" applyBorder="1"/>
    <xf numFmtId="3" fontId="11" fillId="0" borderId="11" xfId="0" applyNumberFormat="1" applyFont="1" applyBorder="1" applyAlignment="1">
      <alignment horizontal="center"/>
    </xf>
    <xf numFmtId="3" fontId="11" fillId="0" borderId="4" xfId="0" applyNumberFormat="1" applyFont="1" applyBorder="1" applyAlignment="1">
      <alignment horizontal="center"/>
    </xf>
    <xf numFmtId="0" fontId="4" fillId="0" borderId="0" xfId="0" applyFont="1" applyBorder="1"/>
    <xf numFmtId="3" fontId="4" fillId="0" borderId="8" xfId="0" applyNumberFormat="1" applyFont="1" applyFill="1" applyBorder="1" applyAlignment="1">
      <alignment horizontal="center"/>
    </xf>
    <xf numFmtId="3" fontId="4" fillId="0" borderId="13" xfId="0" applyNumberFormat="1" applyFont="1" applyFill="1" applyBorder="1" applyAlignment="1">
      <alignment horizontal="center"/>
    </xf>
    <xf numFmtId="0" fontId="4" fillId="6" borderId="1" xfId="0" applyFont="1" applyFill="1" applyBorder="1"/>
    <xf numFmtId="0" fontId="4" fillId="6" borderId="7" xfId="0" applyFont="1" applyFill="1" applyBorder="1"/>
    <xf numFmtId="2" fontId="11" fillId="0" borderId="4" xfId="0" applyNumberFormat="1" applyFont="1" applyBorder="1" applyAlignment="1">
      <alignment horizontal="center"/>
    </xf>
    <xf numFmtId="0" fontId="11" fillId="3"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1" applyFont="1" applyFill="1" applyBorder="1">
      <alignment horizontal="center" vertical="center"/>
    </xf>
    <xf numFmtId="0" fontId="9" fillId="2" borderId="4" xfId="1" applyFont="1" applyFill="1" applyBorder="1" applyAlignment="1">
      <alignment horizontal="center" vertical="center" wrapText="1"/>
    </xf>
    <xf numFmtId="164" fontId="12" fillId="0" borderId="0" xfId="0" applyNumberFormat="1" applyFont="1" applyAlignment="1">
      <alignment horizontal="center"/>
    </xf>
    <xf numFmtId="0" fontId="9" fillId="2" borderId="0" xfId="0" applyFont="1" applyFill="1" applyAlignment="1">
      <alignment horizontal="center" vertical="center"/>
    </xf>
    <xf numFmtId="165" fontId="12" fillId="0" borderId="0" xfId="4" applyNumberFormat="1" applyFont="1" applyAlignment="1">
      <alignment horizontal="center"/>
    </xf>
    <xf numFmtId="1" fontId="4" fillId="0" borderId="0" xfId="0" applyNumberFormat="1" applyFont="1" applyFill="1" applyBorder="1" applyAlignment="1">
      <alignment horizontal="center"/>
    </xf>
    <xf numFmtId="0" fontId="9" fillId="2" borderId="5" xfId="0" applyFont="1" applyFill="1" applyBorder="1" applyAlignment="1">
      <alignment horizontal="center" vertical="center" wrapText="1"/>
    </xf>
    <xf numFmtId="0" fontId="9" fillId="2" borderId="2" xfId="1" applyNumberFormat="1" applyFont="1" applyFill="1" applyBorder="1" applyAlignment="1">
      <alignment horizontal="center" vertical="center"/>
    </xf>
    <xf numFmtId="0" fontId="4" fillId="0" borderId="5" xfId="0" applyFont="1" applyFill="1" applyBorder="1"/>
    <xf numFmtId="0" fontId="4" fillId="0" borderId="13" xfId="0" applyFont="1" applyFill="1" applyBorder="1"/>
    <xf numFmtId="0" fontId="4" fillId="0" borderId="0" xfId="0" applyFont="1" applyBorder="1" applyAlignment="1">
      <alignment horizontal="center"/>
    </xf>
    <xf numFmtId="0" fontId="12" fillId="0" borderId="13" xfId="0" applyFont="1" applyBorder="1"/>
    <xf numFmtId="0" fontId="12" fillId="0" borderId="0" xfId="0" applyFont="1" applyBorder="1"/>
    <xf numFmtId="0" fontId="12" fillId="0" borderId="0" xfId="0" applyFont="1" applyBorder="1" applyAlignment="1">
      <alignment horizontal="center"/>
    </xf>
    <xf numFmtId="0" fontId="12" fillId="0" borderId="8" xfId="0" applyFont="1" applyBorder="1" applyAlignment="1">
      <alignment horizontal="center"/>
    </xf>
    <xf numFmtId="1" fontId="11" fillId="0" borderId="4" xfId="0" applyNumberFormat="1" applyFont="1" applyBorder="1" applyAlignment="1">
      <alignment horizontal="center"/>
    </xf>
    <xf numFmtId="44" fontId="11" fillId="0" borderId="4" xfId="4" applyFont="1" applyBorder="1" applyAlignment="1">
      <alignment horizontal="center"/>
    </xf>
    <xf numFmtId="0" fontId="3" fillId="0" borderId="0" xfId="0" applyFont="1" applyFill="1" applyBorder="1"/>
    <xf numFmtId="165" fontId="12" fillId="0" borderId="0" xfId="4" applyNumberFormat="1" applyFont="1" applyFill="1" applyBorder="1" applyAlignment="1">
      <alignment horizontal="center"/>
    </xf>
    <xf numFmtId="9" fontId="4" fillId="0" borderId="0" xfId="5" applyFont="1" applyFill="1" applyBorder="1" applyAlignment="1">
      <alignment horizontal="center"/>
    </xf>
    <xf numFmtId="9" fontId="10" fillId="0" borderId="4" xfId="5" applyFont="1" applyBorder="1" applyAlignment="1">
      <alignment horizontal="center"/>
    </xf>
    <xf numFmtId="9" fontId="11" fillId="0" borderId="4" xfId="0" applyNumberFormat="1" applyFont="1" applyBorder="1" applyAlignment="1">
      <alignment horizontal="center"/>
    </xf>
    <xf numFmtId="9" fontId="11" fillId="0" borderId="4" xfId="5" applyFont="1" applyBorder="1" applyAlignment="1">
      <alignment horizontal="center"/>
    </xf>
    <xf numFmtId="3" fontId="12" fillId="0" borderId="8" xfId="2" applyFont="1" applyFill="1" applyBorder="1" applyAlignment="1">
      <alignment horizontal="center"/>
    </xf>
    <xf numFmtId="0" fontId="4" fillId="6" borderId="13" xfId="0" applyFont="1" applyFill="1" applyBorder="1"/>
    <xf numFmtId="2" fontId="12" fillId="6" borderId="8" xfId="2" applyNumberFormat="1" applyFont="1" applyFill="1" applyBorder="1" applyAlignment="1">
      <alignment horizontal="right"/>
    </xf>
    <xf numFmtId="0" fontId="9" fillId="2" borderId="4" xfId="1" applyNumberFormat="1" applyFont="1" applyFill="1" applyBorder="1" applyAlignment="1">
      <alignment horizontal="center" vertical="center"/>
    </xf>
    <xf numFmtId="0" fontId="9" fillId="4" borderId="4"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5" borderId="4" xfId="0" applyFont="1" applyFill="1" applyBorder="1" applyAlignment="1">
      <alignment horizontal="center" vertical="center" wrapText="1"/>
    </xf>
    <xf numFmtId="2" fontId="4" fillId="0" borderId="8" xfId="0" applyNumberFormat="1" applyFont="1" applyFill="1" applyBorder="1" applyAlignment="1">
      <alignment horizontal="center"/>
    </xf>
    <xf numFmtId="1" fontId="4" fillId="0" borderId="8" xfId="0" applyNumberFormat="1" applyFont="1" applyFill="1" applyBorder="1" applyAlignment="1">
      <alignment horizontal="center"/>
    </xf>
    <xf numFmtId="9" fontId="11" fillId="0" borderId="11" xfId="5" applyFont="1" applyBorder="1" applyAlignment="1">
      <alignment horizontal="center"/>
    </xf>
    <xf numFmtId="2" fontId="11" fillId="0" borderId="11" xfId="0" applyNumberFormat="1" applyFont="1" applyBorder="1" applyAlignment="1">
      <alignment horizontal="center"/>
    </xf>
    <xf numFmtId="0" fontId="9" fillId="2" borderId="4" xfId="1" applyNumberFormat="1" applyFont="1" applyFill="1" applyBorder="1" applyAlignment="1">
      <alignment horizontal="center" vertical="center" wrapText="1"/>
    </xf>
    <xf numFmtId="0" fontId="11" fillId="11" borderId="4" xfId="1" applyNumberFormat="1" applyFont="1" applyFill="1" applyBorder="1" applyAlignment="1">
      <alignment horizontal="center" vertical="center" wrapText="1"/>
    </xf>
    <xf numFmtId="0" fontId="9" fillId="12" borderId="4" xfId="1" applyNumberFormat="1" applyFont="1" applyFill="1" applyBorder="1" applyAlignment="1">
      <alignment horizontal="center" vertical="center" wrapText="1"/>
    </xf>
    <xf numFmtId="0" fontId="11" fillId="13" borderId="4" xfId="1" applyNumberFormat="1"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4" fillId="6" borderId="6" xfId="0" applyFont="1" applyFill="1" applyBorder="1"/>
    <xf numFmtId="9" fontId="4" fillId="0" borderId="8" xfId="5" applyFont="1" applyFill="1" applyBorder="1" applyAlignment="1">
      <alignment horizontal="center"/>
    </xf>
    <xf numFmtId="10" fontId="4" fillId="0" borderId="8" xfId="5" applyNumberFormat="1" applyFont="1" applyFill="1" applyBorder="1" applyAlignment="1">
      <alignment horizontal="center"/>
    </xf>
    <xf numFmtId="0" fontId="11" fillId="7" borderId="4" xfId="1" applyNumberFormat="1" applyFont="1" applyFill="1" applyBorder="1" applyAlignment="1">
      <alignment horizontal="center" vertical="center" wrapText="1"/>
    </xf>
    <xf numFmtId="10" fontId="11" fillId="0" borderId="11" xfId="5" applyNumberFormat="1" applyFont="1" applyBorder="1" applyAlignment="1">
      <alignment horizontal="center"/>
    </xf>
    <xf numFmtId="10" fontId="11" fillId="0" borderId="4" xfId="5" applyNumberFormat="1" applyFont="1" applyBorder="1" applyAlignment="1">
      <alignment horizontal="center"/>
    </xf>
    <xf numFmtId="9" fontId="11" fillId="0" borderId="4" xfId="5" applyNumberFormat="1" applyFont="1" applyBorder="1" applyAlignment="1">
      <alignment horizontal="center"/>
    </xf>
    <xf numFmtId="3" fontId="4" fillId="0" borderId="4" xfId="0" applyNumberFormat="1" applyFont="1" applyBorder="1"/>
    <xf numFmtId="4" fontId="10" fillId="0" borderId="4" xfId="0" applyNumberFormat="1" applyFont="1" applyBorder="1" applyAlignment="1">
      <alignment horizontal="center"/>
    </xf>
    <xf numFmtId="3" fontId="10" fillId="0" borderId="12" xfId="0" applyNumberFormat="1" applyFont="1" applyBorder="1" applyAlignment="1">
      <alignment horizontal="center"/>
    </xf>
    <xf numFmtId="2" fontId="4" fillId="6" borderId="8" xfId="0" applyNumberFormat="1" applyFont="1" applyFill="1" applyBorder="1"/>
    <xf numFmtId="3" fontId="4" fillId="0" borderId="0" xfId="0" applyNumberFormat="1" applyFont="1" applyAlignment="1">
      <alignment horizontal="center"/>
    </xf>
    <xf numFmtId="0" fontId="2" fillId="0" borderId="0" xfId="0" applyFont="1"/>
    <xf numFmtId="4" fontId="10" fillId="6" borderId="4" xfId="0" applyNumberFormat="1" applyFont="1" applyFill="1" applyBorder="1" applyAlignment="1">
      <alignment horizontal="center"/>
    </xf>
    <xf numFmtId="0" fontId="11" fillId="5" borderId="3" xfId="0" applyFont="1" applyFill="1" applyBorder="1" applyAlignment="1">
      <alignment horizontal="center" vertical="center" wrapText="1"/>
    </xf>
    <xf numFmtId="4" fontId="4" fillId="0" borderId="8" xfId="0" applyNumberFormat="1" applyFont="1" applyFill="1" applyBorder="1" applyAlignment="1">
      <alignment horizontal="center"/>
    </xf>
    <xf numFmtId="0" fontId="6" fillId="15" borderId="16" xfId="7" applyFill="1" applyBorder="1"/>
    <xf numFmtId="0" fontId="15" fillId="0" borderId="0" xfId="7" applyFont="1" applyAlignment="1">
      <alignment vertical="center"/>
    </xf>
    <xf numFmtId="0" fontId="6" fillId="0" borderId="0" xfId="7"/>
    <xf numFmtId="0" fontId="6" fillId="15" borderId="19" xfId="7" applyFill="1" applyBorder="1"/>
    <xf numFmtId="0" fontId="6" fillId="15" borderId="0" xfId="7" applyFill="1"/>
    <xf numFmtId="0" fontId="6" fillId="15" borderId="20" xfId="7" applyFill="1" applyBorder="1"/>
    <xf numFmtId="0" fontId="6" fillId="15" borderId="19" xfId="7" applyFill="1" applyBorder="1" applyAlignment="1">
      <alignment vertical="center"/>
    </xf>
    <xf numFmtId="0" fontId="6" fillId="0" borderId="0" xfId="7" applyAlignment="1">
      <alignment vertical="center"/>
    </xf>
    <xf numFmtId="0" fontId="6" fillId="15" borderId="0" xfId="7" applyFill="1" applyAlignment="1">
      <alignment horizontal="left" vertical="center" wrapText="1"/>
    </xf>
    <xf numFmtId="0" fontId="6" fillId="15" borderId="20" xfId="7" applyFill="1" applyBorder="1" applyAlignment="1">
      <alignment horizontal="left" vertical="center" wrapText="1"/>
    </xf>
    <xf numFmtId="0" fontId="6" fillId="15" borderId="0" xfId="7" applyFill="1" applyAlignment="1">
      <alignment wrapText="1"/>
    </xf>
    <xf numFmtId="0" fontId="6" fillId="15" borderId="20" xfId="7" applyFill="1" applyBorder="1" applyAlignment="1">
      <alignment wrapText="1"/>
    </xf>
    <xf numFmtId="0" fontId="16" fillId="15" borderId="0" xfId="7" applyFont="1" applyFill="1"/>
    <xf numFmtId="0" fontId="17" fillId="0" borderId="0" xfId="8" applyFill="1"/>
    <xf numFmtId="0" fontId="17" fillId="0" borderId="0" xfId="8" applyFill="1" applyBorder="1"/>
    <xf numFmtId="0" fontId="6" fillId="0" borderId="21" xfId="7" applyBorder="1"/>
    <xf numFmtId="0" fontId="17" fillId="0" borderId="0" xfId="8"/>
    <xf numFmtId="0" fontId="6" fillId="0" borderId="22" xfId="7" applyBorder="1"/>
    <xf numFmtId="0" fontId="6" fillId="0" borderId="23" xfId="7" applyBorder="1"/>
    <xf numFmtId="0" fontId="17" fillId="0" borderId="0" xfId="9"/>
    <xf numFmtId="0" fontId="18" fillId="0" borderId="1" xfId="0" applyFont="1" applyBorder="1"/>
    <xf numFmtId="0" fontId="0" fillId="0" borderId="1" xfId="0" applyBorder="1"/>
    <xf numFmtId="0" fontId="2" fillId="0" borderId="13" xfId="0" applyFont="1" applyFill="1" applyBorder="1"/>
    <xf numFmtId="0" fontId="10" fillId="0" borderId="6" xfId="0" applyFont="1" applyFill="1" applyBorder="1"/>
    <xf numFmtId="0" fontId="4" fillId="0" borderId="1" xfId="0" applyFont="1" applyFill="1" applyBorder="1"/>
    <xf numFmtId="3" fontId="12" fillId="0" borderId="1" xfId="2" applyFont="1" applyFill="1" applyBorder="1" applyAlignment="1">
      <alignment horizontal="center"/>
    </xf>
    <xf numFmtId="1" fontId="4" fillId="0" borderId="1" xfId="0" applyNumberFormat="1" applyFont="1" applyFill="1" applyBorder="1" applyAlignment="1">
      <alignment horizontal="center"/>
    </xf>
    <xf numFmtId="2" fontId="4" fillId="0" borderId="1" xfId="0" applyNumberFormat="1" applyFont="1" applyFill="1" applyBorder="1" applyAlignment="1">
      <alignment horizontal="center"/>
    </xf>
    <xf numFmtId="44" fontId="4" fillId="0" borderId="0" xfId="0" applyNumberFormat="1" applyFont="1" applyFill="1" applyBorder="1"/>
    <xf numFmtId="44" fontId="4" fillId="0" borderId="1" xfId="0" applyNumberFormat="1" applyFont="1" applyFill="1" applyBorder="1"/>
    <xf numFmtId="44" fontId="11" fillId="0" borderId="14" xfId="4" applyFont="1" applyBorder="1" applyAlignment="1">
      <alignment horizontal="center"/>
    </xf>
    <xf numFmtId="0" fontId="11" fillId="0" borderId="0" xfId="0" applyFont="1" applyFill="1" applyBorder="1" applyAlignment="1">
      <alignment horizontal="center" vertical="center" wrapText="1"/>
    </xf>
    <xf numFmtId="0" fontId="0" fillId="0" borderId="0" xfId="0" applyBorder="1"/>
    <xf numFmtId="0" fontId="4" fillId="0" borderId="0" xfId="0" applyFont="1" applyFill="1" applyAlignment="1">
      <alignment horizontal="center"/>
    </xf>
    <xf numFmtId="0" fontId="4" fillId="0" borderId="0" xfId="0" applyFont="1" applyFill="1" applyBorder="1" applyAlignment="1">
      <alignment horizontal="center"/>
    </xf>
    <xf numFmtId="0" fontId="11" fillId="6" borderId="4" xfId="0" applyFont="1" applyFill="1" applyBorder="1"/>
    <xf numFmtId="0" fontId="4" fillId="6" borderId="4" xfId="0" applyFont="1" applyFill="1" applyBorder="1" applyAlignment="1">
      <alignment horizontal="center"/>
    </xf>
    <xf numFmtId="0" fontId="17" fillId="0" borderId="0" xfId="6" applyFont="1" applyFill="1"/>
    <xf numFmtId="0" fontId="2" fillId="0" borderId="5" xfId="0" applyFont="1" applyFill="1" applyBorder="1"/>
    <xf numFmtId="0" fontId="2" fillId="0" borderId="2" xfId="0" applyFont="1" applyFill="1" applyBorder="1"/>
    <xf numFmtId="1" fontId="2"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44" fontId="2" fillId="0" borderId="8" xfId="0" applyNumberFormat="1" applyFont="1" applyFill="1" applyBorder="1"/>
    <xf numFmtId="0" fontId="2" fillId="0" borderId="0" xfId="0" applyFont="1" applyFill="1" applyBorder="1"/>
    <xf numFmtId="3" fontId="2" fillId="0" borderId="0" xfId="0" applyNumberFormat="1" applyFont="1"/>
    <xf numFmtId="0" fontId="2" fillId="0" borderId="13" xfId="0" applyFont="1" applyBorder="1"/>
    <xf numFmtId="0" fontId="2" fillId="6" borderId="0" xfId="0" applyFont="1" applyFill="1" applyBorder="1"/>
    <xf numFmtId="2" fontId="2" fillId="6" borderId="0" xfId="0" applyNumberFormat="1" applyFont="1" applyFill="1" applyBorder="1" applyAlignment="1">
      <alignment horizontal="center"/>
    </xf>
    <xf numFmtId="0" fontId="2" fillId="6" borderId="0" xfId="0" applyFont="1" applyFill="1" applyBorder="1" applyAlignment="1">
      <alignment horizontal="center"/>
    </xf>
    <xf numFmtId="0" fontId="2" fillId="6" borderId="8" xfId="0" applyFont="1" applyFill="1" applyBorder="1"/>
    <xf numFmtId="0" fontId="2" fillId="0" borderId="0" xfId="0" applyFont="1" applyAlignment="1">
      <alignment horizontal="center"/>
    </xf>
    <xf numFmtId="0" fontId="2" fillId="6" borderId="13" xfId="0" applyFont="1" applyFill="1" applyBorder="1"/>
    <xf numFmtId="0" fontId="6" fillId="15" borderId="0" xfId="7" applyFill="1" applyAlignment="1">
      <alignment horizontal="left" vertical="center" wrapText="1"/>
    </xf>
    <xf numFmtId="0" fontId="6" fillId="15" borderId="20" xfId="7" applyFill="1" applyBorder="1" applyAlignment="1">
      <alignment horizontal="left" vertical="center" wrapText="1"/>
    </xf>
    <xf numFmtId="0" fontId="15" fillId="15" borderId="17" xfId="7" applyFont="1" applyFill="1" applyBorder="1" applyAlignment="1">
      <alignment horizontal="center" vertical="center" wrapText="1"/>
    </xf>
    <xf numFmtId="0" fontId="15" fillId="15" borderId="18" xfId="7" applyFont="1" applyFill="1" applyBorder="1" applyAlignment="1">
      <alignment horizontal="center" vertical="center" wrapText="1"/>
    </xf>
    <xf numFmtId="0" fontId="6" fillId="15" borderId="0" xfId="7" applyFill="1" applyAlignment="1">
      <alignment vertical="center" wrapText="1"/>
    </xf>
    <xf numFmtId="0" fontId="6" fillId="15" borderId="20" xfId="7" applyFill="1" applyBorder="1" applyAlignment="1">
      <alignment vertical="center" wrapText="1"/>
    </xf>
    <xf numFmtId="0" fontId="11" fillId="0" borderId="5"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6" xfId="0" applyFont="1" applyBorder="1" applyAlignment="1">
      <alignment horizontal="left" vertical="top" wrapText="1"/>
    </xf>
    <xf numFmtId="0" fontId="11" fillId="0" borderId="1" xfId="0" applyFont="1" applyBorder="1" applyAlignment="1">
      <alignment horizontal="left" vertical="top" wrapText="1"/>
    </xf>
    <xf numFmtId="0" fontId="11" fillId="0" borderId="7" xfId="0" applyFont="1" applyBorder="1" applyAlignment="1">
      <alignment horizontal="left" vertical="top" wrapText="1"/>
    </xf>
    <xf numFmtId="0" fontId="10" fillId="8" borderId="4" xfId="0" applyFont="1" applyFill="1" applyBorder="1" applyAlignment="1">
      <alignment horizontal="center"/>
    </xf>
    <xf numFmtId="0" fontId="4" fillId="8" borderId="4" xfId="0" applyFont="1" applyFill="1" applyBorder="1" applyAlignment="1">
      <alignment horizontal="center"/>
    </xf>
    <xf numFmtId="0" fontId="9" fillId="2" borderId="4" xfId="0" applyFont="1" applyFill="1" applyBorder="1" applyAlignment="1">
      <alignment horizontal="center" vertical="center" wrapText="1"/>
    </xf>
    <xf numFmtId="0" fontId="9" fillId="2" borderId="4" xfId="1" applyNumberFormat="1" applyFont="1" applyFill="1" applyBorder="1" applyAlignment="1">
      <alignment horizontal="center" vertical="center"/>
    </xf>
    <xf numFmtId="0" fontId="9" fillId="12" borderId="4" xfId="1" applyNumberFormat="1" applyFont="1" applyFill="1" applyBorder="1" applyAlignment="1">
      <alignment horizontal="center" vertical="center"/>
    </xf>
    <xf numFmtId="0" fontId="12" fillId="0" borderId="4" xfId="1" applyNumberFormat="1" applyFont="1" applyFill="1" applyBorder="1" applyAlignment="1">
      <alignment horizontal="center" vertical="center"/>
    </xf>
    <xf numFmtId="0" fontId="12" fillId="0" borderId="4" xfId="1" applyNumberFormat="1" applyFont="1" applyFill="1" applyBorder="1" applyAlignment="1">
      <alignment horizontal="center" vertical="center" wrapText="1"/>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9" fillId="2" borderId="15"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5" xfId="1" applyNumberFormat="1" applyFont="1" applyFill="1" applyBorder="1" applyAlignment="1">
      <alignment horizontal="center" vertical="center"/>
    </xf>
    <xf numFmtId="0" fontId="9" fillId="2" borderId="11" xfId="1" applyNumberFormat="1" applyFont="1" applyFill="1" applyBorder="1" applyAlignment="1">
      <alignment horizontal="center" vertical="center"/>
    </xf>
    <xf numFmtId="0" fontId="12" fillId="0" borderId="5"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6" xfId="0" applyFont="1" applyBorder="1" applyAlignment="1">
      <alignment horizontal="left" vertical="top" wrapText="1"/>
    </xf>
    <xf numFmtId="0" fontId="12" fillId="0" borderId="1" xfId="0" applyFont="1" applyBorder="1" applyAlignment="1">
      <alignment horizontal="left" vertical="top" wrapText="1"/>
    </xf>
    <xf numFmtId="0" fontId="12" fillId="0" borderId="7" xfId="0" applyFont="1" applyBorder="1" applyAlignment="1">
      <alignment horizontal="left" vertical="top" wrapText="1"/>
    </xf>
    <xf numFmtId="0" fontId="11" fillId="0" borderId="14" xfId="0" applyFont="1" applyBorder="1" applyAlignment="1">
      <alignment horizontal="left" vertical="top" wrapText="1"/>
    </xf>
    <xf numFmtId="0" fontId="11" fillId="0" borderId="10" xfId="0" applyFont="1" applyBorder="1" applyAlignment="1">
      <alignment horizontal="left" vertical="top" wrapText="1"/>
    </xf>
    <xf numFmtId="0" fontId="11" fillId="0" borderId="12" xfId="0" applyFont="1" applyBorder="1" applyAlignment="1">
      <alignment horizontal="left" vertical="top" wrapText="1"/>
    </xf>
  </cellXfs>
  <cellStyles count="10">
    <cellStyle name="Currency" xfId="4" builtinId="4"/>
    <cellStyle name="Header 1" xfId="1" xr:uid="{10DB6259-EEF9-4C52-B4D6-3B0F7E9B8C80}"/>
    <cellStyle name="Hyperlink" xfId="6" builtinId="8"/>
    <cellStyle name="Hyperlink 2" xfId="8" xr:uid="{51CF27BC-D798-40E8-9725-D175AF966C13}"/>
    <cellStyle name="Hyperlink 2 2" xfId="9" xr:uid="{5EC85BDB-0797-4B6A-AA49-F6ED9996B73A}"/>
    <cellStyle name="Normal" xfId="0" builtinId="0"/>
    <cellStyle name="Normal 2" xfId="7" xr:uid="{DD4F236B-956D-409A-B8C2-80CE5E83B87C}"/>
    <cellStyle name="Percent" xfId="5" builtinId="5"/>
    <cellStyle name="sInteger" xfId="2" xr:uid="{AD5F095C-43BE-459E-B3D6-D383F2933A44}"/>
    <cellStyle name="sText" xfId="3" xr:uid="{C0689737-8ED9-49AB-AC18-4252735EDFEC}"/>
  </cellStyles>
  <dxfs count="1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1" defaultTableStyle="TableStyleMedium2" defaultPivotStyle="PivotStyleLight16">
    <tableStyle name="Table Style 1" pivot="0" count="0" xr9:uid="{1192E0D8-BD97-44FF-8A68-4EA10090B27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74469</xdr:colOff>
      <xdr:row>13</xdr:row>
      <xdr:rowOff>58882</xdr:rowOff>
    </xdr:from>
    <xdr:to>
      <xdr:col>10</xdr:col>
      <xdr:colOff>212772</xdr:colOff>
      <xdr:row>18</xdr:row>
      <xdr:rowOff>81361</xdr:rowOff>
    </xdr:to>
    <xdr:pic>
      <xdr:nvPicPr>
        <xdr:cNvPr id="2" name="Picture 1">
          <a:extLst>
            <a:ext uri="{FF2B5EF4-FFF2-40B4-BE49-F238E27FC236}">
              <a16:creationId xmlns:a16="http://schemas.microsoft.com/office/drawing/2014/main" id="{549C8064-2A67-4BD2-9D37-2F3960A4D6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4594" y="5135707"/>
          <a:ext cx="747903" cy="8321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E77B1-A8CC-4B03-BD46-6979FBC4E243}">
  <sheetPr>
    <tabColor theme="7" tint="0.39997558519241921"/>
    <pageSetUpPr fitToPage="1"/>
  </sheetPr>
  <dimension ref="A1:EL39"/>
  <sheetViews>
    <sheetView showGridLines="0" showRowColHeaders="0" tabSelected="1" showRuler="0" zoomScaleNormal="100" zoomScaleSheetLayoutView="110" workbookViewId="0"/>
  </sheetViews>
  <sheetFormatPr defaultRowHeight="12.75"/>
  <cols>
    <col min="1" max="1" width="3.28515625" style="100" customWidth="1"/>
    <col min="2" max="3" width="9.140625" style="100"/>
    <col min="4" max="4" width="7.140625" style="100" customWidth="1"/>
    <col min="5" max="5" width="6.85546875" style="100" customWidth="1"/>
    <col min="6" max="10" width="9.140625" style="100"/>
    <col min="11" max="11" width="5.5703125" style="100" customWidth="1"/>
    <col min="12" max="12" width="0.7109375" style="100" customWidth="1"/>
    <col min="13" max="16384" width="9.140625" style="100"/>
  </cols>
  <sheetData>
    <row r="1" spans="1:142" ht="30" customHeight="1">
      <c r="A1" s="98"/>
      <c r="B1" s="152" t="s">
        <v>297</v>
      </c>
      <c r="C1" s="152"/>
      <c r="D1" s="152"/>
      <c r="E1" s="152"/>
      <c r="F1" s="152"/>
      <c r="G1" s="152"/>
      <c r="H1" s="152"/>
      <c r="I1" s="152"/>
      <c r="J1" s="152"/>
      <c r="K1" s="153"/>
      <c r="L1" s="99"/>
    </row>
    <row r="2" spans="1:142">
      <c r="A2" s="101"/>
      <c r="B2" s="102"/>
      <c r="C2" s="102"/>
      <c r="D2" s="102"/>
      <c r="E2" s="102"/>
      <c r="F2" s="102"/>
      <c r="G2" s="102"/>
      <c r="H2" s="102"/>
      <c r="I2" s="102"/>
      <c r="J2" s="102"/>
      <c r="K2" s="103"/>
    </row>
    <row r="3" spans="1:142">
      <c r="A3" s="101"/>
      <c r="B3" s="102" t="s">
        <v>298</v>
      </c>
      <c r="C3" s="102"/>
      <c r="D3" s="102"/>
      <c r="E3" s="102"/>
      <c r="F3" s="102"/>
      <c r="G3" s="102"/>
      <c r="H3" s="102"/>
      <c r="I3" s="102"/>
      <c r="J3" s="102"/>
      <c r="K3" s="103"/>
    </row>
    <row r="4" spans="1:142">
      <c r="A4" s="101"/>
      <c r="B4" s="102"/>
      <c r="C4" s="102"/>
      <c r="D4" s="102"/>
      <c r="E4" s="102"/>
      <c r="F4" s="102"/>
      <c r="G4" s="102"/>
      <c r="H4" s="102"/>
      <c r="I4" s="102"/>
      <c r="J4" s="102"/>
      <c r="K4" s="103"/>
    </row>
    <row r="5" spans="1:142" ht="39.75" customHeight="1">
      <c r="A5" s="101"/>
      <c r="B5" s="150" t="s">
        <v>299</v>
      </c>
      <c r="C5" s="150"/>
      <c r="D5" s="150"/>
      <c r="E5" s="150"/>
      <c r="F5" s="150"/>
      <c r="G5" s="150"/>
      <c r="H5" s="150"/>
      <c r="I5" s="150"/>
      <c r="J5" s="150"/>
      <c r="K5" s="151"/>
    </row>
    <row r="6" spans="1:142">
      <c r="A6" s="101"/>
      <c r="B6" s="102"/>
      <c r="C6" s="102"/>
      <c r="D6" s="102"/>
      <c r="E6" s="102"/>
      <c r="F6" s="102"/>
      <c r="G6" s="102"/>
      <c r="H6" s="102"/>
      <c r="I6" s="102"/>
      <c r="J6" s="102"/>
      <c r="K6" s="103"/>
    </row>
    <row r="7" spans="1:142" ht="27" customHeight="1">
      <c r="A7" s="101"/>
      <c r="B7" s="150" t="s">
        <v>300</v>
      </c>
      <c r="C7" s="150"/>
      <c r="D7" s="150"/>
      <c r="E7" s="150"/>
      <c r="F7" s="150"/>
      <c r="G7" s="150"/>
      <c r="H7" s="150"/>
      <c r="I7" s="150"/>
      <c r="J7" s="150"/>
      <c r="K7" s="151"/>
    </row>
    <row r="8" spans="1:142" ht="12" customHeight="1">
      <c r="A8" s="101"/>
      <c r="B8" s="102"/>
      <c r="C8" s="102"/>
      <c r="D8" s="102"/>
      <c r="E8" s="102"/>
      <c r="F8" s="102"/>
      <c r="G8" s="102"/>
      <c r="H8" s="102"/>
      <c r="I8" s="102"/>
      <c r="J8" s="102"/>
      <c r="K8" s="103"/>
    </row>
    <row r="9" spans="1:142" s="105" customFormat="1" ht="80.25" customHeight="1">
      <c r="A9" s="104"/>
      <c r="B9" s="150" t="s">
        <v>267</v>
      </c>
      <c r="C9" s="150"/>
      <c r="D9" s="150"/>
      <c r="E9" s="150"/>
      <c r="F9" s="150"/>
      <c r="G9" s="150"/>
      <c r="H9" s="150"/>
      <c r="I9" s="150"/>
      <c r="J9" s="150"/>
      <c r="K9" s="151"/>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row>
    <row r="10" spans="1:142" s="105" customFormat="1" ht="11.25" customHeight="1">
      <c r="A10" s="104"/>
      <c r="B10" s="106"/>
      <c r="C10" s="106"/>
      <c r="D10" s="106"/>
      <c r="E10" s="106"/>
      <c r="F10" s="106"/>
      <c r="G10" s="106"/>
      <c r="H10" s="106"/>
      <c r="I10" s="106"/>
      <c r="J10" s="106"/>
      <c r="K10" s="107"/>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row>
    <row r="11" spans="1:142" ht="44.25" customHeight="1">
      <c r="A11" s="101"/>
      <c r="B11" s="154" t="s">
        <v>268</v>
      </c>
      <c r="C11" s="154"/>
      <c r="D11" s="154"/>
      <c r="E11" s="154"/>
      <c r="F11" s="154"/>
      <c r="G11" s="154"/>
      <c r="H11" s="154"/>
      <c r="I11" s="154"/>
      <c r="J11" s="154"/>
      <c r="K11" s="155"/>
    </row>
    <row r="12" spans="1:142" ht="12" customHeight="1">
      <c r="A12" s="101"/>
      <c r="B12" s="108"/>
      <c r="C12" s="108"/>
      <c r="D12" s="108"/>
      <c r="E12" s="108"/>
      <c r="F12" s="108"/>
      <c r="G12" s="108"/>
      <c r="H12" s="108"/>
      <c r="I12" s="108"/>
      <c r="J12" s="108"/>
      <c r="K12" s="109"/>
    </row>
    <row r="13" spans="1:142" ht="92.25" customHeight="1">
      <c r="A13" s="101"/>
      <c r="B13" s="150" t="s">
        <v>269</v>
      </c>
      <c r="C13" s="150"/>
      <c r="D13" s="150"/>
      <c r="E13" s="150"/>
      <c r="F13" s="150"/>
      <c r="G13" s="150"/>
      <c r="H13" s="150"/>
      <c r="I13" s="150"/>
      <c r="J13" s="150"/>
      <c r="K13" s="151"/>
    </row>
    <row r="14" spans="1:142">
      <c r="A14" s="101"/>
      <c r="B14" s="102"/>
      <c r="C14" s="102"/>
      <c r="D14" s="102"/>
      <c r="E14" s="102"/>
      <c r="F14" s="102"/>
      <c r="G14" s="102"/>
      <c r="H14" s="102"/>
      <c r="I14" s="102"/>
      <c r="J14" s="102"/>
      <c r="K14" s="103"/>
    </row>
    <row r="15" spans="1:142">
      <c r="A15" s="101"/>
      <c r="B15" s="102" t="s">
        <v>270</v>
      </c>
      <c r="C15" s="102"/>
      <c r="D15" s="102"/>
      <c r="E15" s="102"/>
      <c r="F15" s="102"/>
      <c r="G15" s="102"/>
      <c r="H15" s="102"/>
      <c r="I15" s="102"/>
      <c r="J15" s="102"/>
      <c r="K15" s="103"/>
    </row>
    <row r="16" spans="1:142">
      <c r="A16" s="101"/>
      <c r="B16" s="102"/>
      <c r="C16" s="102"/>
      <c r="D16" s="102"/>
      <c r="E16" s="102"/>
      <c r="F16" s="102"/>
      <c r="G16" s="102"/>
      <c r="H16" s="102"/>
      <c r="I16" s="102"/>
      <c r="J16" s="102"/>
      <c r="K16" s="103"/>
    </row>
    <row r="17" spans="1:12">
      <c r="A17" s="101"/>
      <c r="B17" s="110" t="s">
        <v>271</v>
      </c>
      <c r="C17" s="102"/>
      <c r="D17" s="102"/>
      <c r="E17" s="102"/>
      <c r="F17" s="110" t="s">
        <v>272</v>
      </c>
      <c r="G17" s="102"/>
      <c r="H17" s="102"/>
      <c r="I17" s="102"/>
      <c r="J17" s="102"/>
      <c r="K17" s="103"/>
    </row>
    <row r="18" spans="1:12">
      <c r="A18" s="101"/>
      <c r="B18" s="111" t="s">
        <v>273</v>
      </c>
      <c r="C18" s="102"/>
      <c r="D18" s="102"/>
      <c r="E18" s="102"/>
      <c r="F18" s="102" t="s">
        <v>274</v>
      </c>
      <c r="G18" s="102"/>
      <c r="H18" s="102"/>
      <c r="I18" s="102"/>
      <c r="J18" s="102"/>
      <c r="K18" s="103"/>
    </row>
    <row r="19" spans="1:12">
      <c r="A19" s="101"/>
      <c r="B19" s="111" t="s">
        <v>275</v>
      </c>
      <c r="C19" s="102"/>
      <c r="D19" s="102"/>
      <c r="E19" s="102"/>
      <c r="F19" s="102" t="s">
        <v>276</v>
      </c>
      <c r="G19" s="102"/>
      <c r="H19" s="102"/>
      <c r="I19" s="102"/>
      <c r="J19" s="102"/>
      <c r="K19" s="103"/>
    </row>
    <row r="20" spans="1:12">
      <c r="A20" s="101"/>
      <c r="B20" s="135" t="s">
        <v>277</v>
      </c>
      <c r="C20" s="102"/>
      <c r="D20" s="102"/>
      <c r="E20" s="102"/>
      <c r="F20" s="102" t="s">
        <v>278</v>
      </c>
      <c r="G20" s="102"/>
      <c r="H20" s="102"/>
      <c r="I20" s="102"/>
      <c r="J20" s="102"/>
      <c r="K20" s="103"/>
    </row>
    <row r="21" spans="1:12">
      <c r="A21" s="101"/>
      <c r="B21" s="111" t="s">
        <v>279</v>
      </c>
      <c r="C21" s="102"/>
      <c r="D21" s="102"/>
      <c r="E21" s="102"/>
      <c r="F21" s="102" t="s">
        <v>280</v>
      </c>
      <c r="G21" s="102"/>
      <c r="H21" s="102"/>
      <c r="I21" s="102"/>
      <c r="J21" s="102"/>
      <c r="K21" s="103"/>
    </row>
    <row r="22" spans="1:12">
      <c r="A22" s="101"/>
      <c r="B22" s="111" t="s">
        <v>281</v>
      </c>
      <c r="C22" s="102"/>
      <c r="D22" s="102"/>
      <c r="E22" s="102"/>
      <c r="F22" s="102" t="s">
        <v>282</v>
      </c>
      <c r="G22" s="102"/>
      <c r="H22" s="102"/>
      <c r="I22" s="102"/>
      <c r="J22" s="102"/>
      <c r="K22" s="103"/>
    </row>
    <row r="23" spans="1:12">
      <c r="A23" s="101"/>
      <c r="B23" s="111" t="s">
        <v>283</v>
      </c>
      <c r="C23" s="102"/>
      <c r="D23" s="102"/>
      <c r="E23" s="102"/>
      <c r="F23" s="102" t="s">
        <v>284</v>
      </c>
      <c r="G23" s="102"/>
      <c r="H23" s="102"/>
      <c r="I23" s="102"/>
      <c r="J23" s="102"/>
      <c r="K23" s="103"/>
    </row>
    <row r="24" spans="1:12">
      <c r="A24" s="101"/>
      <c r="B24" s="111" t="s">
        <v>285</v>
      </c>
      <c r="C24" s="102"/>
      <c r="D24" s="102"/>
      <c r="E24" s="102"/>
      <c r="F24" s="102" t="s">
        <v>286</v>
      </c>
      <c r="G24" s="102"/>
      <c r="H24" s="102"/>
      <c r="I24" s="102"/>
      <c r="J24" s="102"/>
      <c r="K24" s="103"/>
    </row>
    <row r="25" spans="1:12">
      <c r="A25" s="101"/>
      <c r="B25" s="111" t="s">
        <v>287</v>
      </c>
      <c r="C25" s="102"/>
      <c r="D25" s="102"/>
      <c r="E25" s="102"/>
      <c r="F25" s="102" t="s">
        <v>288</v>
      </c>
      <c r="G25" s="102"/>
      <c r="H25" s="102"/>
      <c r="I25" s="102"/>
      <c r="J25" s="102"/>
      <c r="K25" s="103"/>
    </row>
    <row r="26" spans="1:12">
      <c r="A26" s="101"/>
      <c r="B26" s="111" t="s">
        <v>289</v>
      </c>
      <c r="C26" s="102"/>
      <c r="D26" s="102"/>
      <c r="E26" s="102"/>
      <c r="F26" s="102" t="s">
        <v>290</v>
      </c>
      <c r="G26" s="102"/>
      <c r="H26" s="102"/>
      <c r="I26" s="102"/>
      <c r="J26" s="102"/>
      <c r="K26" s="103"/>
    </row>
    <row r="27" spans="1:12">
      <c r="A27" s="101"/>
      <c r="B27" s="111" t="s">
        <v>291</v>
      </c>
      <c r="C27" s="102"/>
      <c r="D27" s="102"/>
      <c r="E27" s="102"/>
      <c r="F27" s="102" t="s">
        <v>292</v>
      </c>
      <c r="G27" s="102"/>
      <c r="H27" s="102"/>
      <c r="I27" s="102"/>
      <c r="J27" s="102"/>
      <c r="K27" s="103"/>
    </row>
    <row r="28" spans="1:12">
      <c r="A28" s="102"/>
      <c r="B28" s="112" t="s">
        <v>293</v>
      </c>
      <c r="C28" s="102"/>
      <c r="D28" s="102"/>
      <c r="E28" s="102"/>
      <c r="F28" s="102" t="s">
        <v>294</v>
      </c>
      <c r="G28" s="102"/>
      <c r="H28" s="102"/>
      <c r="I28" s="102"/>
      <c r="J28" s="102"/>
      <c r="K28" s="102"/>
      <c r="L28" s="113"/>
    </row>
    <row r="29" spans="1:12">
      <c r="B29" s="114" t="s">
        <v>295</v>
      </c>
      <c r="F29" s="100" t="s">
        <v>296</v>
      </c>
      <c r="L29" s="113"/>
    </row>
    <row r="30" spans="1:12">
      <c r="A30" s="115"/>
      <c r="B30" s="115"/>
      <c r="C30" s="115"/>
      <c r="D30" s="115"/>
      <c r="E30" s="115"/>
      <c r="F30" s="115"/>
      <c r="G30" s="115"/>
      <c r="H30" s="115"/>
      <c r="I30" s="115"/>
      <c r="J30" s="115"/>
      <c r="K30" s="116"/>
    </row>
    <row r="39" spans="3:3">
      <c r="C39" s="117"/>
    </row>
  </sheetData>
  <mergeCells count="6">
    <mergeCell ref="B13:K13"/>
    <mergeCell ref="B1:K1"/>
    <mergeCell ref="B5:K5"/>
    <mergeCell ref="B7:K7"/>
    <mergeCell ref="B9:K9"/>
    <mergeCell ref="B11:K11"/>
  </mergeCells>
  <hyperlinks>
    <hyperlink ref="B18" location="'Circ Measures'!A1" display="Circ Measures" xr:uid="{7B86B637-B947-460B-9DA0-25DA375C760D}"/>
    <hyperlink ref="B19" location="'Circ Measures - muni'!A1" display="Circ Measures - muni" xr:uid="{19A63F54-ED7D-4EED-9AE8-2E2EB5E0ED76}"/>
    <hyperlink ref="B21" location="'Physical Circ'!A1" display="Physical Circ" xr:uid="{9F1A7CE5-8ED8-47A7-8AA6-BB369B23AE47}"/>
    <hyperlink ref="B22" location="Audience!A1" display="Audience" xr:uid="{AD16662C-6DF2-4E48-9265-C3C5B456DEF3}"/>
    <hyperlink ref="B23" location="'Elec Materials'!A1" display="Elec Materials" xr:uid="{5FD998DC-6678-4C51-B13D-490A3FABDB3E}"/>
    <hyperlink ref="B24" location="'Elec Materials - muni'!A1" display="Elec Materials - muni" xr:uid="{0234C817-6B7F-469F-AA53-B4B798DB6CCE}"/>
    <hyperlink ref="B25" location="'AV Circ'!A1" display="AV Circ" xr:uid="{C6CDCDB8-1FBF-40E7-BF97-5AE7F33E5C0F}"/>
    <hyperlink ref="B26" location="'E-Collections'!A1" display="E-Collections" xr:uid="{12A21E59-ED68-440C-A77E-57AF21800450}"/>
    <hyperlink ref="B27" location="ILL!A1" display="ILL" xr:uid="{28A258B2-ACDC-45C5-B263-DFB6B5AC436E}"/>
    <hyperlink ref="B28" location="'All Collection Use Data'!A1" display="All Data" xr:uid="{7E0DB2BA-A928-473B-B4A8-450252E508C4}"/>
    <hyperlink ref="B29" location="'Other Data'!A1" display="Other Data" xr:uid="{9FDC738B-0171-4441-8CFD-09491B297379}"/>
    <hyperlink ref="B20" location="'Circ Measures by pop'!A1" display="Circ Measures by pop" xr:uid="{E1A2C0C1-3FC8-4E1D-97C4-B68D432CEBD1}"/>
  </hyperlinks>
  <printOptions horizontalCentered="1"/>
  <pageMargins left="0.7" right="0.7" top="0.75" bottom="0.75" header="0.3" footer="0.3"/>
  <pageSetup fitToHeight="0" orientation="portrait" r:id="rId1"/>
  <headerFooter>
    <oddHeader>&amp;CCollection Use FY2019</oddHeader>
    <oddFooter>&amp;CRI Office of Library &amp; Information Services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7F88C-53B3-4B27-9A38-9BBF4C631921}">
  <sheetPr>
    <tabColor theme="7" tint="0.39997558519241921"/>
  </sheetPr>
  <dimension ref="A1:G56"/>
  <sheetViews>
    <sheetView showGridLines="0" showRowColHeaders="0" workbookViewId="0">
      <pane xSplit="2" ySplit="1" topLeftCell="C2" activePane="bottomRight" state="frozen"/>
      <selection pane="topRight" activeCell="C1" sqref="C1"/>
      <selection pane="bottomLeft" activeCell="A2" sqref="A2"/>
      <selection pane="bottomRight"/>
    </sheetView>
  </sheetViews>
  <sheetFormatPr defaultRowHeight="12.75"/>
  <cols>
    <col min="1" max="1" width="42.140625" style="5" bestFit="1" customWidth="1"/>
    <col min="2" max="2" width="15.28515625" style="5" bestFit="1" customWidth="1"/>
    <col min="3" max="3" width="13.85546875" style="5" customWidth="1"/>
    <col min="4" max="4" width="16" style="5" customWidth="1"/>
    <col min="5" max="5" width="18" style="5" customWidth="1"/>
    <col min="6" max="6" width="17.7109375" style="5" customWidth="1"/>
    <col min="7" max="7" width="17.140625" style="5" customWidth="1"/>
    <col min="8" max="16384" width="9.140625" style="5"/>
  </cols>
  <sheetData>
    <row r="1" spans="1:7" ht="57" customHeight="1">
      <c r="A1" s="41" t="s">
        <v>0</v>
      </c>
      <c r="B1" s="68" t="s">
        <v>1</v>
      </c>
      <c r="C1" s="69" t="s">
        <v>6</v>
      </c>
      <c r="D1" s="69" t="s">
        <v>147</v>
      </c>
      <c r="E1" s="69" t="s">
        <v>148</v>
      </c>
      <c r="F1" s="69" t="s">
        <v>149</v>
      </c>
      <c r="G1" s="69" t="s">
        <v>150</v>
      </c>
    </row>
    <row r="2" spans="1:7">
      <c r="A2" s="18" t="s">
        <v>16</v>
      </c>
      <c r="B2" s="18" t="s">
        <v>17</v>
      </c>
      <c r="C2" s="15">
        <v>17153</v>
      </c>
      <c r="D2" s="15">
        <v>6261</v>
      </c>
      <c r="E2" s="15">
        <v>0</v>
      </c>
      <c r="F2" s="15">
        <v>3592952</v>
      </c>
      <c r="G2" s="15">
        <v>3599213</v>
      </c>
    </row>
    <row r="3" spans="1:7">
      <c r="A3" s="16" t="s">
        <v>85</v>
      </c>
      <c r="B3" s="16" t="s">
        <v>86</v>
      </c>
      <c r="C3" s="17">
        <v>22493</v>
      </c>
      <c r="D3" s="15">
        <v>31388</v>
      </c>
      <c r="E3" s="17">
        <v>0</v>
      </c>
      <c r="F3" s="17">
        <v>3592952</v>
      </c>
      <c r="G3" s="17">
        <v>3624340</v>
      </c>
    </row>
    <row r="4" spans="1:7">
      <c r="A4" s="16" t="s">
        <v>52</v>
      </c>
      <c r="B4" s="16" t="s">
        <v>53</v>
      </c>
      <c r="C4" s="17">
        <v>12330</v>
      </c>
      <c r="D4" s="15">
        <v>2923</v>
      </c>
      <c r="E4" s="17">
        <v>0</v>
      </c>
      <c r="F4" s="17">
        <v>3592952</v>
      </c>
      <c r="G4" s="17">
        <v>3595875</v>
      </c>
    </row>
    <row r="5" spans="1:7">
      <c r="A5" s="16" t="s">
        <v>75</v>
      </c>
      <c r="B5" s="16" t="s">
        <v>53</v>
      </c>
      <c r="C5" s="17">
        <v>3828</v>
      </c>
      <c r="D5" s="15">
        <v>0</v>
      </c>
      <c r="E5" s="17">
        <v>0</v>
      </c>
      <c r="F5" s="17">
        <v>3592952</v>
      </c>
      <c r="G5" s="17">
        <v>3592952</v>
      </c>
    </row>
    <row r="6" spans="1:7">
      <c r="A6" s="18" t="s">
        <v>12</v>
      </c>
      <c r="B6" s="18" t="s">
        <v>13</v>
      </c>
      <c r="C6" s="15">
        <v>22583</v>
      </c>
      <c r="D6" s="15">
        <v>0</v>
      </c>
      <c r="E6" s="15">
        <v>0</v>
      </c>
      <c r="F6" s="15">
        <v>3592952</v>
      </c>
      <c r="G6" s="15">
        <v>3592952</v>
      </c>
    </row>
    <row r="7" spans="1:7">
      <c r="A7" s="16" t="s">
        <v>26</v>
      </c>
      <c r="B7" s="16" t="s">
        <v>27</v>
      </c>
      <c r="C7" s="17">
        <v>7997</v>
      </c>
      <c r="D7" s="15">
        <v>3744</v>
      </c>
      <c r="E7" s="17">
        <v>0</v>
      </c>
      <c r="F7" s="17">
        <v>3592952</v>
      </c>
      <c r="G7" s="17">
        <v>3596696</v>
      </c>
    </row>
    <row r="8" spans="1:7">
      <c r="A8" s="16" t="s">
        <v>22</v>
      </c>
      <c r="B8" s="16" t="s">
        <v>23</v>
      </c>
      <c r="C8" s="17">
        <v>35688</v>
      </c>
      <c r="D8" s="15">
        <v>19132</v>
      </c>
      <c r="E8" s="17">
        <v>0</v>
      </c>
      <c r="F8" s="17">
        <v>3592952</v>
      </c>
      <c r="G8" s="17">
        <v>3612084</v>
      </c>
    </row>
    <row r="9" spans="1:7">
      <c r="A9" s="16" t="s">
        <v>24</v>
      </c>
      <c r="B9" s="16" t="s">
        <v>25</v>
      </c>
      <c r="C9" s="17">
        <v>82934</v>
      </c>
      <c r="D9" s="15">
        <v>7437</v>
      </c>
      <c r="E9" s="17">
        <v>0</v>
      </c>
      <c r="F9" s="17">
        <v>3592952</v>
      </c>
      <c r="G9" s="17">
        <v>3600389</v>
      </c>
    </row>
    <row r="10" spans="1:7">
      <c r="A10" s="16" t="s">
        <v>28</v>
      </c>
      <c r="B10" s="16" t="s">
        <v>29</v>
      </c>
      <c r="C10" s="17">
        <v>36405</v>
      </c>
      <c r="D10" s="15">
        <v>9851</v>
      </c>
      <c r="E10" s="17">
        <v>0</v>
      </c>
      <c r="F10" s="17">
        <v>3592952</v>
      </c>
      <c r="G10" s="17">
        <v>3602803</v>
      </c>
    </row>
    <row r="11" spans="1:7">
      <c r="A11" s="16" t="s">
        <v>32</v>
      </c>
      <c r="B11" s="16" t="s">
        <v>33</v>
      </c>
      <c r="C11" s="17">
        <v>14312</v>
      </c>
      <c r="D11" s="15">
        <v>26558</v>
      </c>
      <c r="E11" s="17">
        <v>0</v>
      </c>
      <c r="F11" s="17">
        <v>3592952</v>
      </c>
      <c r="G11" s="17">
        <v>3619510</v>
      </c>
    </row>
    <row r="12" spans="1:7">
      <c r="A12" s="16" t="s">
        <v>34</v>
      </c>
      <c r="B12" s="16" t="s">
        <v>35</v>
      </c>
      <c r="C12" s="17">
        <v>47139</v>
      </c>
      <c r="D12" s="15">
        <v>20310</v>
      </c>
      <c r="E12" s="17">
        <v>102</v>
      </c>
      <c r="F12" s="17">
        <v>3592952</v>
      </c>
      <c r="G12" s="17">
        <v>3613364</v>
      </c>
    </row>
    <row r="13" spans="1:7">
      <c r="A13" s="16" t="s">
        <v>38</v>
      </c>
      <c r="B13" s="16" t="s">
        <v>39</v>
      </c>
      <c r="C13" s="17">
        <v>6460</v>
      </c>
      <c r="D13" s="15">
        <v>0</v>
      </c>
      <c r="E13" s="17">
        <v>0</v>
      </c>
      <c r="F13" s="17">
        <v>3592952</v>
      </c>
      <c r="G13" s="17">
        <v>3592952</v>
      </c>
    </row>
    <row r="14" spans="1:7">
      <c r="A14" s="16" t="s">
        <v>55</v>
      </c>
      <c r="B14" s="16" t="s">
        <v>56</v>
      </c>
      <c r="C14" s="17">
        <v>4469</v>
      </c>
      <c r="D14" s="15">
        <v>0</v>
      </c>
      <c r="E14" s="17">
        <v>0</v>
      </c>
      <c r="F14" s="17">
        <v>3592952</v>
      </c>
      <c r="G14" s="17">
        <v>3592952</v>
      </c>
    </row>
    <row r="15" spans="1:7">
      <c r="A15" s="16" t="s">
        <v>42</v>
      </c>
      <c r="B15" s="16" t="s">
        <v>43</v>
      </c>
      <c r="C15" s="17">
        <v>4489</v>
      </c>
      <c r="D15" s="15">
        <v>0</v>
      </c>
      <c r="E15" s="17">
        <v>0</v>
      </c>
      <c r="F15" s="17">
        <v>3592952</v>
      </c>
      <c r="G15" s="17">
        <v>3592952</v>
      </c>
    </row>
    <row r="16" spans="1:7">
      <c r="A16" s="16" t="s">
        <v>45</v>
      </c>
      <c r="B16" s="16" t="s">
        <v>43</v>
      </c>
      <c r="C16" s="17">
        <v>5485</v>
      </c>
      <c r="D16" s="15">
        <v>1130</v>
      </c>
      <c r="E16" s="17">
        <v>0</v>
      </c>
      <c r="F16" s="17">
        <v>3592952</v>
      </c>
      <c r="G16" s="17">
        <v>3594082</v>
      </c>
    </row>
    <row r="17" spans="1:7">
      <c r="A17" s="16" t="s">
        <v>14</v>
      </c>
      <c r="B17" s="16" t="s">
        <v>15</v>
      </c>
      <c r="C17" s="17">
        <v>3778</v>
      </c>
      <c r="D17" s="15">
        <v>0</v>
      </c>
      <c r="E17" s="17">
        <v>0</v>
      </c>
      <c r="F17" s="17">
        <v>3592952</v>
      </c>
      <c r="G17" s="17">
        <v>3592952</v>
      </c>
    </row>
    <row r="18" spans="1:7">
      <c r="A18" s="16" t="s">
        <v>54</v>
      </c>
      <c r="B18" s="16" t="s">
        <v>15</v>
      </c>
      <c r="C18" s="17">
        <v>4620</v>
      </c>
      <c r="D18" s="15">
        <v>0</v>
      </c>
      <c r="E18" s="17">
        <v>0</v>
      </c>
      <c r="F18" s="17">
        <v>3592952</v>
      </c>
      <c r="G18" s="17">
        <v>3592952</v>
      </c>
    </row>
    <row r="19" spans="1:7">
      <c r="A19" s="16" t="s">
        <v>50</v>
      </c>
      <c r="B19" s="16" t="s">
        <v>51</v>
      </c>
      <c r="C19" s="17">
        <v>5559</v>
      </c>
      <c r="D19" s="15">
        <v>1540</v>
      </c>
      <c r="E19" s="17">
        <v>14660</v>
      </c>
      <c r="F19" s="17">
        <v>3592952</v>
      </c>
      <c r="G19" s="17">
        <v>3609152</v>
      </c>
    </row>
    <row r="20" spans="1:7">
      <c r="A20" s="16" t="s">
        <v>61</v>
      </c>
      <c r="B20" s="16" t="s">
        <v>62</v>
      </c>
      <c r="C20" s="17">
        <v>29568</v>
      </c>
      <c r="D20" s="15">
        <v>0</v>
      </c>
      <c r="E20" s="17">
        <v>0</v>
      </c>
      <c r="F20" s="17">
        <v>3592952</v>
      </c>
      <c r="G20" s="17">
        <v>3592952</v>
      </c>
    </row>
    <row r="21" spans="1:7">
      <c r="A21" s="16" t="s">
        <v>57</v>
      </c>
      <c r="B21" s="16" t="s">
        <v>58</v>
      </c>
      <c r="C21" s="17">
        <v>22529</v>
      </c>
      <c r="D21" s="15">
        <v>111147</v>
      </c>
      <c r="E21" s="17">
        <v>0</v>
      </c>
      <c r="F21" s="17">
        <v>3592952</v>
      </c>
      <c r="G21" s="17">
        <v>3704099</v>
      </c>
    </row>
    <row r="22" spans="1:7">
      <c r="A22" s="16" t="s">
        <v>18</v>
      </c>
      <c r="B22" s="16" t="s">
        <v>19</v>
      </c>
      <c r="C22" s="17">
        <v>3616</v>
      </c>
      <c r="D22" s="15">
        <v>0</v>
      </c>
      <c r="E22" s="17">
        <v>0</v>
      </c>
      <c r="F22" s="17">
        <v>3592952</v>
      </c>
      <c r="G22" s="17">
        <v>3592952</v>
      </c>
    </row>
    <row r="23" spans="1:7">
      <c r="A23" s="16" t="s">
        <v>67</v>
      </c>
      <c r="B23" s="16" t="s">
        <v>68</v>
      </c>
      <c r="C23" s="17">
        <v>17075</v>
      </c>
      <c r="D23" s="15">
        <v>15930</v>
      </c>
      <c r="E23" s="17">
        <v>0</v>
      </c>
      <c r="F23" s="17">
        <v>3592952</v>
      </c>
      <c r="G23" s="17">
        <v>3608882</v>
      </c>
    </row>
    <row r="24" spans="1:7">
      <c r="A24" s="16" t="s">
        <v>63</v>
      </c>
      <c r="B24" s="16" t="s">
        <v>64</v>
      </c>
      <c r="C24" s="17">
        <v>14532</v>
      </c>
      <c r="D24" s="15">
        <v>76963</v>
      </c>
      <c r="E24" s="17">
        <v>0</v>
      </c>
      <c r="F24" s="17">
        <v>3592952</v>
      </c>
      <c r="G24" s="17">
        <v>3669915</v>
      </c>
    </row>
    <row r="25" spans="1:7">
      <c r="A25" s="16" t="s">
        <v>48</v>
      </c>
      <c r="B25" s="16" t="s">
        <v>49</v>
      </c>
      <c r="C25" s="17">
        <v>1410</v>
      </c>
      <c r="D25" s="15">
        <v>1254</v>
      </c>
      <c r="E25" s="17">
        <v>0</v>
      </c>
      <c r="F25" s="17">
        <v>3592952</v>
      </c>
      <c r="G25" s="17">
        <v>3594206</v>
      </c>
    </row>
    <row r="26" spans="1:7">
      <c r="A26" s="16" t="s">
        <v>69</v>
      </c>
      <c r="B26" s="16" t="s">
        <v>70</v>
      </c>
      <c r="C26" s="17">
        <v>25163</v>
      </c>
      <c r="D26" s="15">
        <v>13394</v>
      </c>
      <c r="E26" s="17">
        <v>0</v>
      </c>
      <c r="F26" s="17">
        <v>3592952</v>
      </c>
      <c r="G26" s="17">
        <v>3606346</v>
      </c>
    </row>
    <row r="27" spans="1:7">
      <c r="A27" s="16" t="s">
        <v>30</v>
      </c>
      <c r="B27" s="16" t="s">
        <v>31</v>
      </c>
      <c r="C27" s="17">
        <v>5991</v>
      </c>
      <c r="D27" s="15">
        <v>0</v>
      </c>
      <c r="E27" s="17">
        <v>0</v>
      </c>
      <c r="F27" s="17">
        <v>3592952</v>
      </c>
      <c r="G27" s="17">
        <v>3592952</v>
      </c>
    </row>
    <row r="28" spans="1:7">
      <c r="A28" s="16" t="s">
        <v>71</v>
      </c>
      <c r="B28" s="16" t="s">
        <v>31</v>
      </c>
      <c r="C28" s="17">
        <v>19821</v>
      </c>
      <c r="D28" s="15">
        <v>64271</v>
      </c>
      <c r="E28" s="17">
        <v>0</v>
      </c>
      <c r="F28" s="17">
        <v>3592952</v>
      </c>
      <c r="G28" s="17">
        <v>3657223</v>
      </c>
    </row>
    <row r="29" spans="1:7">
      <c r="A29" s="16" t="s">
        <v>96</v>
      </c>
      <c r="B29" s="16" t="s">
        <v>31</v>
      </c>
      <c r="C29" s="17">
        <v>1920</v>
      </c>
      <c r="D29" s="15">
        <v>0</v>
      </c>
      <c r="E29" s="17">
        <v>0</v>
      </c>
      <c r="F29" s="17">
        <v>3592952</v>
      </c>
      <c r="G29" s="17">
        <v>3592952</v>
      </c>
    </row>
    <row r="30" spans="1:7">
      <c r="A30" s="16" t="s">
        <v>65</v>
      </c>
      <c r="B30" s="16" t="s">
        <v>66</v>
      </c>
      <c r="C30" s="17">
        <v>34114</v>
      </c>
      <c r="D30" s="15">
        <v>10957</v>
      </c>
      <c r="E30" s="17">
        <v>0</v>
      </c>
      <c r="F30" s="17">
        <v>3592952</v>
      </c>
      <c r="G30" s="17">
        <v>3603909</v>
      </c>
    </row>
    <row r="31" spans="1:7">
      <c r="A31" s="16" t="s">
        <v>73</v>
      </c>
      <c r="B31" s="16" t="s">
        <v>74</v>
      </c>
      <c r="C31" s="17">
        <v>12588</v>
      </c>
      <c r="D31" s="15">
        <v>0</v>
      </c>
      <c r="E31" s="17">
        <v>0</v>
      </c>
      <c r="F31" s="17">
        <v>3592952</v>
      </c>
      <c r="G31" s="17">
        <v>3592952</v>
      </c>
    </row>
    <row r="32" spans="1:7">
      <c r="A32" s="16" t="s">
        <v>76</v>
      </c>
      <c r="B32" s="16" t="s">
        <v>77</v>
      </c>
      <c r="C32" s="17">
        <v>75604</v>
      </c>
      <c r="D32" s="15">
        <v>414348</v>
      </c>
      <c r="E32" s="17">
        <v>0</v>
      </c>
      <c r="F32" s="17">
        <v>3592952</v>
      </c>
      <c r="G32" s="17">
        <v>4007300</v>
      </c>
    </row>
    <row r="33" spans="1:7">
      <c r="A33" s="16" t="s">
        <v>80</v>
      </c>
      <c r="B33" s="16" t="s">
        <v>81</v>
      </c>
      <c r="C33" s="17">
        <v>17871</v>
      </c>
      <c r="D33" s="15">
        <v>1492</v>
      </c>
      <c r="E33" s="17">
        <v>0</v>
      </c>
      <c r="F33" s="17">
        <v>3592952</v>
      </c>
      <c r="G33" s="17">
        <v>3594444</v>
      </c>
    </row>
    <row r="34" spans="1:7">
      <c r="A34" s="16" t="s">
        <v>82</v>
      </c>
      <c r="B34" s="16" t="s">
        <v>83</v>
      </c>
      <c r="C34" s="17">
        <v>131744</v>
      </c>
      <c r="D34" s="15">
        <v>0</v>
      </c>
      <c r="E34" s="17">
        <v>0</v>
      </c>
      <c r="F34" s="17">
        <v>3592952</v>
      </c>
      <c r="G34" s="17">
        <v>3592952</v>
      </c>
    </row>
    <row r="35" spans="1:7">
      <c r="A35" s="16" t="s">
        <v>84</v>
      </c>
      <c r="B35" s="16" t="s">
        <v>83</v>
      </c>
      <c r="C35" s="17">
        <v>59190</v>
      </c>
      <c r="D35" s="15">
        <v>16928</v>
      </c>
      <c r="E35" s="17">
        <v>1</v>
      </c>
      <c r="F35" s="17">
        <v>3592952</v>
      </c>
      <c r="G35" s="17">
        <v>3609881</v>
      </c>
    </row>
    <row r="36" spans="1:7">
      <c r="A36" s="16" t="s">
        <v>20</v>
      </c>
      <c r="B36" s="16" t="s">
        <v>21</v>
      </c>
      <c r="C36" s="17">
        <v>8020</v>
      </c>
      <c r="D36" s="15">
        <v>0</v>
      </c>
      <c r="E36" s="17">
        <v>0</v>
      </c>
      <c r="F36" s="17">
        <v>3592952</v>
      </c>
      <c r="G36" s="17">
        <v>3592952</v>
      </c>
    </row>
    <row r="37" spans="1:7">
      <c r="A37" s="16" t="s">
        <v>46</v>
      </c>
      <c r="B37" s="16" t="s">
        <v>47</v>
      </c>
      <c r="C37" s="17">
        <v>4230</v>
      </c>
      <c r="D37" s="15">
        <v>24573</v>
      </c>
      <c r="E37" s="17">
        <v>0</v>
      </c>
      <c r="F37" s="17">
        <v>3592952</v>
      </c>
      <c r="G37" s="17">
        <v>3617525</v>
      </c>
    </row>
    <row r="38" spans="1:7">
      <c r="A38" s="16" t="s">
        <v>72</v>
      </c>
      <c r="B38" s="16" t="s">
        <v>47</v>
      </c>
      <c r="C38" s="17">
        <v>6154</v>
      </c>
      <c r="D38" s="15">
        <v>248</v>
      </c>
      <c r="E38" s="17">
        <v>0</v>
      </c>
      <c r="F38" s="17">
        <v>3592952</v>
      </c>
      <c r="G38" s="17">
        <v>3593200</v>
      </c>
    </row>
    <row r="39" spans="1:7">
      <c r="A39" s="16" t="s">
        <v>36</v>
      </c>
      <c r="B39" s="16" t="s">
        <v>37</v>
      </c>
      <c r="C39" s="17">
        <v>9476</v>
      </c>
      <c r="D39" s="15">
        <v>11107</v>
      </c>
      <c r="E39" s="17">
        <v>0</v>
      </c>
      <c r="F39" s="17">
        <v>3592952</v>
      </c>
      <c r="G39" s="17">
        <v>3604059</v>
      </c>
    </row>
    <row r="40" spans="1:7">
      <c r="A40" s="16" t="s">
        <v>44</v>
      </c>
      <c r="B40" s="16" t="s">
        <v>37</v>
      </c>
      <c r="C40" s="17">
        <v>12642</v>
      </c>
      <c r="D40" s="15">
        <v>92385</v>
      </c>
      <c r="E40" s="17">
        <v>0</v>
      </c>
      <c r="F40" s="17">
        <v>3592952</v>
      </c>
      <c r="G40" s="17">
        <v>3685337</v>
      </c>
    </row>
    <row r="41" spans="1:7">
      <c r="A41" s="16" t="s">
        <v>87</v>
      </c>
      <c r="B41" s="16" t="s">
        <v>88</v>
      </c>
      <c r="C41" s="17">
        <v>31931</v>
      </c>
      <c r="D41" s="15">
        <v>4485</v>
      </c>
      <c r="E41" s="17">
        <v>0</v>
      </c>
      <c r="F41" s="17">
        <v>3592952</v>
      </c>
      <c r="G41" s="17">
        <v>3597437</v>
      </c>
    </row>
    <row r="42" spans="1:7">
      <c r="A42" s="16" t="s">
        <v>89</v>
      </c>
      <c r="B42" s="16" t="s">
        <v>90</v>
      </c>
      <c r="C42" s="17">
        <v>16359</v>
      </c>
      <c r="D42" s="15">
        <v>0</v>
      </c>
      <c r="E42" s="17">
        <v>0</v>
      </c>
      <c r="F42" s="17">
        <v>3592952</v>
      </c>
      <c r="G42" s="17">
        <v>3592952</v>
      </c>
    </row>
    <row r="43" spans="1:7">
      <c r="A43" s="16" t="s">
        <v>40</v>
      </c>
      <c r="B43" s="16" t="s">
        <v>41</v>
      </c>
      <c r="C43" s="17">
        <v>11147</v>
      </c>
      <c r="D43" s="15">
        <v>1515</v>
      </c>
      <c r="E43" s="17">
        <v>0</v>
      </c>
      <c r="F43" s="17">
        <v>3592952</v>
      </c>
      <c r="G43" s="17">
        <v>3594467</v>
      </c>
    </row>
    <row r="44" spans="1:7">
      <c r="A44" s="16" t="s">
        <v>78</v>
      </c>
      <c r="B44" s="16" t="s">
        <v>79</v>
      </c>
      <c r="C44" s="17">
        <v>9631</v>
      </c>
      <c r="D44" s="15">
        <v>0</v>
      </c>
      <c r="E44" s="17">
        <v>0</v>
      </c>
      <c r="F44" s="17">
        <v>3592952</v>
      </c>
      <c r="G44" s="17">
        <v>3592952</v>
      </c>
    </row>
    <row r="45" spans="1:7">
      <c r="A45" s="16" t="s">
        <v>91</v>
      </c>
      <c r="B45" s="16" t="s">
        <v>79</v>
      </c>
      <c r="C45" s="17">
        <v>73192</v>
      </c>
      <c r="D45" s="15">
        <v>42399</v>
      </c>
      <c r="E45" s="17">
        <v>0</v>
      </c>
      <c r="F45" s="17">
        <v>3592952</v>
      </c>
      <c r="G45" s="17">
        <v>3635351</v>
      </c>
    </row>
    <row r="46" spans="1:7">
      <c r="A46" s="16" t="s">
        <v>59</v>
      </c>
      <c r="B46" s="16" t="s">
        <v>60</v>
      </c>
      <c r="C46" s="17">
        <v>6528</v>
      </c>
      <c r="D46" s="15">
        <v>1642</v>
      </c>
      <c r="E46" s="17">
        <v>0</v>
      </c>
      <c r="F46" s="17">
        <v>3592952</v>
      </c>
      <c r="G46" s="17">
        <v>3594594</v>
      </c>
    </row>
    <row r="47" spans="1:7">
      <c r="A47" s="16" t="s">
        <v>92</v>
      </c>
      <c r="B47" s="16" t="s">
        <v>93</v>
      </c>
      <c r="C47" s="17">
        <v>31012</v>
      </c>
      <c r="D47" s="15">
        <v>1332</v>
      </c>
      <c r="E47" s="17">
        <v>0</v>
      </c>
      <c r="F47" s="17">
        <v>3592952</v>
      </c>
      <c r="G47" s="17">
        <v>3594284</v>
      </c>
    </row>
    <row r="48" spans="1:7">
      <c r="A48" s="16" t="s">
        <v>94</v>
      </c>
      <c r="B48" s="16" t="s">
        <v>95</v>
      </c>
      <c r="C48" s="17">
        <v>23359</v>
      </c>
      <c r="D48" s="15">
        <v>16654</v>
      </c>
      <c r="E48" s="17">
        <v>0</v>
      </c>
      <c r="F48" s="17">
        <v>3592952</v>
      </c>
      <c r="G48" s="17">
        <v>3609606</v>
      </c>
    </row>
    <row r="49" spans="1:7">
      <c r="A49" s="18" t="s">
        <v>97</v>
      </c>
      <c r="B49" s="18" t="s">
        <v>98</v>
      </c>
      <c r="C49" s="15">
        <v>43240</v>
      </c>
      <c r="D49" s="15">
        <v>115990</v>
      </c>
      <c r="E49" s="15">
        <v>0</v>
      </c>
      <c r="F49" s="15">
        <v>3592952</v>
      </c>
      <c r="G49" s="15">
        <v>3708942</v>
      </c>
    </row>
    <row r="50" spans="1:7">
      <c r="A50" s="19"/>
      <c r="B50" s="19"/>
      <c r="C50" s="20"/>
      <c r="D50" s="20"/>
      <c r="E50" s="20"/>
      <c r="F50" s="20"/>
      <c r="G50" s="20"/>
    </row>
    <row r="51" spans="1:7">
      <c r="A51" s="21" t="s">
        <v>107</v>
      </c>
      <c r="B51" s="22"/>
      <c r="C51" s="23">
        <f>SUM(C2:C49)</f>
        <v>1097379</v>
      </c>
      <c r="D51" s="23">
        <f>SUM(D2:D49)</f>
        <v>1169288</v>
      </c>
      <c r="E51" s="23">
        <f>SUM(E2:E49)</f>
        <v>14763</v>
      </c>
      <c r="F51" s="23">
        <v>3592952</v>
      </c>
      <c r="G51" s="23">
        <f>D51+E51+F51</f>
        <v>4777003</v>
      </c>
    </row>
    <row r="52" spans="1:7">
      <c r="A52" s="10" t="s">
        <v>99</v>
      </c>
      <c r="B52" s="10"/>
      <c r="C52" s="23">
        <f>AVERAGE(C2:C49)</f>
        <v>22862.0625</v>
      </c>
      <c r="D52" s="23">
        <f>AVERAGE(D2:D49)</f>
        <v>24360.166666666668</v>
      </c>
      <c r="E52" s="23">
        <f>AVERAGE(E2:E49)</f>
        <v>307.5625</v>
      </c>
      <c r="F52" s="23">
        <v>3592952</v>
      </c>
      <c r="G52" s="23">
        <f>AVERAGE(G2:G49)</f>
        <v>3617619.7291666665</v>
      </c>
    </row>
    <row r="53" spans="1:7">
      <c r="A53" s="10" t="s">
        <v>100</v>
      </c>
      <c r="B53" s="10"/>
      <c r="C53" s="23">
        <f>MEDIAN(C2:C49)</f>
        <v>14422</v>
      </c>
      <c r="D53" s="23">
        <f>MEDIAN(D2:D49)</f>
        <v>2282.5</v>
      </c>
      <c r="E53" s="23">
        <f>MEDIAN(E2:E49)</f>
        <v>0</v>
      </c>
      <c r="F53" s="23">
        <v>3592952</v>
      </c>
      <c r="G53" s="23">
        <f>MEDIAN(G2:G49)</f>
        <v>3596285.5</v>
      </c>
    </row>
    <row r="54" spans="1:7" ht="13.9" customHeight="1">
      <c r="A54" s="11"/>
      <c r="B54" s="11"/>
      <c r="C54" s="12"/>
      <c r="D54" s="12"/>
      <c r="E54" s="12"/>
      <c r="F54" s="12"/>
      <c r="G54" s="12"/>
    </row>
    <row r="56" spans="1:7" ht="15">
      <c r="A56"/>
      <c r="B56"/>
      <c r="C56"/>
      <c r="D56"/>
      <c r="E56"/>
      <c r="F56"/>
      <c r="G56"/>
    </row>
  </sheetData>
  <autoFilter ref="A1:G49" xr:uid="{5CA7F88C-53B3-4B27-9A38-9BBF4C631921}"/>
  <sortState xmlns:xlrd2="http://schemas.microsoft.com/office/spreadsheetml/2017/richdata2" ref="A2:G49">
    <sortCondition ref="B2:B49"/>
  </sortState>
  <conditionalFormatting sqref="A2:G49">
    <cfRule type="expression" dxfId="1" priority="1">
      <formula>MOD(ROW(),2)=0</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73AE9-16C8-42CC-8DDD-20DD7D3DBB4A}">
  <sheetPr>
    <tabColor theme="7" tint="0.39997558519241921"/>
  </sheetPr>
  <dimension ref="A1:L55"/>
  <sheetViews>
    <sheetView showGridLines="0" showRowColHeaders="0" workbookViewId="0">
      <pane xSplit="2" ySplit="1" topLeftCell="C2" activePane="bottomRight" state="frozen"/>
      <selection pane="topRight" activeCell="C1" sqref="C1"/>
      <selection pane="bottomLeft" activeCell="A2" sqref="A2"/>
      <selection pane="bottomRight"/>
    </sheetView>
  </sheetViews>
  <sheetFormatPr defaultRowHeight="12.75"/>
  <cols>
    <col min="1" max="1" width="38" style="5" bestFit="1" customWidth="1"/>
    <col min="2" max="2" width="15.140625" style="5" bestFit="1" customWidth="1"/>
    <col min="3" max="3" width="16" style="5" hidden="1" customWidth="1"/>
    <col min="4" max="12" width="16" style="5" customWidth="1"/>
    <col min="13" max="16384" width="9.140625" style="5"/>
  </cols>
  <sheetData>
    <row r="1" spans="1:12" ht="57" customHeight="1">
      <c r="A1" s="48" t="s">
        <v>0</v>
      </c>
      <c r="B1" s="49" t="s">
        <v>1</v>
      </c>
      <c r="C1" s="8" t="s">
        <v>141</v>
      </c>
      <c r="D1" s="9" t="s">
        <v>151</v>
      </c>
      <c r="E1" s="9" t="s">
        <v>152</v>
      </c>
      <c r="F1" s="9" t="s">
        <v>153</v>
      </c>
      <c r="G1" s="9" t="s">
        <v>154</v>
      </c>
      <c r="H1" s="8" t="s">
        <v>155</v>
      </c>
      <c r="I1" s="8" t="s">
        <v>156</v>
      </c>
      <c r="J1" s="8" t="s">
        <v>157</v>
      </c>
      <c r="K1" s="8" t="s">
        <v>158</v>
      </c>
      <c r="L1" s="96" t="s">
        <v>264</v>
      </c>
    </row>
    <row r="2" spans="1:12">
      <c r="A2" s="50" t="s">
        <v>16</v>
      </c>
      <c r="B2" s="13" t="s">
        <v>17</v>
      </c>
      <c r="C2" s="14">
        <v>17153</v>
      </c>
      <c r="D2" s="15">
        <v>44854</v>
      </c>
      <c r="E2" s="15">
        <v>50</v>
      </c>
      <c r="F2" s="15">
        <v>0</v>
      </c>
      <c r="G2" s="15">
        <v>44904</v>
      </c>
      <c r="H2" s="15">
        <v>43997</v>
      </c>
      <c r="I2" s="14">
        <v>35</v>
      </c>
      <c r="J2" s="14">
        <v>99</v>
      </c>
      <c r="K2" s="14">
        <v>44131</v>
      </c>
      <c r="L2" s="97">
        <f t="shared" ref="L2:L49" si="0">G2/K2</f>
        <v>1.0175160318143708</v>
      </c>
    </row>
    <row r="3" spans="1:12">
      <c r="A3" s="51" t="s">
        <v>85</v>
      </c>
      <c r="B3" s="18" t="s">
        <v>86</v>
      </c>
      <c r="C3" s="15">
        <v>22493</v>
      </c>
      <c r="D3" s="15">
        <v>20191</v>
      </c>
      <c r="E3" s="15">
        <v>1</v>
      </c>
      <c r="F3" s="15">
        <v>1</v>
      </c>
      <c r="G3" s="15">
        <v>20193</v>
      </c>
      <c r="H3" s="15">
        <v>27635</v>
      </c>
      <c r="I3" s="15">
        <v>1</v>
      </c>
      <c r="J3" s="15">
        <v>43</v>
      </c>
      <c r="K3" s="15">
        <v>27679</v>
      </c>
      <c r="L3" s="97">
        <f t="shared" si="0"/>
        <v>0.72954225224899738</v>
      </c>
    </row>
    <row r="4" spans="1:12">
      <c r="A4" s="51" t="s">
        <v>52</v>
      </c>
      <c r="B4" s="18" t="s">
        <v>53</v>
      </c>
      <c r="C4" s="15">
        <v>12330</v>
      </c>
      <c r="D4" s="15">
        <v>17681</v>
      </c>
      <c r="E4" s="15">
        <v>3</v>
      </c>
      <c r="F4" s="15">
        <v>0</v>
      </c>
      <c r="G4" s="15">
        <v>17684</v>
      </c>
      <c r="H4" s="15">
        <v>9725</v>
      </c>
      <c r="I4" s="15">
        <v>3</v>
      </c>
      <c r="J4" s="15">
        <v>7</v>
      </c>
      <c r="K4" s="15">
        <v>9735</v>
      </c>
      <c r="L4" s="97">
        <f t="shared" si="0"/>
        <v>1.8165382639958911</v>
      </c>
    </row>
    <row r="5" spans="1:12">
      <c r="A5" s="51" t="s">
        <v>75</v>
      </c>
      <c r="B5" s="18" t="s">
        <v>53</v>
      </c>
      <c r="C5" s="15">
        <v>3828</v>
      </c>
      <c r="D5" s="15">
        <v>2377</v>
      </c>
      <c r="E5" s="15">
        <v>1</v>
      </c>
      <c r="F5" s="15">
        <v>0</v>
      </c>
      <c r="G5" s="15">
        <v>2378</v>
      </c>
      <c r="H5" s="15">
        <v>1513</v>
      </c>
      <c r="I5" s="15">
        <v>0</v>
      </c>
      <c r="J5" s="15">
        <v>0</v>
      </c>
      <c r="K5" s="15">
        <v>1513</v>
      </c>
      <c r="L5" s="97">
        <f t="shared" si="0"/>
        <v>1.5717118307997355</v>
      </c>
    </row>
    <row r="6" spans="1:12">
      <c r="A6" s="51" t="s">
        <v>12</v>
      </c>
      <c r="B6" s="18" t="s">
        <v>13</v>
      </c>
      <c r="C6" s="15">
        <v>22583</v>
      </c>
      <c r="D6" s="15">
        <v>7012</v>
      </c>
      <c r="E6" s="15">
        <v>1</v>
      </c>
      <c r="F6" s="15">
        <v>0</v>
      </c>
      <c r="G6" s="15">
        <v>7013</v>
      </c>
      <c r="H6" s="15">
        <v>1283</v>
      </c>
      <c r="I6" s="15">
        <v>0</v>
      </c>
      <c r="J6" s="15">
        <v>0</v>
      </c>
      <c r="K6" s="15">
        <v>1283</v>
      </c>
      <c r="L6" s="97">
        <f t="shared" si="0"/>
        <v>5.4660950896336713</v>
      </c>
    </row>
    <row r="7" spans="1:12">
      <c r="A7" s="51" t="s">
        <v>26</v>
      </c>
      <c r="B7" s="18" t="s">
        <v>27</v>
      </c>
      <c r="C7" s="15">
        <v>7997</v>
      </c>
      <c r="D7" s="15">
        <v>12167</v>
      </c>
      <c r="E7" s="15">
        <v>0</v>
      </c>
      <c r="F7" s="15">
        <v>0</v>
      </c>
      <c r="G7" s="15">
        <v>12167</v>
      </c>
      <c r="H7" s="15">
        <v>16828</v>
      </c>
      <c r="I7" s="15">
        <v>0</v>
      </c>
      <c r="J7" s="15">
        <v>39</v>
      </c>
      <c r="K7" s="15">
        <v>16867</v>
      </c>
      <c r="L7" s="97">
        <f t="shared" si="0"/>
        <v>0.72134938044702679</v>
      </c>
    </row>
    <row r="8" spans="1:12">
      <c r="A8" s="51" t="s">
        <v>22</v>
      </c>
      <c r="B8" s="18" t="s">
        <v>23</v>
      </c>
      <c r="C8" s="15">
        <v>35688</v>
      </c>
      <c r="D8" s="15">
        <v>38629</v>
      </c>
      <c r="E8" s="15">
        <v>10</v>
      </c>
      <c r="F8" s="15">
        <v>0</v>
      </c>
      <c r="G8" s="15">
        <v>38639</v>
      </c>
      <c r="H8" s="15">
        <v>22803</v>
      </c>
      <c r="I8" s="15">
        <v>6</v>
      </c>
      <c r="J8" s="15">
        <v>102</v>
      </c>
      <c r="K8" s="15">
        <v>22911</v>
      </c>
      <c r="L8" s="97">
        <f t="shared" si="0"/>
        <v>1.6864824756667103</v>
      </c>
    </row>
    <row r="9" spans="1:12">
      <c r="A9" s="51" t="s">
        <v>24</v>
      </c>
      <c r="B9" s="18" t="s">
        <v>25</v>
      </c>
      <c r="C9" s="15">
        <v>82934</v>
      </c>
      <c r="D9" s="15">
        <v>66070</v>
      </c>
      <c r="E9" s="15">
        <v>29</v>
      </c>
      <c r="F9" s="15">
        <v>2</v>
      </c>
      <c r="G9" s="15">
        <v>66101</v>
      </c>
      <c r="H9" s="15">
        <v>97868</v>
      </c>
      <c r="I9" s="15">
        <v>46</v>
      </c>
      <c r="J9" s="15">
        <v>91</v>
      </c>
      <c r="K9" s="15">
        <v>98005</v>
      </c>
      <c r="L9" s="97">
        <f t="shared" si="0"/>
        <v>0.67446558849038318</v>
      </c>
    </row>
    <row r="10" spans="1:12">
      <c r="A10" s="51" t="s">
        <v>28</v>
      </c>
      <c r="B10" s="18" t="s">
        <v>29</v>
      </c>
      <c r="C10" s="15">
        <v>36405</v>
      </c>
      <c r="D10" s="15">
        <v>40410</v>
      </c>
      <c r="E10" s="15">
        <v>8</v>
      </c>
      <c r="F10" s="15">
        <v>1</v>
      </c>
      <c r="G10" s="15">
        <v>40419</v>
      </c>
      <c r="H10" s="15">
        <v>37752</v>
      </c>
      <c r="I10" s="15">
        <v>13</v>
      </c>
      <c r="J10" s="15">
        <v>83</v>
      </c>
      <c r="K10" s="15">
        <v>37848</v>
      </c>
      <c r="L10" s="97">
        <f t="shared" si="0"/>
        <v>1.0679296131896006</v>
      </c>
    </row>
    <row r="11" spans="1:12">
      <c r="A11" s="51" t="s">
        <v>32</v>
      </c>
      <c r="B11" s="18" t="s">
        <v>33</v>
      </c>
      <c r="C11" s="15">
        <v>14312</v>
      </c>
      <c r="D11" s="15">
        <v>17648</v>
      </c>
      <c r="E11" s="15">
        <v>8</v>
      </c>
      <c r="F11" s="15">
        <v>0</v>
      </c>
      <c r="G11" s="15">
        <v>17656</v>
      </c>
      <c r="H11" s="15">
        <v>30633</v>
      </c>
      <c r="I11" s="15">
        <v>0</v>
      </c>
      <c r="J11" s="15">
        <v>38</v>
      </c>
      <c r="K11" s="15">
        <v>30671</v>
      </c>
      <c r="L11" s="97">
        <f t="shared" si="0"/>
        <v>0.57565778748655083</v>
      </c>
    </row>
    <row r="12" spans="1:12">
      <c r="A12" s="51" t="s">
        <v>34</v>
      </c>
      <c r="B12" s="18" t="s">
        <v>35</v>
      </c>
      <c r="C12" s="15">
        <v>47139</v>
      </c>
      <c r="D12" s="15">
        <v>32511</v>
      </c>
      <c r="E12" s="15">
        <v>13</v>
      </c>
      <c r="F12" s="15">
        <v>1</v>
      </c>
      <c r="G12" s="15">
        <v>32525</v>
      </c>
      <c r="H12" s="15">
        <v>48265</v>
      </c>
      <c r="I12" s="15">
        <v>14</v>
      </c>
      <c r="J12" s="15">
        <v>80</v>
      </c>
      <c r="K12" s="15">
        <v>48359</v>
      </c>
      <c r="L12" s="97">
        <f t="shared" si="0"/>
        <v>0.67257387456316298</v>
      </c>
    </row>
    <row r="13" spans="1:12">
      <c r="A13" s="51" t="s">
        <v>38</v>
      </c>
      <c r="B13" s="18" t="s">
        <v>39</v>
      </c>
      <c r="C13" s="15">
        <v>6460</v>
      </c>
      <c r="D13" s="15">
        <v>9329</v>
      </c>
      <c r="E13" s="15">
        <v>1</v>
      </c>
      <c r="F13" s="15">
        <v>0</v>
      </c>
      <c r="G13" s="15">
        <v>9330</v>
      </c>
      <c r="H13" s="15">
        <v>10504</v>
      </c>
      <c r="I13" s="15">
        <v>2</v>
      </c>
      <c r="J13" s="15">
        <v>1</v>
      </c>
      <c r="K13" s="15">
        <v>10507</v>
      </c>
      <c r="L13" s="97">
        <f t="shared" si="0"/>
        <v>0.88797944227657755</v>
      </c>
    </row>
    <row r="14" spans="1:12">
      <c r="A14" s="51" t="s">
        <v>55</v>
      </c>
      <c r="B14" s="18" t="s">
        <v>56</v>
      </c>
      <c r="C14" s="15">
        <v>4469</v>
      </c>
      <c r="D14" s="15">
        <v>6253</v>
      </c>
      <c r="E14" s="15">
        <v>0</v>
      </c>
      <c r="F14" s="15">
        <v>0</v>
      </c>
      <c r="G14" s="15">
        <v>6253</v>
      </c>
      <c r="H14" s="15">
        <v>6828</v>
      </c>
      <c r="I14" s="15">
        <v>0</v>
      </c>
      <c r="J14" s="15">
        <v>0</v>
      </c>
      <c r="K14" s="15">
        <v>6828</v>
      </c>
      <c r="L14" s="97">
        <f t="shared" si="0"/>
        <v>0.91578793204452258</v>
      </c>
    </row>
    <row r="15" spans="1:12">
      <c r="A15" s="51" t="s">
        <v>42</v>
      </c>
      <c r="B15" s="18" t="s">
        <v>43</v>
      </c>
      <c r="C15" s="15">
        <v>4489</v>
      </c>
      <c r="D15" s="15">
        <v>5931</v>
      </c>
      <c r="E15" s="15">
        <v>0</v>
      </c>
      <c r="F15" s="15">
        <v>0</v>
      </c>
      <c r="G15" s="15">
        <v>5931</v>
      </c>
      <c r="H15" s="15">
        <v>5928</v>
      </c>
      <c r="I15" s="15">
        <v>0</v>
      </c>
      <c r="J15" s="15">
        <v>3</v>
      </c>
      <c r="K15" s="15">
        <v>5931</v>
      </c>
      <c r="L15" s="97">
        <f t="shared" si="0"/>
        <v>1</v>
      </c>
    </row>
    <row r="16" spans="1:12">
      <c r="A16" s="51" t="s">
        <v>45</v>
      </c>
      <c r="B16" s="18" t="s">
        <v>43</v>
      </c>
      <c r="C16" s="15">
        <v>5485</v>
      </c>
      <c r="D16" s="15">
        <v>10062</v>
      </c>
      <c r="E16" s="15">
        <v>3</v>
      </c>
      <c r="F16" s="15">
        <v>0</v>
      </c>
      <c r="G16" s="15">
        <v>10065</v>
      </c>
      <c r="H16" s="15">
        <v>4762</v>
      </c>
      <c r="I16" s="15">
        <v>0</v>
      </c>
      <c r="J16" s="15">
        <v>6</v>
      </c>
      <c r="K16" s="15">
        <v>4768</v>
      </c>
      <c r="L16" s="97">
        <f t="shared" si="0"/>
        <v>2.1109479865771812</v>
      </c>
    </row>
    <row r="17" spans="1:12">
      <c r="A17" s="51" t="s">
        <v>14</v>
      </c>
      <c r="B17" s="18" t="s">
        <v>15</v>
      </c>
      <c r="C17" s="15">
        <v>3778</v>
      </c>
      <c r="D17" s="15">
        <v>5636</v>
      </c>
      <c r="E17" s="15">
        <v>12</v>
      </c>
      <c r="F17" s="15">
        <v>0</v>
      </c>
      <c r="G17" s="15">
        <v>5648</v>
      </c>
      <c r="H17" s="15">
        <v>8896</v>
      </c>
      <c r="I17" s="15">
        <v>1</v>
      </c>
      <c r="J17" s="15">
        <v>20</v>
      </c>
      <c r="K17" s="15">
        <v>8917</v>
      </c>
      <c r="L17" s="97">
        <f t="shared" si="0"/>
        <v>0.63339688235953795</v>
      </c>
    </row>
    <row r="18" spans="1:12">
      <c r="A18" s="51" t="s">
        <v>54</v>
      </c>
      <c r="B18" s="18" t="s">
        <v>15</v>
      </c>
      <c r="C18" s="15">
        <v>4620</v>
      </c>
      <c r="D18" s="15">
        <v>5654</v>
      </c>
      <c r="E18" s="15">
        <v>0</v>
      </c>
      <c r="F18" s="15">
        <v>0</v>
      </c>
      <c r="G18" s="15">
        <v>5654</v>
      </c>
      <c r="H18" s="15">
        <v>7430</v>
      </c>
      <c r="I18" s="15">
        <v>0</v>
      </c>
      <c r="J18" s="15">
        <v>19</v>
      </c>
      <c r="K18" s="15">
        <v>7449</v>
      </c>
      <c r="L18" s="97">
        <f t="shared" si="0"/>
        <v>0.75902805745737678</v>
      </c>
    </row>
    <row r="19" spans="1:12">
      <c r="A19" s="51" t="s">
        <v>50</v>
      </c>
      <c r="B19" s="18" t="s">
        <v>51</v>
      </c>
      <c r="C19" s="15">
        <v>5559</v>
      </c>
      <c r="D19" s="15">
        <v>13208</v>
      </c>
      <c r="E19" s="15">
        <v>5</v>
      </c>
      <c r="F19" s="15">
        <v>2</v>
      </c>
      <c r="G19" s="15">
        <v>13215</v>
      </c>
      <c r="H19" s="15">
        <v>13948</v>
      </c>
      <c r="I19" s="15">
        <v>8</v>
      </c>
      <c r="J19" s="15">
        <v>12</v>
      </c>
      <c r="K19" s="15">
        <v>13968</v>
      </c>
      <c r="L19" s="97">
        <f t="shared" si="0"/>
        <v>0.94609106529209619</v>
      </c>
    </row>
    <row r="20" spans="1:12">
      <c r="A20" s="51" t="s">
        <v>61</v>
      </c>
      <c r="B20" s="18" t="s">
        <v>62</v>
      </c>
      <c r="C20" s="15">
        <v>29568</v>
      </c>
      <c r="D20" s="15">
        <v>10929</v>
      </c>
      <c r="E20" s="15">
        <v>6</v>
      </c>
      <c r="F20" s="15">
        <v>0</v>
      </c>
      <c r="G20" s="15">
        <v>10935</v>
      </c>
      <c r="H20" s="15">
        <v>9017</v>
      </c>
      <c r="I20" s="15">
        <v>1</v>
      </c>
      <c r="J20" s="15">
        <v>8</v>
      </c>
      <c r="K20" s="15">
        <v>9026</v>
      </c>
      <c r="L20" s="97">
        <f t="shared" si="0"/>
        <v>1.2115001107910481</v>
      </c>
    </row>
    <row r="21" spans="1:12">
      <c r="A21" s="51" t="s">
        <v>57</v>
      </c>
      <c r="B21" s="18" t="s">
        <v>58</v>
      </c>
      <c r="C21" s="15">
        <v>22529</v>
      </c>
      <c r="D21" s="15">
        <v>53873</v>
      </c>
      <c r="E21" s="15">
        <v>10</v>
      </c>
      <c r="F21" s="15">
        <v>2</v>
      </c>
      <c r="G21" s="15">
        <v>53885</v>
      </c>
      <c r="H21" s="15">
        <v>21018</v>
      </c>
      <c r="I21" s="15">
        <v>1</v>
      </c>
      <c r="J21" s="15">
        <v>9</v>
      </c>
      <c r="K21" s="15">
        <v>21028</v>
      </c>
      <c r="L21" s="97">
        <f t="shared" si="0"/>
        <v>2.5625356667300743</v>
      </c>
    </row>
    <row r="22" spans="1:12">
      <c r="A22" s="51" t="s">
        <v>18</v>
      </c>
      <c r="B22" s="18" t="s">
        <v>19</v>
      </c>
      <c r="C22" s="15">
        <v>3616</v>
      </c>
      <c r="D22" s="15">
        <v>7611</v>
      </c>
      <c r="E22" s="15">
        <v>0</v>
      </c>
      <c r="F22" s="15">
        <v>0</v>
      </c>
      <c r="G22" s="15">
        <v>7611</v>
      </c>
      <c r="H22" s="15">
        <v>10975</v>
      </c>
      <c r="I22" s="15">
        <v>6</v>
      </c>
      <c r="J22" s="15">
        <v>29</v>
      </c>
      <c r="K22" s="15">
        <v>11010</v>
      </c>
      <c r="L22" s="97">
        <f t="shared" si="0"/>
        <v>0.69128065395095373</v>
      </c>
    </row>
    <row r="23" spans="1:12">
      <c r="A23" s="51" t="s">
        <v>67</v>
      </c>
      <c r="B23" s="18" t="s">
        <v>68</v>
      </c>
      <c r="C23" s="15">
        <v>17075</v>
      </c>
      <c r="D23" s="15">
        <v>21779</v>
      </c>
      <c r="E23" s="15">
        <v>2</v>
      </c>
      <c r="F23" s="15">
        <v>0</v>
      </c>
      <c r="G23" s="15">
        <v>21781</v>
      </c>
      <c r="H23" s="15">
        <v>18517</v>
      </c>
      <c r="I23" s="15">
        <v>19</v>
      </c>
      <c r="J23" s="15">
        <v>24</v>
      </c>
      <c r="K23" s="15">
        <v>18560</v>
      </c>
      <c r="L23" s="97">
        <f t="shared" si="0"/>
        <v>1.1735452586206896</v>
      </c>
    </row>
    <row r="24" spans="1:12">
      <c r="A24" s="51" t="s">
        <v>252</v>
      </c>
      <c r="B24" s="18" t="s">
        <v>64</v>
      </c>
      <c r="C24" s="15">
        <v>14532</v>
      </c>
      <c r="D24" s="15">
        <v>25078</v>
      </c>
      <c r="E24" s="15">
        <v>1</v>
      </c>
      <c r="F24" s="15">
        <v>1</v>
      </c>
      <c r="G24" s="15">
        <v>25080</v>
      </c>
      <c r="H24" s="15">
        <v>21000</v>
      </c>
      <c r="I24" s="15">
        <v>19</v>
      </c>
      <c r="J24" s="15">
        <v>109</v>
      </c>
      <c r="K24" s="15">
        <v>21128</v>
      </c>
      <c r="L24" s="97">
        <f t="shared" si="0"/>
        <v>1.1870503597122302</v>
      </c>
    </row>
    <row r="25" spans="1:12">
      <c r="A25" s="51" t="s">
        <v>48</v>
      </c>
      <c r="B25" s="18" t="s">
        <v>49</v>
      </c>
      <c r="C25" s="15">
        <v>1410</v>
      </c>
      <c r="D25" s="15">
        <v>5407</v>
      </c>
      <c r="E25" s="15">
        <v>0</v>
      </c>
      <c r="F25" s="15">
        <v>0</v>
      </c>
      <c r="G25" s="15">
        <v>5407</v>
      </c>
      <c r="H25" s="15">
        <v>2809</v>
      </c>
      <c r="I25" s="15">
        <v>0</v>
      </c>
      <c r="J25" s="15">
        <v>11</v>
      </c>
      <c r="K25" s="15">
        <v>2820</v>
      </c>
      <c r="L25" s="97">
        <f t="shared" si="0"/>
        <v>1.9173758865248227</v>
      </c>
    </row>
    <row r="26" spans="1:12">
      <c r="A26" s="51" t="s">
        <v>69</v>
      </c>
      <c r="B26" s="18" t="s">
        <v>70</v>
      </c>
      <c r="C26" s="15">
        <v>25163</v>
      </c>
      <c r="D26" s="15">
        <v>68082</v>
      </c>
      <c r="E26" s="15">
        <v>3</v>
      </c>
      <c r="F26" s="15">
        <v>9</v>
      </c>
      <c r="G26" s="15">
        <v>68094</v>
      </c>
      <c r="H26" s="15">
        <v>25257</v>
      </c>
      <c r="I26" s="15">
        <v>35</v>
      </c>
      <c r="J26" s="15">
        <v>141</v>
      </c>
      <c r="K26" s="15">
        <v>25433</v>
      </c>
      <c r="L26" s="97">
        <f t="shared" si="0"/>
        <v>2.6773876459717689</v>
      </c>
    </row>
    <row r="27" spans="1:12">
      <c r="A27" s="51" t="s">
        <v>30</v>
      </c>
      <c r="B27" s="18" t="s">
        <v>31</v>
      </c>
      <c r="C27" s="15">
        <v>5991</v>
      </c>
      <c r="D27" s="15">
        <v>2138</v>
      </c>
      <c r="E27" s="15">
        <v>0</v>
      </c>
      <c r="F27" s="15">
        <v>0</v>
      </c>
      <c r="G27" s="15">
        <v>2138</v>
      </c>
      <c r="H27" s="15">
        <v>4227</v>
      </c>
      <c r="I27" s="15">
        <v>0</v>
      </c>
      <c r="J27" s="15">
        <v>0</v>
      </c>
      <c r="K27" s="15">
        <v>4227</v>
      </c>
      <c r="L27" s="97">
        <f t="shared" si="0"/>
        <v>0.50579607286491601</v>
      </c>
    </row>
    <row r="28" spans="1:12">
      <c r="A28" s="51" t="s">
        <v>71</v>
      </c>
      <c r="B28" s="18" t="s">
        <v>31</v>
      </c>
      <c r="C28" s="15">
        <v>19821</v>
      </c>
      <c r="D28" s="15">
        <v>27937</v>
      </c>
      <c r="E28" s="15">
        <v>4</v>
      </c>
      <c r="F28" s="15">
        <v>1</v>
      </c>
      <c r="G28" s="15">
        <v>27942</v>
      </c>
      <c r="H28" s="15">
        <v>46640</v>
      </c>
      <c r="I28" s="15">
        <v>12</v>
      </c>
      <c r="J28" s="15">
        <v>15</v>
      </c>
      <c r="K28" s="15">
        <v>46667</v>
      </c>
      <c r="L28" s="97">
        <f t="shared" si="0"/>
        <v>0.59875286605095679</v>
      </c>
    </row>
    <row r="29" spans="1:12">
      <c r="A29" s="51" t="s">
        <v>96</v>
      </c>
      <c r="B29" s="18" t="s">
        <v>31</v>
      </c>
      <c r="C29" s="15">
        <v>1920</v>
      </c>
      <c r="D29" s="15">
        <v>2870</v>
      </c>
      <c r="E29" s="15">
        <v>0</v>
      </c>
      <c r="F29" s="15">
        <v>0</v>
      </c>
      <c r="G29" s="15">
        <v>2870</v>
      </c>
      <c r="H29" s="15">
        <v>3487</v>
      </c>
      <c r="I29" s="15">
        <v>0</v>
      </c>
      <c r="J29" s="15">
        <v>0</v>
      </c>
      <c r="K29" s="15">
        <v>3487</v>
      </c>
      <c r="L29" s="97">
        <f t="shared" si="0"/>
        <v>0.82305706911385146</v>
      </c>
    </row>
    <row r="30" spans="1:12">
      <c r="A30" s="51" t="s">
        <v>65</v>
      </c>
      <c r="B30" s="18" t="s">
        <v>66</v>
      </c>
      <c r="C30" s="15">
        <v>34114</v>
      </c>
      <c r="D30" s="15">
        <v>38571</v>
      </c>
      <c r="E30" s="15">
        <v>8</v>
      </c>
      <c r="F30" s="15">
        <v>1</v>
      </c>
      <c r="G30" s="15">
        <v>38580</v>
      </c>
      <c r="H30" s="15">
        <v>23839</v>
      </c>
      <c r="I30" s="15">
        <v>9</v>
      </c>
      <c r="J30" s="15">
        <v>31</v>
      </c>
      <c r="K30" s="15">
        <v>23879</v>
      </c>
      <c r="L30" s="97">
        <f t="shared" si="0"/>
        <v>1.6156455462959085</v>
      </c>
    </row>
    <row r="31" spans="1:12">
      <c r="A31" s="51" t="s">
        <v>73</v>
      </c>
      <c r="B31" s="18" t="s">
        <v>74</v>
      </c>
      <c r="C31" s="15">
        <v>12588</v>
      </c>
      <c r="D31" s="15">
        <v>15826</v>
      </c>
      <c r="E31" s="15">
        <v>0</v>
      </c>
      <c r="F31" s="15">
        <v>0</v>
      </c>
      <c r="G31" s="15">
        <v>15826</v>
      </c>
      <c r="H31" s="15">
        <v>9104</v>
      </c>
      <c r="I31" s="15">
        <v>0</v>
      </c>
      <c r="J31" s="15">
        <v>8</v>
      </c>
      <c r="K31" s="15">
        <v>9112</v>
      </c>
      <c r="L31" s="97">
        <f t="shared" si="0"/>
        <v>1.7368305531167691</v>
      </c>
    </row>
    <row r="32" spans="1:12">
      <c r="A32" s="51" t="s">
        <v>76</v>
      </c>
      <c r="B32" s="18" t="s">
        <v>77</v>
      </c>
      <c r="C32" s="15">
        <v>75604</v>
      </c>
      <c r="D32" s="15">
        <v>21624</v>
      </c>
      <c r="E32" s="15">
        <v>7</v>
      </c>
      <c r="F32" s="15">
        <v>0</v>
      </c>
      <c r="G32" s="15">
        <v>21631</v>
      </c>
      <c r="H32" s="15">
        <v>22031</v>
      </c>
      <c r="I32" s="15">
        <v>1</v>
      </c>
      <c r="J32" s="15">
        <v>50</v>
      </c>
      <c r="K32" s="15">
        <v>22082</v>
      </c>
      <c r="L32" s="97">
        <f t="shared" si="0"/>
        <v>0.97957612535096461</v>
      </c>
    </row>
    <row r="33" spans="1:12">
      <c r="A33" s="51" t="s">
        <v>80</v>
      </c>
      <c r="B33" s="18" t="s">
        <v>81</v>
      </c>
      <c r="C33" s="15">
        <v>17871</v>
      </c>
      <c r="D33" s="15">
        <v>13736</v>
      </c>
      <c r="E33" s="15">
        <v>5</v>
      </c>
      <c r="F33" s="15">
        <v>1</v>
      </c>
      <c r="G33" s="15">
        <v>13742</v>
      </c>
      <c r="H33" s="15">
        <v>21018</v>
      </c>
      <c r="I33" s="15">
        <v>17</v>
      </c>
      <c r="J33" s="15">
        <v>32</v>
      </c>
      <c r="K33" s="15">
        <v>21067</v>
      </c>
      <c r="L33" s="97">
        <f t="shared" si="0"/>
        <v>0.65229980538282617</v>
      </c>
    </row>
    <row r="34" spans="1:12">
      <c r="A34" s="51" t="s">
        <v>82</v>
      </c>
      <c r="B34" s="18" t="s">
        <v>83</v>
      </c>
      <c r="C34" s="15">
        <v>131744</v>
      </c>
      <c r="D34" s="15">
        <v>44693</v>
      </c>
      <c r="E34" s="15">
        <v>22</v>
      </c>
      <c r="F34" s="15">
        <v>1</v>
      </c>
      <c r="G34" s="15">
        <v>44716</v>
      </c>
      <c r="H34" s="15">
        <v>103747</v>
      </c>
      <c r="I34" s="15">
        <v>91</v>
      </c>
      <c r="J34" s="15">
        <v>241</v>
      </c>
      <c r="K34" s="15">
        <v>104079</v>
      </c>
      <c r="L34" s="97">
        <f t="shared" si="0"/>
        <v>0.42963518096830294</v>
      </c>
    </row>
    <row r="35" spans="1:12">
      <c r="A35" s="51" t="s">
        <v>84</v>
      </c>
      <c r="B35" s="18" t="s">
        <v>83</v>
      </c>
      <c r="C35" s="15">
        <v>59190</v>
      </c>
      <c r="D35" s="15">
        <v>49790</v>
      </c>
      <c r="E35" s="15">
        <v>44</v>
      </c>
      <c r="F35" s="15">
        <v>1</v>
      </c>
      <c r="G35" s="15">
        <v>49835</v>
      </c>
      <c r="H35" s="15">
        <v>17723</v>
      </c>
      <c r="I35" s="15">
        <v>80</v>
      </c>
      <c r="J35" s="15">
        <v>139</v>
      </c>
      <c r="K35" s="15">
        <v>17942</v>
      </c>
      <c r="L35" s="97">
        <f t="shared" si="0"/>
        <v>2.7775610299855087</v>
      </c>
    </row>
    <row r="36" spans="1:12">
      <c r="A36" s="51" t="s">
        <v>20</v>
      </c>
      <c r="B36" s="18" t="s">
        <v>21</v>
      </c>
      <c r="C36" s="15">
        <v>8020</v>
      </c>
      <c r="D36" s="15">
        <v>6386</v>
      </c>
      <c r="E36" s="15">
        <v>0</v>
      </c>
      <c r="F36" s="15">
        <v>2</v>
      </c>
      <c r="G36" s="15">
        <v>6388</v>
      </c>
      <c r="H36" s="15">
        <v>9329</v>
      </c>
      <c r="I36" s="15">
        <v>0</v>
      </c>
      <c r="J36" s="15">
        <v>11</v>
      </c>
      <c r="K36" s="15">
        <v>9340</v>
      </c>
      <c r="L36" s="97">
        <f t="shared" si="0"/>
        <v>0.68394004282655241</v>
      </c>
    </row>
    <row r="37" spans="1:12">
      <c r="A37" s="51" t="s">
        <v>46</v>
      </c>
      <c r="B37" s="18" t="s">
        <v>47</v>
      </c>
      <c r="C37" s="15">
        <v>4230</v>
      </c>
      <c r="D37" s="15">
        <v>9617</v>
      </c>
      <c r="E37" s="15">
        <v>0</v>
      </c>
      <c r="F37" s="15">
        <v>0</v>
      </c>
      <c r="G37" s="15">
        <v>9617</v>
      </c>
      <c r="H37" s="15">
        <v>6512</v>
      </c>
      <c r="I37" s="15">
        <v>0</v>
      </c>
      <c r="J37" s="15">
        <v>0</v>
      </c>
      <c r="K37" s="15">
        <v>6512</v>
      </c>
      <c r="L37" s="97">
        <f t="shared" si="0"/>
        <v>1.4768120393120394</v>
      </c>
    </row>
    <row r="38" spans="1:12">
      <c r="A38" s="51" t="s">
        <v>72</v>
      </c>
      <c r="B38" s="18" t="s">
        <v>47</v>
      </c>
      <c r="C38" s="15">
        <v>6154</v>
      </c>
      <c r="D38" s="15">
        <v>14188</v>
      </c>
      <c r="E38" s="15">
        <v>1</v>
      </c>
      <c r="F38" s="15">
        <v>0</v>
      </c>
      <c r="G38" s="15">
        <v>14189</v>
      </c>
      <c r="H38" s="15">
        <v>15473</v>
      </c>
      <c r="I38" s="15">
        <v>6</v>
      </c>
      <c r="J38" s="15">
        <v>55</v>
      </c>
      <c r="K38" s="15">
        <v>15534</v>
      </c>
      <c r="L38" s="97">
        <f t="shared" si="0"/>
        <v>0.91341573323033343</v>
      </c>
    </row>
    <row r="39" spans="1:12">
      <c r="A39" s="51" t="s">
        <v>36</v>
      </c>
      <c r="B39" s="18" t="s">
        <v>37</v>
      </c>
      <c r="C39" s="15">
        <v>9476</v>
      </c>
      <c r="D39" s="15">
        <v>21116</v>
      </c>
      <c r="E39" s="15">
        <v>8</v>
      </c>
      <c r="F39" s="15">
        <v>0</v>
      </c>
      <c r="G39" s="15">
        <v>21124</v>
      </c>
      <c r="H39" s="15">
        <v>9560</v>
      </c>
      <c r="I39" s="15">
        <v>2</v>
      </c>
      <c r="J39" s="15">
        <v>27</v>
      </c>
      <c r="K39" s="15">
        <v>9589</v>
      </c>
      <c r="L39" s="97">
        <f t="shared" si="0"/>
        <v>2.2029408697465844</v>
      </c>
    </row>
    <row r="40" spans="1:12">
      <c r="A40" s="51" t="s">
        <v>44</v>
      </c>
      <c r="B40" s="18" t="s">
        <v>37</v>
      </c>
      <c r="C40" s="15">
        <v>12642</v>
      </c>
      <c r="D40" s="15">
        <v>24341</v>
      </c>
      <c r="E40" s="15">
        <v>8</v>
      </c>
      <c r="F40" s="15">
        <v>0</v>
      </c>
      <c r="G40" s="15">
        <v>24349</v>
      </c>
      <c r="H40" s="15">
        <v>18709</v>
      </c>
      <c r="I40" s="15">
        <v>11</v>
      </c>
      <c r="J40" s="15">
        <v>23</v>
      </c>
      <c r="K40" s="15">
        <v>18743</v>
      </c>
      <c r="L40" s="97">
        <f t="shared" si="0"/>
        <v>1.2990983300432162</v>
      </c>
    </row>
    <row r="41" spans="1:12">
      <c r="A41" s="51" t="s">
        <v>87</v>
      </c>
      <c r="B41" s="18" t="s">
        <v>88</v>
      </c>
      <c r="C41" s="15">
        <v>31931</v>
      </c>
      <c r="D41" s="15">
        <v>29669</v>
      </c>
      <c r="E41" s="15">
        <v>0</v>
      </c>
      <c r="F41" s="15">
        <v>0</v>
      </c>
      <c r="G41" s="15">
        <v>29669</v>
      </c>
      <c r="H41" s="15">
        <v>48222</v>
      </c>
      <c r="I41" s="15">
        <v>9</v>
      </c>
      <c r="J41" s="15">
        <v>18</v>
      </c>
      <c r="K41" s="15">
        <v>48249</v>
      </c>
      <c r="L41" s="97">
        <f t="shared" si="0"/>
        <v>0.61491429874194281</v>
      </c>
    </row>
    <row r="42" spans="1:12">
      <c r="A42" s="51" t="s">
        <v>89</v>
      </c>
      <c r="B42" s="18" t="s">
        <v>90</v>
      </c>
      <c r="C42" s="15">
        <v>16359</v>
      </c>
      <c r="D42" s="15">
        <v>19363</v>
      </c>
      <c r="E42" s="15">
        <v>3</v>
      </c>
      <c r="F42" s="15">
        <v>0</v>
      </c>
      <c r="G42" s="15">
        <v>19366</v>
      </c>
      <c r="H42" s="15">
        <v>17793</v>
      </c>
      <c r="I42" s="15">
        <v>0</v>
      </c>
      <c r="J42" s="15">
        <v>45</v>
      </c>
      <c r="K42" s="15">
        <v>17838</v>
      </c>
      <c r="L42" s="97">
        <f t="shared" si="0"/>
        <v>1.085659827334903</v>
      </c>
    </row>
    <row r="43" spans="1:12">
      <c r="A43" s="51" t="s">
        <v>40</v>
      </c>
      <c r="B43" s="18" t="s">
        <v>41</v>
      </c>
      <c r="C43" s="15">
        <v>11147</v>
      </c>
      <c r="D43" s="15">
        <v>5108</v>
      </c>
      <c r="E43" s="15">
        <v>0</v>
      </c>
      <c r="F43" s="15">
        <v>0</v>
      </c>
      <c r="G43" s="15">
        <v>5108</v>
      </c>
      <c r="H43" s="15">
        <v>9995</v>
      </c>
      <c r="I43" s="15">
        <v>10</v>
      </c>
      <c r="J43" s="15">
        <v>23</v>
      </c>
      <c r="K43" s="15">
        <v>10028</v>
      </c>
      <c r="L43" s="97">
        <f t="shared" si="0"/>
        <v>0.5093737534902274</v>
      </c>
    </row>
    <row r="44" spans="1:12">
      <c r="A44" s="51" t="s">
        <v>78</v>
      </c>
      <c r="B44" s="18" t="s">
        <v>79</v>
      </c>
      <c r="C44" s="15">
        <v>9631</v>
      </c>
      <c r="D44" s="15">
        <v>3407</v>
      </c>
      <c r="E44" s="15">
        <v>0</v>
      </c>
      <c r="F44" s="15">
        <v>0</v>
      </c>
      <c r="G44" s="15">
        <v>3407</v>
      </c>
      <c r="H44" s="15">
        <v>1727</v>
      </c>
      <c r="I44" s="15">
        <v>0</v>
      </c>
      <c r="J44" s="15">
        <v>9</v>
      </c>
      <c r="K44" s="15">
        <v>1736</v>
      </c>
      <c r="L44" s="97">
        <f t="shared" si="0"/>
        <v>1.9625576036866359</v>
      </c>
    </row>
    <row r="45" spans="1:12">
      <c r="A45" s="51" t="s">
        <v>91</v>
      </c>
      <c r="B45" s="18" t="s">
        <v>79</v>
      </c>
      <c r="C45" s="15">
        <v>73192</v>
      </c>
      <c r="D45" s="15">
        <v>45579</v>
      </c>
      <c r="E45" s="15">
        <v>6</v>
      </c>
      <c r="F45" s="15">
        <v>0</v>
      </c>
      <c r="G45" s="15">
        <v>45585</v>
      </c>
      <c r="H45" s="15">
        <v>61437</v>
      </c>
      <c r="I45" s="15">
        <v>40</v>
      </c>
      <c r="J45" s="15">
        <v>41</v>
      </c>
      <c r="K45" s="15">
        <v>61518</v>
      </c>
      <c r="L45" s="97">
        <f t="shared" si="0"/>
        <v>0.74100263337559735</v>
      </c>
    </row>
    <row r="46" spans="1:12">
      <c r="A46" s="51" t="s">
        <v>59</v>
      </c>
      <c r="B46" s="18" t="s">
        <v>60</v>
      </c>
      <c r="C46" s="15">
        <v>6528</v>
      </c>
      <c r="D46" s="15">
        <v>11525</v>
      </c>
      <c r="E46" s="15">
        <v>2</v>
      </c>
      <c r="F46" s="15">
        <v>0</v>
      </c>
      <c r="G46" s="15">
        <v>11527</v>
      </c>
      <c r="H46" s="15">
        <v>8662</v>
      </c>
      <c r="I46" s="15">
        <v>0</v>
      </c>
      <c r="J46" s="15">
        <v>24</v>
      </c>
      <c r="K46" s="15">
        <v>8686</v>
      </c>
      <c r="L46" s="97">
        <f t="shared" si="0"/>
        <v>1.3270780566428735</v>
      </c>
    </row>
    <row r="47" spans="1:12">
      <c r="A47" s="51" t="s">
        <v>92</v>
      </c>
      <c r="B47" s="18" t="s">
        <v>93</v>
      </c>
      <c r="C47" s="15">
        <v>31012</v>
      </c>
      <c r="D47" s="15">
        <v>19872</v>
      </c>
      <c r="E47" s="15">
        <v>0</v>
      </c>
      <c r="F47" s="15">
        <v>0</v>
      </c>
      <c r="G47" s="15">
        <v>19872</v>
      </c>
      <c r="H47" s="15">
        <v>16800</v>
      </c>
      <c r="I47" s="15">
        <v>2</v>
      </c>
      <c r="J47" s="15">
        <v>0</v>
      </c>
      <c r="K47" s="15">
        <v>16802</v>
      </c>
      <c r="L47" s="97">
        <f t="shared" si="0"/>
        <v>1.1827163432924652</v>
      </c>
    </row>
    <row r="48" spans="1:12">
      <c r="A48" s="51" t="s">
        <v>94</v>
      </c>
      <c r="B48" s="18" t="s">
        <v>95</v>
      </c>
      <c r="C48" s="15">
        <v>23359</v>
      </c>
      <c r="D48" s="15">
        <v>31148</v>
      </c>
      <c r="E48" s="15">
        <v>30</v>
      </c>
      <c r="F48" s="15">
        <v>0</v>
      </c>
      <c r="G48" s="15">
        <v>31178</v>
      </c>
      <c r="H48" s="15">
        <v>31289</v>
      </c>
      <c r="I48" s="15">
        <v>30</v>
      </c>
      <c r="J48" s="15">
        <v>65</v>
      </c>
      <c r="K48" s="15">
        <v>31384</v>
      </c>
      <c r="L48" s="97">
        <f t="shared" si="0"/>
        <v>0.99343614580678052</v>
      </c>
    </row>
    <row r="49" spans="1:12">
      <c r="A49" s="51" t="s">
        <v>97</v>
      </c>
      <c r="B49" s="18" t="s">
        <v>98</v>
      </c>
      <c r="C49" s="15">
        <v>43240</v>
      </c>
      <c r="D49" s="15">
        <v>16451</v>
      </c>
      <c r="E49" s="15">
        <v>7</v>
      </c>
      <c r="F49" s="15">
        <v>0</v>
      </c>
      <c r="G49" s="15">
        <v>16458</v>
      </c>
      <c r="H49" s="15">
        <v>13091</v>
      </c>
      <c r="I49" s="15">
        <v>3</v>
      </c>
      <c r="J49" s="15">
        <v>13</v>
      </c>
      <c r="K49" s="15">
        <v>13107</v>
      </c>
      <c r="L49" s="97">
        <f t="shared" si="0"/>
        <v>1.2556649118791485</v>
      </c>
    </row>
    <row r="50" spans="1:12">
      <c r="A50" s="66"/>
      <c r="B50" s="19"/>
      <c r="C50" s="20"/>
      <c r="D50" s="20"/>
      <c r="E50" s="20"/>
      <c r="F50" s="20"/>
      <c r="G50" s="20"/>
      <c r="H50" s="20"/>
      <c r="I50" s="20"/>
      <c r="J50" s="20"/>
      <c r="K50" s="20"/>
      <c r="L50" s="92"/>
    </row>
    <row r="51" spans="1:12">
      <c r="A51" s="21" t="s">
        <v>107</v>
      </c>
      <c r="B51" s="22"/>
      <c r="C51" s="23">
        <f>SUM(C2:C49)</f>
        <v>1097379</v>
      </c>
      <c r="D51" s="23">
        <f t="shared" ref="D51:G51" si="1">SUM(D2:D49)</f>
        <v>1023337</v>
      </c>
      <c r="E51" s="23">
        <f t="shared" si="1"/>
        <v>322</v>
      </c>
      <c r="F51" s="23">
        <f t="shared" si="1"/>
        <v>26</v>
      </c>
      <c r="G51" s="23">
        <f t="shared" si="1"/>
        <v>1023685</v>
      </c>
      <c r="H51" s="23">
        <f>SUM(H2:H49)</f>
        <v>1025606</v>
      </c>
      <c r="I51" s="23">
        <f t="shared" ref="I51:K51" si="2">SUM(I2:I49)</f>
        <v>533</v>
      </c>
      <c r="J51" s="23">
        <f t="shared" si="2"/>
        <v>1844</v>
      </c>
      <c r="K51" s="23">
        <f t="shared" si="2"/>
        <v>1027983</v>
      </c>
      <c r="L51" s="95"/>
    </row>
    <row r="52" spans="1:12">
      <c r="A52" s="10" t="s">
        <v>99</v>
      </c>
      <c r="B52" s="10"/>
      <c r="C52" s="23"/>
      <c r="D52" s="23">
        <f t="shared" ref="D52:G52" si="3">AVERAGE(D2:D49)</f>
        <v>21319.520833333332</v>
      </c>
      <c r="E52" s="23">
        <f t="shared" si="3"/>
        <v>6.708333333333333</v>
      </c>
      <c r="F52" s="23">
        <f t="shared" si="3"/>
        <v>0.54166666666666663</v>
      </c>
      <c r="G52" s="23">
        <f t="shared" si="3"/>
        <v>21326.770833333332</v>
      </c>
      <c r="H52" s="23">
        <f>AVERAGE(H2:H49)</f>
        <v>21366.791666666668</v>
      </c>
      <c r="I52" s="23">
        <f t="shared" ref="I52:K52" si="4">AVERAGE(I2:I49)</f>
        <v>11.104166666666666</v>
      </c>
      <c r="J52" s="23">
        <f t="shared" si="4"/>
        <v>38.416666666666664</v>
      </c>
      <c r="K52" s="23">
        <f t="shared" si="4"/>
        <v>21416.3125</v>
      </c>
      <c r="L52" s="90">
        <f>AVERAGE(L2:L49)</f>
        <v>1.2716986244830057</v>
      </c>
    </row>
    <row r="53" spans="1:12">
      <c r="A53" s="10" t="s">
        <v>100</v>
      </c>
      <c r="B53" s="10"/>
      <c r="C53" s="23"/>
      <c r="D53" s="23">
        <f t="shared" ref="D53:G53" si="5">MEDIAN(D2:D49)</f>
        <v>17049.5</v>
      </c>
      <c r="E53" s="23">
        <f t="shared" si="5"/>
        <v>3</v>
      </c>
      <c r="F53" s="23">
        <f t="shared" si="5"/>
        <v>0</v>
      </c>
      <c r="G53" s="23">
        <f t="shared" si="5"/>
        <v>17057</v>
      </c>
      <c r="H53" s="23">
        <f>MEDIAN(H2:H49)</f>
        <v>16136.5</v>
      </c>
      <c r="I53" s="23">
        <f t="shared" ref="I53:K53" si="6">MEDIAN(I2:I49)</f>
        <v>2</v>
      </c>
      <c r="J53" s="23">
        <f t="shared" si="6"/>
        <v>23</v>
      </c>
      <c r="K53" s="23">
        <f t="shared" si="6"/>
        <v>16168</v>
      </c>
      <c r="L53" s="90">
        <f>MEDIAN(L2:L49)</f>
        <v>1.0087580159071854</v>
      </c>
    </row>
    <row r="54" spans="1:12" ht="13.9" customHeight="1">
      <c r="A54" s="53"/>
      <c r="B54" s="54"/>
      <c r="C54" s="55"/>
      <c r="D54" s="55"/>
      <c r="E54" s="55"/>
      <c r="F54" s="55"/>
      <c r="G54" s="55"/>
      <c r="H54" s="55"/>
      <c r="I54" s="55"/>
      <c r="J54" s="55"/>
      <c r="K54" s="55"/>
      <c r="L54" s="56"/>
    </row>
    <row r="55" spans="1:12" ht="30.75" customHeight="1">
      <c r="A55" s="182" t="s">
        <v>253</v>
      </c>
      <c r="B55" s="183"/>
      <c r="C55" s="183"/>
      <c r="D55" s="183"/>
      <c r="E55" s="183"/>
      <c r="F55" s="183"/>
      <c r="G55" s="183"/>
      <c r="H55" s="183"/>
      <c r="I55" s="183"/>
      <c r="J55" s="183"/>
      <c r="K55" s="183"/>
      <c r="L55" s="184"/>
    </row>
  </sheetData>
  <autoFilter ref="A1:L49" xr:uid="{2B973AE9-16C8-42CC-8DDD-20DD7D3DBB4A}"/>
  <sortState xmlns:xlrd2="http://schemas.microsoft.com/office/spreadsheetml/2017/richdata2" ref="A2:L49">
    <sortCondition ref="B2:B49"/>
  </sortState>
  <mergeCells count="1">
    <mergeCell ref="A55:L55"/>
  </mergeCells>
  <conditionalFormatting sqref="A2:L49">
    <cfRule type="expression" dxfId="0" priority="1">
      <formula>MOD(ROW(),2)=0</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C593A-6E7A-415D-AA35-A995AD8C0660}">
  <sheetPr>
    <tabColor theme="8" tint="-0.249977111117893"/>
  </sheetPr>
  <dimension ref="A1:AK114"/>
  <sheetViews>
    <sheetView showRowColHeaders="0" workbookViewId="0">
      <pane xSplit="1" ySplit="1" topLeftCell="B2" activePane="bottomRight" state="frozen"/>
      <selection pane="topRight" activeCell="B1" sqref="B1"/>
      <selection pane="bottomLeft" activeCell="A2" sqref="A2"/>
      <selection pane="bottomRight"/>
    </sheetView>
  </sheetViews>
  <sheetFormatPr defaultRowHeight="12.75"/>
  <cols>
    <col min="1" max="1" width="38.7109375" style="5" bestFit="1" customWidth="1"/>
    <col min="2" max="2" width="8.5703125" style="5" customWidth="1"/>
    <col min="3" max="3" width="15.42578125" style="5" bestFit="1" customWidth="1"/>
    <col min="4" max="4" width="12.28515625" style="29" customWidth="1"/>
    <col min="5" max="5" width="16.7109375" style="29" customWidth="1"/>
    <col min="6" max="6" width="16.5703125" style="29" customWidth="1"/>
    <col min="7" max="8" width="14.7109375" style="29" customWidth="1"/>
    <col min="9" max="9" width="10.5703125" style="29" customWidth="1"/>
    <col min="10" max="10" width="11.28515625" style="29" customWidth="1"/>
    <col min="11" max="11" width="11.140625" style="29" customWidth="1"/>
    <col min="12" max="12" width="11.42578125" style="29" customWidth="1"/>
    <col min="13" max="13" width="11.140625" style="29" customWidth="1"/>
    <col min="14" max="14" width="10.5703125" style="29" customWidth="1"/>
    <col min="15" max="15" width="20" style="29" bestFit="1" customWidth="1"/>
    <col min="16" max="16" width="13.85546875" style="29" customWidth="1"/>
    <col min="17" max="17" width="16.28515625" style="29" customWidth="1"/>
    <col min="18" max="18" width="13.7109375" style="29" customWidth="1"/>
    <col min="19" max="19" width="18.28515625" style="29" bestFit="1" customWidth="1"/>
    <col min="20" max="20" width="12.85546875" style="29" customWidth="1"/>
    <col min="21" max="21" width="16.5703125" style="29" customWidth="1"/>
    <col min="22" max="22" width="17.85546875" style="29" customWidth="1"/>
    <col min="23" max="23" width="16.7109375" style="29" customWidth="1"/>
    <col min="24" max="24" width="15.28515625" style="29" customWidth="1"/>
    <col min="25" max="25" width="15" style="29" customWidth="1"/>
    <col min="26" max="30" width="14.85546875" style="29" customWidth="1"/>
    <col min="31" max="31" width="16" style="29" customWidth="1"/>
    <col min="32" max="32" width="15" style="29" customWidth="1"/>
    <col min="33" max="33" width="13.140625" style="29" customWidth="1"/>
    <col min="34" max="34" width="12.28515625" style="29" customWidth="1"/>
    <col min="35" max="35" width="16.7109375" style="29" customWidth="1"/>
    <col min="36" max="36" width="15.7109375" style="29" customWidth="1"/>
    <col min="37" max="37" width="13.5703125" style="29" customWidth="1"/>
    <col min="38" max="16384" width="9.140625" style="5"/>
  </cols>
  <sheetData>
    <row r="1" spans="1:37" ht="63.75" customHeight="1">
      <c r="A1" s="45" t="s">
        <v>0</v>
      </c>
      <c r="B1" s="25" t="s">
        <v>159</v>
      </c>
      <c r="C1" s="25" t="s">
        <v>160</v>
      </c>
      <c r="D1" s="25" t="s">
        <v>161</v>
      </c>
      <c r="E1" s="25" t="s">
        <v>162</v>
      </c>
      <c r="F1" s="25" t="s">
        <v>163</v>
      </c>
      <c r="G1" s="25" t="s">
        <v>164</v>
      </c>
      <c r="H1" s="25" t="s">
        <v>165</v>
      </c>
      <c r="I1" s="25" t="s">
        <v>166</v>
      </c>
      <c r="J1" s="25" t="s">
        <v>167</v>
      </c>
      <c r="K1" s="25" t="s">
        <v>168</v>
      </c>
      <c r="L1" s="25" t="s">
        <v>169</v>
      </c>
      <c r="M1" s="25" t="s">
        <v>170</v>
      </c>
      <c r="N1" s="25" t="s">
        <v>171</v>
      </c>
      <c r="O1" s="25" t="s">
        <v>172</v>
      </c>
      <c r="P1" s="25" t="s">
        <v>173</v>
      </c>
      <c r="Q1" s="25" t="s">
        <v>174</v>
      </c>
      <c r="R1" s="25" t="s">
        <v>175</v>
      </c>
      <c r="S1" s="25" t="s">
        <v>176</v>
      </c>
      <c r="T1" s="25" t="s">
        <v>177</v>
      </c>
      <c r="U1" s="25" t="s">
        <v>178</v>
      </c>
      <c r="V1" s="25" t="s">
        <v>179</v>
      </c>
      <c r="W1" s="25" t="s">
        <v>180</v>
      </c>
      <c r="X1" s="25" t="s">
        <v>181</v>
      </c>
      <c r="Y1" s="25" t="s">
        <v>182</v>
      </c>
      <c r="Z1" s="25" t="s">
        <v>183</v>
      </c>
      <c r="AA1" s="25" t="s">
        <v>184</v>
      </c>
      <c r="AB1" s="25" t="s">
        <v>185</v>
      </c>
      <c r="AC1" s="25" t="s">
        <v>186</v>
      </c>
      <c r="AD1" s="25" t="s">
        <v>187</v>
      </c>
      <c r="AE1" s="25" t="s">
        <v>188</v>
      </c>
      <c r="AF1" s="25" t="s">
        <v>189</v>
      </c>
      <c r="AG1" s="25" t="s">
        <v>190</v>
      </c>
      <c r="AH1" s="25" t="s">
        <v>191</v>
      </c>
      <c r="AI1" s="25" t="s">
        <v>192</v>
      </c>
      <c r="AJ1" s="25" t="s">
        <v>193</v>
      </c>
      <c r="AK1" s="25" t="s">
        <v>194</v>
      </c>
    </row>
    <row r="2" spans="1:37">
      <c r="A2" s="6" t="s">
        <v>16</v>
      </c>
      <c r="B2" s="7" t="s">
        <v>197</v>
      </c>
      <c r="C2" s="7" t="s">
        <v>17</v>
      </c>
      <c r="D2" s="1">
        <v>216839</v>
      </c>
      <c r="E2" s="1">
        <v>6180</v>
      </c>
      <c r="F2" s="1">
        <v>25481</v>
      </c>
      <c r="G2" s="1">
        <v>546</v>
      </c>
      <c r="H2" s="1">
        <v>249046</v>
      </c>
      <c r="I2" s="1">
        <v>21991</v>
      </c>
      <c r="J2" s="1">
        <v>94</v>
      </c>
      <c r="K2" s="1">
        <v>33769</v>
      </c>
      <c r="L2" s="1">
        <v>2494</v>
      </c>
      <c r="M2" s="1">
        <v>58348</v>
      </c>
      <c r="N2" s="1">
        <v>6261</v>
      </c>
      <c r="O2" s="1">
        <v>0</v>
      </c>
      <c r="P2" s="1">
        <v>3592952</v>
      </c>
      <c r="Q2" s="1">
        <v>3599213</v>
      </c>
      <c r="R2" s="1">
        <v>3657561</v>
      </c>
      <c r="S2" s="1">
        <v>307394</v>
      </c>
      <c r="T2" s="1">
        <v>3906607</v>
      </c>
      <c r="U2" s="1">
        <v>121067</v>
      </c>
      <c r="V2" s="1">
        <v>44562</v>
      </c>
      <c r="W2" s="1">
        <v>165629</v>
      </c>
      <c r="X2" s="1">
        <v>112051</v>
      </c>
      <c r="Y2" s="1">
        <v>7545</v>
      </c>
      <c r="Z2" s="1">
        <v>119596</v>
      </c>
      <c r="AA2" s="1">
        <v>15967</v>
      </c>
      <c r="AB2" s="1">
        <v>3747</v>
      </c>
      <c r="AC2" s="1">
        <v>19714</v>
      </c>
      <c r="AD2" s="1">
        <v>44854</v>
      </c>
      <c r="AE2" s="1">
        <v>50</v>
      </c>
      <c r="AF2" s="1">
        <v>0</v>
      </c>
      <c r="AG2" s="1">
        <v>44904</v>
      </c>
      <c r="AH2" s="1">
        <v>43997</v>
      </c>
      <c r="AI2" s="1">
        <v>35</v>
      </c>
      <c r="AJ2" s="1">
        <v>99</v>
      </c>
      <c r="AK2" s="1">
        <v>44131</v>
      </c>
    </row>
    <row r="3" spans="1:37">
      <c r="A3" s="6" t="s">
        <v>85</v>
      </c>
      <c r="B3" s="7" t="s">
        <v>235</v>
      </c>
      <c r="C3" s="7" t="s">
        <v>86</v>
      </c>
      <c r="D3" s="1">
        <v>78880</v>
      </c>
      <c r="E3" s="1">
        <v>2493</v>
      </c>
      <c r="F3" s="1">
        <v>14604</v>
      </c>
      <c r="G3" s="1">
        <v>740</v>
      </c>
      <c r="H3" s="1">
        <v>96717</v>
      </c>
      <c r="I3" s="1">
        <v>11576</v>
      </c>
      <c r="J3" s="1">
        <v>166</v>
      </c>
      <c r="K3" s="1">
        <v>18299</v>
      </c>
      <c r="L3" s="1">
        <v>0</v>
      </c>
      <c r="M3" s="1">
        <v>30041</v>
      </c>
      <c r="N3" s="1">
        <v>31388</v>
      </c>
      <c r="O3" s="1">
        <v>0</v>
      </c>
      <c r="P3" s="1">
        <v>3592952</v>
      </c>
      <c r="Q3" s="1">
        <v>3624340</v>
      </c>
      <c r="R3" s="1">
        <v>3654381</v>
      </c>
      <c r="S3" s="1">
        <v>126758</v>
      </c>
      <c r="T3" s="1">
        <v>3751098</v>
      </c>
      <c r="U3" s="1">
        <v>58902</v>
      </c>
      <c r="V3" s="1">
        <v>25840</v>
      </c>
      <c r="W3" s="1">
        <v>84742</v>
      </c>
      <c r="X3" s="1">
        <v>33363</v>
      </c>
      <c r="Y3" s="1">
        <v>2721</v>
      </c>
      <c r="Z3" s="1">
        <v>36084</v>
      </c>
      <c r="AA3" s="1">
        <v>4471</v>
      </c>
      <c r="AB3" s="1">
        <v>1480</v>
      </c>
      <c r="AC3" s="1">
        <v>5951</v>
      </c>
      <c r="AD3" s="1">
        <v>20191</v>
      </c>
      <c r="AE3" s="1">
        <v>1</v>
      </c>
      <c r="AF3" s="1">
        <v>1</v>
      </c>
      <c r="AG3" s="1">
        <v>20193</v>
      </c>
      <c r="AH3" s="1">
        <v>27635</v>
      </c>
      <c r="AI3" s="1">
        <v>1</v>
      </c>
      <c r="AJ3" s="1">
        <v>43</v>
      </c>
      <c r="AK3" s="1">
        <v>27679</v>
      </c>
    </row>
    <row r="4" spans="1:37">
      <c r="A4" s="6" t="s">
        <v>52</v>
      </c>
      <c r="B4" s="7" t="s">
        <v>216</v>
      </c>
      <c r="C4" s="7" t="s">
        <v>53</v>
      </c>
      <c r="D4" s="1">
        <v>48375</v>
      </c>
      <c r="E4" s="1">
        <v>1456</v>
      </c>
      <c r="F4" s="1">
        <v>6892</v>
      </c>
      <c r="G4" s="1">
        <v>290</v>
      </c>
      <c r="H4" s="1">
        <v>57013</v>
      </c>
      <c r="I4" s="1">
        <v>5803</v>
      </c>
      <c r="J4" s="1">
        <v>23</v>
      </c>
      <c r="K4" s="1">
        <v>8621</v>
      </c>
      <c r="L4" s="1">
        <v>0</v>
      </c>
      <c r="M4" s="1">
        <v>14447</v>
      </c>
      <c r="N4" s="1">
        <v>2923</v>
      </c>
      <c r="O4" s="1">
        <v>0</v>
      </c>
      <c r="P4" s="1">
        <v>3592952</v>
      </c>
      <c r="Q4" s="1">
        <v>3595875</v>
      </c>
      <c r="R4" s="1">
        <v>3610322</v>
      </c>
      <c r="S4" s="1">
        <v>71460</v>
      </c>
      <c r="T4" s="1">
        <v>3667335</v>
      </c>
      <c r="U4" s="1">
        <v>27988</v>
      </c>
      <c r="V4" s="1">
        <v>12203</v>
      </c>
      <c r="W4" s="1">
        <v>40191</v>
      </c>
      <c r="X4" s="1">
        <v>26695</v>
      </c>
      <c r="Y4" s="1">
        <v>1221</v>
      </c>
      <c r="Z4" s="1">
        <v>27916</v>
      </c>
      <c r="AA4" s="1">
        <v>2340</v>
      </c>
      <c r="AB4" s="1">
        <v>1023</v>
      </c>
      <c r="AC4" s="1">
        <v>3363</v>
      </c>
      <c r="AD4" s="1">
        <v>17681</v>
      </c>
      <c r="AE4" s="1">
        <v>3</v>
      </c>
      <c r="AF4" s="1">
        <v>0</v>
      </c>
      <c r="AG4" s="1">
        <v>17684</v>
      </c>
      <c r="AH4" s="1">
        <v>9725</v>
      </c>
      <c r="AI4" s="1">
        <v>3</v>
      </c>
      <c r="AJ4" s="1">
        <v>7</v>
      </c>
      <c r="AK4" s="1">
        <v>9735</v>
      </c>
    </row>
    <row r="5" spans="1:37">
      <c r="A5" s="6" t="s">
        <v>75</v>
      </c>
      <c r="B5" s="7" t="s">
        <v>229</v>
      </c>
      <c r="C5" s="7" t="s">
        <v>53</v>
      </c>
      <c r="D5" s="1">
        <v>2643</v>
      </c>
      <c r="E5" s="1">
        <v>90</v>
      </c>
      <c r="F5" s="1">
        <v>743</v>
      </c>
      <c r="G5" s="1">
        <v>5</v>
      </c>
      <c r="H5" s="1">
        <v>3481</v>
      </c>
      <c r="I5" s="1">
        <v>140</v>
      </c>
      <c r="J5" s="1">
        <v>1</v>
      </c>
      <c r="K5" s="1">
        <v>388</v>
      </c>
      <c r="L5" s="1">
        <v>0</v>
      </c>
      <c r="M5" s="1">
        <v>529</v>
      </c>
      <c r="N5" s="1">
        <v>0</v>
      </c>
      <c r="O5" s="1">
        <v>0</v>
      </c>
      <c r="P5" s="1">
        <v>3592952</v>
      </c>
      <c r="Q5" s="1">
        <v>3592952</v>
      </c>
      <c r="R5" s="1">
        <v>3593481</v>
      </c>
      <c r="S5" s="1">
        <v>4010</v>
      </c>
      <c r="T5" s="1">
        <v>3596962</v>
      </c>
      <c r="U5" s="1">
        <v>2241</v>
      </c>
      <c r="V5" s="1">
        <v>421</v>
      </c>
      <c r="W5" s="1">
        <v>2662</v>
      </c>
      <c r="X5" s="1">
        <v>1113</v>
      </c>
      <c r="Y5" s="1">
        <v>52</v>
      </c>
      <c r="Z5" s="1">
        <v>1165</v>
      </c>
      <c r="AA5" s="1">
        <v>127</v>
      </c>
      <c r="AB5" s="1">
        <v>56</v>
      </c>
      <c r="AC5" s="1">
        <v>183</v>
      </c>
      <c r="AD5" s="1">
        <v>2377</v>
      </c>
      <c r="AE5" s="1">
        <v>1</v>
      </c>
      <c r="AF5" s="1">
        <v>0</v>
      </c>
      <c r="AG5" s="1">
        <v>2378</v>
      </c>
      <c r="AH5" s="1">
        <v>1513</v>
      </c>
      <c r="AI5" s="1">
        <v>0</v>
      </c>
      <c r="AJ5" s="1">
        <v>0</v>
      </c>
      <c r="AK5" s="1">
        <v>1513</v>
      </c>
    </row>
    <row r="6" spans="1:37">
      <c r="A6" s="6" t="s">
        <v>12</v>
      </c>
      <c r="B6" s="7" t="s">
        <v>195</v>
      </c>
      <c r="C6" s="7" t="s">
        <v>13</v>
      </c>
      <c r="D6" s="1">
        <v>3172</v>
      </c>
      <c r="E6" s="1">
        <v>82</v>
      </c>
      <c r="F6" s="1">
        <v>885</v>
      </c>
      <c r="G6" s="1">
        <v>28</v>
      </c>
      <c r="H6" s="1">
        <v>4167</v>
      </c>
      <c r="I6" s="1">
        <v>298</v>
      </c>
      <c r="J6" s="1">
        <v>8</v>
      </c>
      <c r="K6" s="1">
        <v>764</v>
      </c>
      <c r="L6" s="1">
        <v>0</v>
      </c>
      <c r="M6" s="1">
        <v>1070</v>
      </c>
      <c r="N6" s="1">
        <v>0</v>
      </c>
      <c r="O6" s="1">
        <v>0</v>
      </c>
      <c r="P6" s="1">
        <v>3592952</v>
      </c>
      <c r="Q6" s="1">
        <v>3592952</v>
      </c>
      <c r="R6" s="1">
        <v>3594022</v>
      </c>
      <c r="S6" s="1">
        <v>5237</v>
      </c>
      <c r="T6" s="1">
        <v>3598189</v>
      </c>
      <c r="U6" s="1">
        <v>2406</v>
      </c>
      <c r="V6" s="1">
        <v>619</v>
      </c>
      <c r="W6" s="1">
        <v>3025</v>
      </c>
      <c r="X6" s="1">
        <v>1052</v>
      </c>
      <c r="Y6" s="1">
        <v>351</v>
      </c>
      <c r="Z6" s="1">
        <v>1403</v>
      </c>
      <c r="AA6" s="1">
        <v>721</v>
      </c>
      <c r="AB6" s="1">
        <v>100</v>
      </c>
      <c r="AC6" s="1">
        <v>821</v>
      </c>
      <c r="AD6" s="1">
        <v>7012</v>
      </c>
      <c r="AE6" s="1">
        <v>1</v>
      </c>
      <c r="AF6" s="1">
        <v>0</v>
      </c>
      <c r="AG6" s="1">
        <v>7013</v>
      </c>
      <c r="AH6" s="1">
        <v>1283</v>
      </c>
      <c r="AI6" s="1">
        <v>0</v>
      </c>
      <c r="AJ6" s="1">
        <v>0</v>
      </c>
      <c r="AK6" s="1">
        <v>1283</v>
      </c>
    </row>
    <row r="7" spans="1:37">
      <c r="A7" s="6" t="s">
        <v>26</v>
      </c>
      <c r="B7" s="7" t="s">
        <v>202</v>
      </c>
      <c r="C7" s="7" t="s">
        <v>27</v>
      </c>
      <c r="D7" s="1">
        <v>54820</v>
      </c>
      <c r="E7" s="1">
        <v>3548</v>
      </c>
      <c r="F7" s="1">
        <v>12539</v>
      </c>
      <c r="G7" s="1">
        <v>177</v>
      </c>
      <c r="H7" s="1">
        <v>71084</v>
      </c>
      <c r="I7" s="1">
        <v>6166</v>
      </c>
      <c r="J7" s="1">
        <v>29</v>
      </c>
      <c r="K7" s="1">
        <v>10653</v>
      </c>
      <c r="L7" s="1">
        <v>0</v>
      </c>
      <c r="M7" s="1">
        <v>16848</v>
      </c>
      <c r="N7" s="1">
        <v>3744</v>
      </c>
      <c r="O7" s="1">
        <v>0</v>
      </c>
      <c r="P7" s="1">
        <v>3592952</v>
      </c>
      <c r="Q7" s="1">
        <v>3596696</v>
      </c>
      <c r="R7" s="1">
        <v>3613544</v>
      </c>
      <c r="S7" s="1">
        <v>87932</v>
      </c>
      <c r="T7" s="1">
        <v>3684628</v>
      </c>
      <c r="U7" s="1">
        <v>47903</v>
      </c>
      <c r="V7" s="1">
        <v>14952</v>
      </c>
      <c r="W7" s="1">
        <v>62855</v>
      </c>
      <c r="X7" s="1">
        <v>21724</v>
      </c>
      <c r="Y7" s="1">
        <v>1132</v>
      </c>
      <c r="Z7" s="1">
        <v>22856</v>
      </c>
      <c r="AA7" s="1">
        <v>1515</v>
      </c>
      <c r="AB7" s="1">
        <v>764</v>
      </c>
      <c r="AC7" s="1">
        <v>2279</v>
      </c>
      <c r="AD7" s="1">
        <v>12167</v>
      </c>
      <c r="AE7" s="1">
        <v>0</v>
      </c>
      <c r="AF7" s="1">
        <v>0</v>
      </c>
      <c r="AG7" s="1">
        <v>12167</v>
      </c>
      <c r="AH7" s="1">
        <v>16828</v>
      </c>
      <c r="AI7" s="1">
        <v>0</v>
      </c>
      <c r="AJ7" s="1">
        <v>39</v>
      </c>
      <c r="AK7" s="1">
        <v>16867</v>
      </c>
    </row>
    <row r="8" spans="1:37">
      <c r="A8" s="6" t="s">
        <v>22</v>
      </c>
      <c r="B8" s="7" t="s">
        <v>200</v>
      </c>
      <c r="C8" s="7" t="s">
        <v>23</v>
      </c>
      <c r="D8" s="1">
        <v>115449</v>
      </c>
      <c r="E8" s="1">
        <v>3767</v>
      </c>
      <c r="F8" s="1">
        <v>10536</v>
      </c>
      <c r="G8" s="1">
        <v>1812</v>
      </c>
      <c r="H8" s="1">
        <v>131564</v>
      </c>
      <c r="I8" s="1">
        <v>12637</v>
      </c>
      <c r="J8" s="1">
        <v>50</v>
      </c>
      <c r="K8" s="1">
        <v>20779</v>
      </c>
      <c r="L8" s="1">
        <v>7637</v>
      </c>
      <c r="M8" s="1">
        <v>41103</v>
      </c>
      <c r="N8" s="1">
        <v>19132</v>
      </c>
      <c r="O8" s="1">
        <v>0</v>
      </c>
      <c r="P8" s="1">
        <v>3592952</v>
      </c>
      <c r="Q8" s="1">
        <v>3612084</v>
      </c>
      <c r="R8" s="1">
        <v>3653187</v>
      </c>
      <c r="S8" s="1">
        <v>172667</v>
      </c>
      <c r="T8" s="1">
        <v>3784751</v>
      </c>
      <c r="U8" s="1">
        <v>62360</v>
      </c>
      <c r="V8" s="1">
        <v>29295</v>
      </c>
      <c r="W8" s="1">
        <v>91655</v>
      </c>
      <c r="X8" s="1">
        <v>62870</v>
      </c>
      <c r="Y8" s="1">
        <v>1992</v>
      </c>
      <c r="Z8" s="1">
        <v>64862</v>
      </c>
      <c r="AA8" s="1">
        <v>6368</v>
      </c>
      <c r="AB8" s="1">
        <v>2179</v>
      </c>
      <c r="AC8" s="1">
        <v>8547</v>
      </c>
      <c r="AD8" s="1">
        <v>38629</v>
      </c>
      <c r="AE8" s="1">
        <v>10</v>
      </c>
      <c r="AF8" s="1">
        <v>0</v>
      </c>
      <c r="AG8" s="1">
        <v>38639</v>
      </c>
      <c r="AH8" s="1">
        <v>22803</v>
      </c>
      <c r="AI8" s="1">
        <v>6</v>
      </c>
      <c r="AJ8" s="1">
        <v>102</v>
      </c>
      <c r="AK8" s="1">
        <v>22911</v>
      </c>
    </row>
    <row r="9" spans="1:37">
      <c r="A9" s="6" t="s">
        <v>24</v>
      </c>
      <c r="B9" s="7" t="s">
        <v>201</v>
      </c>
      <c r="C9" s="7" t="s">
        <v>25</v>
      </c>
      <c r="D9" s="1">
        <v>342488</v>
      </c>
      <c r="E9" s="1">
        <v>20831</v>
      </c>
      <c r="F9" s="1">
        <v>80336</v>
      </c>
      <c r="G9" s="1">
        <v>822</v>
      </c>
      <c r="H9" s="1">
        <v>444477</v>
      </c>
      <c r="I9" s="1">
        <v>35511</v>
      </c>
      <c r="J9" s="1">
        <v>268</v>
      </c>
      <c r="K9" s="1">
        <v>56644</v>
      </c>
      <c r="L9" s="1">
        <v>10708</v>
      </c>
      <c r="M9" s="1">
        <v>103131</v>
      </c>
      <c r="N9" s="1">
        <v>7437</v>
      </c>
      <c r="O9" s="1">
        <v>0</v>
      </c>
      <c r="P9" s="1">
        <v>3592952</v>
      </c>
      <c r="Q9" s="1">
        <v>3600389</v>
      </c>
      <c r="R9" s="1">
        <v>3703520</v>
      </c>
      <c r="S9" s="1">
        <v>547608</v>
      </c>
      <c r="T9" s="1">
        <v>4147997</v>
      </c>
      <c r="U9" s="1">
        <v>269141</v>
      </c>
      <c r="V9" s="1">
        <v>76139</v>
      </c>
      <c r="W9" s="1">
        <v>345280</v>
      </c>
      <c r="X9" s="1">
        <v>155131</v>
      </c>
      <c r="Y9" s="1">
        <v>10078</v>
      </c>
      <c r="Z9" s="1">
        <v>165209</v>
      </c>
      <c r="AA9" s="1">
        <v>21537</v>
      </c>
      <c r="AB9" s="1">
        <v>6206</v>
      </c>
      <c r="AC9" s="1">
        <v>27743</v>
      </c>
      <c r="AD9" s="1">
        <v>66070</v>
      </c>
      <c r="AE9" s="1">
        <v>29</v>
      </c>
      <c r="AF9" s="1">
        <v>2</v>
      </c>
      <c r="AG9" s="1">
        <v>66101</v>
      </c>
      <c r="AH9" s="1">
        <v>97868</v>
      </c>
      <c r="AI9" s="1">
        <v>46</v>
      </c>
      <c r="AJ9" s="1">
        <v>91</v>
      </c>
      <c r="AK9" s="1">
        <v>98005</v>
      </c>
    </row>
    <row r="10" spans="1:37">
      <c r="A10" s="6" t="s">
        <v>28</v>
      </c>
      <c r="B10" s="7" t="s">
        <v>203</v>
      </c>
      <c r="C10" s="7" t="s">
        <v>29</v>
      </c>
      <c r="D10" s="1">
        <v>177152</v>
      </c>
      <c r="E10" s="1">
        <v>6365</v>
      </c>
      <c r="F10" s="1">
        <v>36357</v>
      </c>
      <c r="G10" s="1">
        <v>6786</v>
      </c>
      <c r="H10" s="1">
        <v>226660</v>
      </c>
      <c r="I10" s="1">
        <v>19099</v>
      </c>
      <c r="J10" s="1">
        <v>154</v>
      </c>
      <c r="K10" s="1">
        <v>29958</v>
      </c>
      <c r="L10" s="1">
        <v>3757</v>
      </c>
      <c r="M10" s="1">
        <v>52968</v>
      </c>
      <c r="N10" s="1">
        <v>9851</v>
      </c>
      <c r="O10" s="1">
        <v>0</v>
      </c>
      <c r="P10" s="1">
        <v>3592952</v>
      </c>
      <c r="Q10" s="1">
        <v>3602803</v>
      </c>
      <c r="R10" s="1">
        <v>3655771</v>
      </c>
      <c r="S10" s="1">
        <v>279628</v>
      </c>
      <c r="T10" s="1">
        <v>3882431</v>
      </c>
      <c r="U10" s="1">
        <v>103838</v>
      </c>
      <c r="V10" s="1">
        <v>38390</v>
      </c>
      <c r="W10" s="1">
        <v>142228</v>
      </c>
      <c r="X10" s="1">
        <v>110046</v>
      </c>
      <c r="Y10" s="1">
        <v>7735</v>
      </c>
      <c r="Z10" s="1">
        <v>117781</v>
      </c>
      <c r="AA10" s="1">
        <v>12817</v>
      </c>
      <c r="AB10" s="1">
        <v>3086</v>
      </c>
      <c r="AC10" s="1">
        <v>15903</v>
      </c>
      <c r="AD10" s="1">
        <v>40410</v>
      </c>
      <c r="AE10" s="1">
        <v>8</v>
      </c>
      <c r="AF10" s="1">
        <v>1</v>
      </c>
      <c r="AG10" s="1">
        <v>40419</v>
      </c>
      <c r="AH10" s="1">
        <v>37752</v>
      </c>
      <c r="AI10" s="1">
        <v>13</v>
      </c>
      <c r="AJ10" s="1">
        <v>83</v>
      </c>
      <c r="AK10" s="1">
        <v>37848</v>
      </c>
    </row>
    <row r="11" spans="1:37">
      <c r="A11" s="6" t="s">
        <v>32</v>
      </c>
      <c r="B11" s="7" t="s">
        <v>205</v>
      </c>
      <c r="C11" s="7" t="s">
        <v>33</v>
      </c>
      <c r="D11" s="1">
        <v>119121</v>
      </c>
      <c r="E11" s="1">
        <v>4143</v>
      </c>
      <c r="F11" s="1">
        <v>14449</v>
      </c>
      <c r="G11" s="1">
        <v>37</v>
      </c>
      <c r="H11" s="1">
        <v>137750</v>
      </c>
      <c r="I11" s="1">
        <v>12889</v>
      </c>
      <c r="J11" s="1">
        <v>181</v>
      </c>
      <c r="K11" s="1">
        <v>23405</v>
      </c>
      <c r="L11" s="1">
        <v>2993</v>
      </c>
      <c r="M11" s="1">
        <v>39468</v>
      </c>
      <c r="N11" s="1">
        <v>26558</v>
      </c>
      <c r="O11" s="1">
        <v>0</v>
      </c>
      <c r="P11" s="1">
        <v>3592952</v>
      </c>
      <c r="Q11" s="1">
        <v>3619510</v>
      </c>
      <c r="R11" s="1">
        <v>3658978</v>
      </c>
      <c r="S11" s="1">
        <v>177218</v>
      </c>
      <c r="T11" s="1">
        <v>3796728</v>
      </c>
      <c r="U11" s="1">
        <v>60784</v>
      </c>
      <c r="V11" s="1">
        <v>28054</v>
      </c>
      <c r="W11" s="1">
        <v>88838</v>
      </c>
      <c r="X11" s="1">
        <v>72946</v>
      </c>
      <c r="Y11" s="1">
        <v>6008</v>
      </c>
      <c r="Z11" s="1">
        <v>78954</v>
      </c>
      <c r="AA11" s="1">
        <v>4022</v>
      </c>
      <c r="AB11" s="1">
        <v>2413</v>
      </c>
      <c r="AC11" s="1">
        <v>6435</v>
      </c>
      <c r="AD11" s="1">
        <v>17648</v>
      </c>
      <c r="AE11" s="1">
        <v>8</v>
      </c>
      <c r="AF11" s="1">
        <v>0</v>
      </c>
      <c r="AG11" s="1">
        <v>17656</v>
      </c>
      <c r="AH11" s="1">
        <v>30633</v>
      </c>
      <c r="AI11" s="1">
        <v>0</v>
      </c>
      <c r="AJ11" s="1">
        <v>38</v>
      </c>
      <c r="AK11" s="1">
        <v>30671</v>
      </c>
    </row>
    <row r="12" spans="1:37">
      <c r="A12" s="6" t="s">
        <v>34</v>
      </c>
      <c r="B12" s="7" t="s">
        <v>206</v>
      </c>
      <c r="C12" s="7" t="s">
        <v>35</v>
      </c>
      <c r="D12" s="1">
        <v>177166</v>
      </c>
      <c r="E12" s="1">
        <v>5808</v>
      </c>
      <c r="F12" s="1">
        <v>38555</v>
      </c>
      <c r="G12" s="1">
        <v>394</v>
      </c>
      <c r="H12" s="1">
        <v>221923</v>
      </c>
      <c r="I12" s="1">
        <v>18004</v>
      </c>
      <c r="J12" s="1">
        <v>206</v>
      </c>
      <c r="K12" s="1">
        <v>30818</v>
      </c>
      <c r="L12" s="1">
        <v>102</v>
      </c>
      <c r="M12" s="1">
        <v>49130</v>
      </c>
      <c r="N12" s="1">
        <v>20310</v>
      </c>
      <c r="O12" s="1">
        <v>102</v>
      </c>
      <c r="P12" s="1">
        <v>3592952</v>
      </c>
      <c r="Q12" s="1">
        <v>3613364</v>
      </c>
      <c r="R12" s="1">
        <v>3662494</v>
      </c>
      <c r="S12" s="1">
        <v>271053</v>
      </c>
      <c r="T12" s="1">
        <v>3884417</v>
      </c>
      <c r="U12" s="1">
        <v>129598</v>
      </c>
      <c r="V12" s="1">
        <v>41285</v>
      </c>
      <c r="W12" s="1">
        <v>170883</v>
      </c>
      <c r="X12" s="1">
        <v>85825</v>
      </c>
      <c r="Y12" s="1">
        <v>4871</v>
      </c>
      <c r="Z12" s="1">
        <v>90696</v>
      </c>
      <c r="AA12" s="1">
        <v>6520</v>
      </c>
      <c r="AB12" s="1">
        <v>2872</v>
      </c>
      <c r="AC12" s="1">
        <v>9392</v>
      </c>
      <c r="AD12" s="1">
        <v>32511</v>
      </c>
      <c r="AE12" s="1">
        <v>13</v>
      </c>
      <c r="AF12" s="1">
        <v>1</v>
      </c>
      <c r="AG12" s="1">
        <v>32525</v>
      </c>
      <c r="AH12" s="1">
        <v>48265</v>
      </c>
      <c r="AI12" s="1">
        <v>14</v>
      </c>
      <c r="AJ12" s="1">
        <v>80</v>
      </c>
      <c r="AK12" s="1">
        <v>48359</v>
      </c>
    </row>
    <row r="13" spans="1:37">
      <c r="A13" s="6" t="s">
        <v>38</v>
      </c>
      <c r="B13" s="7" t="s">
        <v>208</v>
      </c>
      <c r="C13" s="7" t="s">
        <v>39</v>
      </c>
      <c r="D13" s="1">
        <v>44412</v>
      </c>
      <c r="E13" s="1">
        <v>1343</v>
      </c>
      <c r="F13" s="1">
        <v>4990</v>
      </c>
      <c r="G13" s="1">
        <v>151</v>
      </c>
      <c r="H13" s="1">
        <v>50896</v>
      </c>
      <c r="I13" s="1">
        <v>3850</v>
      </c>
      <c r="J13" s="1">
        <v>20</v>
      </c>
      <c r="K13" s="1">
        <v>6533</v>
      </c>
      <c r="L13" s="1">
        <v>0</v>
      </c>
      <c r="M13" s="1">
        <v>10403</v>
      </c>
      <c r="N13" s="1">
        <v>0</v>
      </c>
      <c r="O13" s="1">
        <v>0</v>
      </c>
      <c r="P13" s="1">
        <v>3592952</v>
      </c>
      <c r="Q13" s="1">
        <v>3592952</v>
      </c>
      <c r="R13" s="1">
        <v>3603355</v>
      </c>
      <c r="S13" s="1">
        <v>61299</v>
      </c>
      <c r="T13" s="1">
        <v>3654251</v>
      </c>
      <c r="U13" s="1">
        <v>16099</v>
      </c>
      <c r="V13" s="1">
        <v>6974</v>
      </c>
      <c r="W13" s="1">
        <v>23073</v>
      </c>
      <c r="X13" s="1">
        <v>32421</v>
      </c>
      <c r="Y13" s="1">
        <v>2486</v>
      </c>
      <c r="Z13" s="1">
        <v>34907</v>
      </c>
      <c r="AA13" s="1">
        <v>2378</v>
      </c>
      <c r="AB13" s="1">
        <v>943</v>
      </c>
      <c r="AC13" s="1">
        <v>3321</v>
      </c>
      <c r="AD13" s="1">
        <v>9329</v>
      </c>
      <c r="AE13" s="1">
        <v>1</v>
      </c>
      <c r="AF13" s="1">
        <v>0</v>
      </c>
      <c r="AG13" s="1">
        <v>9330</v>
      </c>
      <c r="AH13" s="1">
        <v>10504</v>
      </c>
      <c r="AI13" s="1">
        <v>2</v>
      </c>
      <c r="AJ13" s="1">
        <v>1</v>
      </c>
      <c r="AK13" s="1">
        <v>10507</v>
      </c>
    </row>
    <row r="14" spans="1:37">
      <c r="A14" s="6" t="s">
        <v>55</v>
      </c>
      <c r="B14" s="7" t="s">
        <v>218</v>
      </c>
      <c r="C14" s="7" t="s">
        <v>56</v>
      </c>
      <c r="D14" s="1">
        <v>13616</v>
      </c>
      <c r="E14" s="1">
        <v>529</v>
      </c>
      <c r="F14" s="1">
        <v>1908</v>
      </c>
      <c r="G14" s="1">
        <v>16</v>
      </c>
      <c r="H14" s="1">
        <v>16069</v>
      </c>
      <c r="I14" s="1">
        <v>2648</v>
      </c>
      <c r="J14" s="1">
        <v>19</v>
      </c>
      <c r="K14" s="1">
        <v>3214</v>
      </c>
      <c r="L14" s="1">
        <v>0</v>
      </c>
      <c r="M14" s="1">
        <v>5881</v>
      </c>
      <c r="N14" s="1">
        <v>0</v>
      </c>
      <c r="O14" s="1">
        <v>0</v>
      </c>
      <c r="P14" s="1">
        <v>3592952</v>
      </c>
      <c r="Q14" s="1">
        <v>3592952</v>
      </c>
      <c r="R14" s="1">
        <v>3598833</v>
      </c>
      <c r="S14" s="1">
        <v>21950</v>
      </c>
      <c r="T14" s="1">
        <v>3614902</v>
      </c>
      <c r="U14" s="1">
        <v>8586</v>
      </c>
      <c r="V14" s="1">
        <v>4557</v>
      </c>
      <c r="W14" s="1">
        <v>13143</v>
      </c>
      <c r="X14" s="1">
        <v>6758</v>
      </c>
      <c r="Y14" s="1">
        <v>853</v>
      </c>
      <c r="Z14" s="1">
        <v>7611</v>
      </c>
      <c r="AA14" s="1">
        <v>725</v>
      </c>
      <c r="AB14" s="1">
        <v>471</v>
      </c>
      <c r="AC14" s="1">
        <v>1196</v>
      </c>
      <c r="AD14" s="1">
        <v>6253</v>
      </c>
      <c r="AE14" s="1">
        <v>0</v>
      </c>
      <c r="AF14" s="1">
        <v>0</v>
      </c>
      <c r="AG14" s="1">
        <v>6253</v>
      </c>
      <c r="AH14" s="1">
        <v>6828</v>
      </c>
      <c r="AI14" s="1">
        <v>0</v>
      </c>
      <c r="AJ14" s="1">
        <v>0</v>
      </c>
      <c r="AK14" s="1">
        <v>6828</v>
      </c>
    </row>
    <row r="15" spans="1:37">
      <c r="A15" s="6" t="s">
        <v>42</v>
      </c>
      <c r="B15" s="7" t="s">
        <v>210</v>
      </c>
      <c r="C15" s="7" t="s">
        <v>43</v>
      </c>
      <c r="D15" s="1">
        <v>15552</v>
      </c>
      <c r="E15" s="1">
        <v>350</v>
      </c>
      <c r="F15" s="1">
        <v>1976</v>
      </c>
      <c r="G15" s="1">
        <v>130</v>
      </c>
      <c r="H15" s="1">
        <v>18008</v>
      </c>
      <c r="I15" s="1">
        <v>2083</v>
      </c>
      <c r="J15" s="1">
        <v>8</v>
      </c>
      <c r="K15" s="1">
        <v>2844</v>
      </c>
      <c r="L15" s="1">
        <v>0</v>
      </c>
      <c r="M15" s="1">
        <v>4935</v>
      </c>
      <c r="N15" s="1">
        <v>0</v>
      </c>
      <c r="O15" s="1">
        <v>0</v>
      </c>
      <c r="P15" s="1">
        <v>3592952</v>
      </c>
      <c r="Q15" s="1">
        <v>3592952</v>
      </c>
      <c r="R15" s="1">
        <v>3597887</v>
      </c>
      <c r="S15" s="1">
        <v>22943</v>
      </c>
      <c r="T15" s="1">
        <v>3615895</v>
      </c>
      <c r="U15" s="1">
        <v>9893</v>
      </c>
      <c r="V15" s="1">
        <v>4067</v>
      </c>
      <c r="W15" s="1">
        <v>13960</v>
      </c>
      <c r="X15" s="1">
        <v>7445</v>
      </c>
      <c r="Y15" s="1">
        <v>617</v>
      </c>
      <c r="Z15" s="1">
        <v>8062</v>
      </c>
      <c r="AA15" s="1">
        <v>677</v>
      </c>
      <c r="AB15" s="1">
        <v>251</v>
      </c>
      <c r="AC15" s="1">
        <v>928</v>
      </c>
      <c r="AD15" s="1">
        <v>5931</v>
      </c>
      <c r="AE15" s="1">
        <v>0</v>
      </c>
      <c r="AF15" s="1">
        <v>0</v>
      </c>
      <c r="AG15" s="1">
        <v>5931</v>
      </c>
      <c r="AH15" s="1">
        <v>5928</v>
      </c>
      <c r="AI15" s="1">
        <v>0</v>
      </c>
      <c r="AJ15" s="1">
        <v>3</v>
      </c>
      <c r="AK15" s="1">
        <v>5931</v>
      </c>
    </row>
    <row r="16" spans="1:37">
      <c r="A16" s="6" t="s">
        <v>45</v>
      </c>
      <c r="B16" s="7" t="s">
        <v>212</v>
      </c>
      <c r="C16" s="7" t="s">
        <v>43</v>
      </c>
      <c r="D16" s="1">
        <v>23962</v>
      </c>
      <c r="E16" s="1">
        <v>761</v>
      </c>
      <c r="F16" s="1">
        <v>2095</v>
      </c>
      <c r="G16" s="1">
        <v>68</v>
      </c>
      <c r="H16" s="1">
        <v>26886</v>
      </c>
      <c r="I16" s="1">
        <v>1049</v>
      </c>
      <c r="J16" s="1">
        <v>4</v>
      </c>
      <c r="K16" s="1">
        <v>2358</v>
      </c>
      <c r="L16" s="1">
        <v>0</v>
      </c>
      <c r="M16" s="1">
        <v>3411</v>
      </c>
      <c r="N16" s="1">
        <v>1130</v>
      </c>
      <c r="O16" s="1">
        <v>0</v>
      </c>
      <c r="P16" s="1">
        <v>3592952</v>
      </c>
      <c r="Q16" s="1">
        <v>3594082</v>
      </c>
      <c r="R16" s="1">
        <v>3597493</v>
      </c>
      <c r="S16" s="1">
        <v>30297</v>
      </c>
      <c r="T16" s="1">
        <v>3624379</v>
      </c>
      <c r="U16" s="1">
        <v>10909</v>
      </c>
      <c r="V16" s="1">
        <v>2768</v>
      </c>
      <c r="W16" s="1">
        <v>13677</v>
      </c>
      <c r="X16" s="1">
        <v>15234</v>
      </c>
      <c r="Y16" s="1">
        <v>441</v>
      </c>
      <c r="Z16" s="1">
        <v>15675</v>
      </c>
      <c r="AA16" s="1">
        <v>743</v>
      </c>
      <c r="AB16" s="1">
        <v>202</v>
      </c>
      <c r="AC16" s="1">
        <v>945</v>
      </c>
      <c r="AD16" s="1">
        <v>10062</v>
      </c>
      <c r="AE16" s="1">
        <v>3</v>
      </c>
      <c r="AF16" s="1">
        <v>0</v>
      </c>
      <c r="AG16" s="1">
        <v>10065</v>
      </c>
      <c r="AH16" s="1">
        <v>4762</v>
      </c>
      <c r="AI16" s="1">
        <v>0</v>
      </c>
      <c r="AJ16" s="1">
        <v>6</v>
      </c>
      <c r="AK16" s="1">
        <v>4768</v>
      </c>
    </row>
    <row r="17" spans="1:37">
      <c r="A17" s="6" t="s">
        <v>14</v>
      </c>
      <c r="B17" s="7" t="s">
        <v>196</v>
      </c>
      <c r="C17" s="7" t="s">
        <v>15</v>
      </c>
      <c r="D17" s="1">
        <v>16832</v>
      </c>
      <c r="E17" s="1">
        <v>396</v>
      </c>
      <c r="F17" s="1">
        <v>2179</v>
      </c>
      <c r="G17" s="1">
        <v>47</v>
      </c>
      <c r="H17" s="1">
        <v>19454</v>
      </c>
      <c r="I17" s="1">
        <v>1332</v>
      </c>
      <c r="J17" s="1">
        <v>10</v>
      </c>
      <c r="K17" s="1">
        <v>1640</v>
      </c>
      <c r="L17" s="1">
        <v>0</v>
      </c>
      <c r="M17" s="1">
        <v>2982</v>
      </c>
      <c r="N17" s="1">
        <v>0</v>
      </c>
      <c r="O17" s="1">
        <v>0</v>
      </c>
      <c r="P17" s="1">
        <v>3592952</v>
      </c>
      <c r="Q17" s="1">
        <v>3592952</v>
      </c>
      <c r="R17" s="1">
        <v>3595934</v>
      </c>
      <c r="S17" s="1">
        <v>22436</v>
      </c>
      <c r="T17" s="1">
        <v>3615388</v>
      </c>
      <c r="U17" s="1">
        <v>12271</v>
      </c>
      <c r="V17" s="1">
        <v>2124</v>
      </c>
      <c r="W17" s="1">
        <v>14395</v>
      </c>
      <c r="X17" s="1">
        <v>6360</v>
      </c>
      <c r="Y17" s="1">
        <v>694</v>
      </c>
      <c r="Z17" s="1">
        <v>7054</v>
      </c>
      <c r="AA17" s="1">
        <v>827</v>
      </c>
      <c r="AB17" s="1">
        <v>164</v>
      </c>
      <c r="AC17" s="1">
        <v>991</v>
      </c>
      <c r="AD17" s="1">
        <v>5636</v>
      </c>
      <c r="AE17" s="1">
        <v>12</v>
      </c>
      <c r="AF17" s="1">
        <v>0</v>
      </c>
      <c r="AG17" s="1">
        <v>5648</v>
      </c>
      <c r="AH17" s="1">
        <v>8896</v>
      </c>
      <c r="AI17" s="1">
        <v>1</v>
      </c>
      <c r="AJ17" s="1">
        <v>20</v>
      </c>
      <c r="AK17" s="1">
        <v>8917</v>
      </c>
    </row>
    <row r="18" spans="1:37">
      <c r="A18" s="6" t="s">
        <v>54</v>
      </c>
      <c r="B18" s="7" t="s">
        <v>217</v>
      </c>
      <c r="C18" s="7" t="s">
        <v>15</v>
      </c>
      <c r="D18" s="1">
        <v>20208</v>
      </c>
      <c r="E18" s="1">
        <v>686</v>
      </c>
      <c r="F18" s="1">
        <v>1576</v>
      </c>
      <c r="G18" s="1">
        <v>29</v>
      </c>
      <c r="H18" s="1">
        <v>22499</v>
      </c>
      <c r="I18" s="1">
        <v>3302</v>
      </c>
      <c r="J18" s="1">
        <v>15</v>
      </c>
      <c r="K18" s="1">
        <v>4535</v>
      </c>
      <c r="L18" s="1">
        <v>0</v>
      </c>
      <c r="M18" s="1">
        <v>7852</v>
      </c>
      <c r="N18" s="1">
        <v>0</v>
      </c>
      <c r="O18" s="1">
        <v>0</v>
      </c>
      <c r="P18" s="1">
        <v>3592952</v>
      </c>
      <c r="Q18" s="1">
        <v>3592952</v>
      </c>
      <c r="R18" s="1">
        <v>3600804</v>
      </c>
      <c r="S18" s="1">
        <v>30351</v>
      </c>
      <c r="T18" s="1">
        <v>3623303</v>
      </c>
      <c r="U18" s="1">
        <v>11378</v>
      </c>
      <c r="V18" s="1">
        <v>6654</v>
      </c>
      <c r="W18" s="1">
        <v>18032</v>
      </c>
      <c r="X18" s="1">
        <v>10273</v>
      </c>
      <c r="Y18" s="1">
        <v>587</v>
      </c>
      <c r="Z18" s="1">
        <v>10860</v>
      </c>
      <c r="AA18" s="1">
        <v>854</v>
      </c>
      <c r="AB18" s="1">
        <v>611</v>
      </c>
      <c r="AC18" s="1">
        <v>1465</v>
      </c>
      <c r="AD18" s="1">
        <v>5654</v>
      </c>
      <c r="AE18" s="1">
        <v>0</v>
      </c>
      <c r="AF18" s="1">
        <v>0</v>
      </c>
      <c r="AG18" s="1">
        <v>5654</v>
      </c>
      <c r="AH18" s="1">
        <v>7430</v>
      </c>
      <c r="AI18" s="1">
        <v>0</v>
      </c>
      <c r="AJ18" s="1">
        <v>19</v>
      </c>
      <c r="AK18" s="1">
        <v>7449</v>
      </c>
    </row>
    <row r="19" spans="1:37">
      <c r="A19" s="6" t="s">
        <v>50</v>
      </c>
      <c r="B19" s="7" t="s">
        <v>215</v>
      </c>
      <c r="C19" s="7" t="s">
        <v>51</v>
      </c>
      <c r="D19" s="1">
        <v>51782</v>
      </c>
      <c r="E19" s="1">
        <v>1480</v>
      </c>
      <c r="F19" s="1">
        <v>7831</v>
      </c>
      <c r="G19" s="1">
        <v>724</v>
      </c>
      <c r="H19" s="1">
        <v>61817</v>
      </c>
      <c r="I19" s="1">
        <v>7537</v>
      </c>
      <c r="J19" s="1">
        <v>41</v>
      </c>
      <c r="K19" s="1">
        <v>11275</v>
      </c>
      <c r="L19" s="1">
        <v>3259</v>
      </c>
      <c r="M19" s="1">
        <v>22112</v>
      </c>
      <c r="N19" s="1">
        <v>1540</v>
      </c>
      <c r="O19" s="1">
        <v>14660</v>
      </c>
      <c r="P19" s="1">
        <v>3592952</v>
      </c>
      <c r="Q19" s="1">
        <v>3609152</v>
      </c>
      <c r="R19" s="1">
        <v>3631264</v>
      </c>
      <c r="S19" s="1">
        <v>83929</v>
      </c>
      <c r="T19" s="1">
        <v>3693081</v>
      </c>
      <c r="U19" s="1">
        <v>33240</v>
      </c>
      <c r="V19" s="1">
        <v>16430</v>
      </c>
      <c r="W19" s="1">
        <v>49670</v>
      </c>
      <c r="X19" s="1">
        <v>25675</v>
      </c>
      <c r="Y19" s="1">
        <v>1640</v>
      </c>
      <c r="Z19" s="1">
        <v>27315</v>
      </c>
      <c r="AA19" s="1">
        <v>2259</v>
      </c>
      <c r="AB19" s="1">
        <v>783</v>
      </c>
      <c r="AC19" s="1">
        <v>3042</v>
      </c>
      <c r="AD19" s="1">
        <v>13208</v>
      </c>
      <c r="AE19" s="1">
        <v>5</v>
      </c>
      <c r="AF19" s="1">
        <v>2</v>
      </c>
      <c r="AG19" s="1">
        <v>13215</v>
      </c>
      <c r="AH19" s="1">
        <v>13948</v>
      </c>
      <c r="AI19" s="1">
        <v>8</v>
      </c>
      <c r="AJ19" s="1">
        <v>12</v>
      </c>
      <c r="AK19" s="1">
        <v>13968</v>
      </c>
    </row>
    <row r="20" spans="1:37">
      <c r="A20" s="6" t="s">
        <v>61</v>
      </c>
      <c r="B20" s="7" t="s">
        <v>221</v>
      </c>
      <c r="C20" s="7" t="s">
        <v>62</v>
      </c>
      <c r="D20" s="1">
        <v>36110</v>
      </c>
      <c r="E20" s="1">
        <v>673</v>
      </c>
      <c r="F20" s="1">
        <v>3019</v>
      </c>
      <c r="G20" s="1">
        <v>9</v>
      </c>
      <c r="H20" s="1">
        <v>39811</v>
      </c>
      <c r="I20" s="1">
        <v>4869</v>
      </c>
      <c r="J20" s="1">
        <v>10</v>
      </c>
      <c r="K20" s="1">
        <v>8494</v>
      </c>
      <c r="L20" s="1">
        <v>0</v>
      </c>
      <c r="M20" s="1">
        <v>13373</v>
      </c>
      <c r="N20" s="1">
        <v>0</v>
      </c>
      <c r="O20" s="1">
        <v>0</v>
      </c>
      <c r="P20" s="1">
        <v>3592952</v>
      </c>
      <c r="Q20" s="1">
        <v>3592952</v>
      </c>
      <c r="R20" s="1">
        <v>3606325</v>
      </c>
      <c r="S20" s="1">
        <v>53184</v>
      </c>
      <c r="T20" s="1">
        <v>3646136</v>
      </c>
      <c r="U20" s="1">
        <v>15102</v>
      </c>
      <c r="V20" s="1">
        <v>11403</v>
      </c>
      <c r="W20" s="1">
        <v>26505</v>
      </c>
      <c r="X20" s="1">
        <v>22514</v>
      </c>
      <c r="Y20" s="1">
        <v>1058</v>
      </c>
      <c r="Z20" s="1">
        <v>23572</v>
      </c>
      <c r="AA20" s="1">
        <v>2195</v>
      </c>
      <c r="AB20" s="1">
        <v>912</v>
      </c>
      <c r="AC20" s="1">
        <v>3107</v>
      </c>
      <c r="AD20" s="1">
        <v>10929</v>
      </c>
      <c r="AE20" s="1">
        <v>6</v>
      </c>
      <c r="AF20" s="1">
        <v>0</v>
      </c>
      <c r="AG20" s="1">
        <v>10935</v>
      </c>
      <c r="AH20" s="1">
        <v>9017</v>
      </c>
      <c r="AI20" s="1">
        <v>1</v>
      </c>
      <c r="AJ20" s="1">
        <v>8</v>
      </c>
      <c r="AK20" s="1">
        <v>9026</v>
      </c>
    </row>
    <row r="21" spans="1:37">
      <c r="A21" s="6" t="s">
        <v>57</v>
      </c>
      <c r="B21" s="7" t="s">
        <v>219</v>
      </c>
      <c r="C21" s="7" t="s">
        <v>58</v>
      </c>
      <c r="D21" s="1">
        <v>122507</v>
      </c>
      <c r="E21" s="1">
        <v>4688</v>
      </c>
      <c r="F21" s="1">
        <v>17126</v>
      </c>
      <c r="G21" s="1">
        <v>1278</v>
      </c>
      <c r="H21" s="1">
        <v>145599</v>
      </c>
      <c r="I21" s="1">
        <v>11779</v>
      </c>
      <c r="J21" s="1">
        <v>106</v>
      </c>
      <c r="K21" s="1">
        <v>22684</v>
      </c>
      <c r="L21" s="1">
        <v>0</v>
      </c>
      <c r="M21" s="1">
        <v>34569</v>
      </c>
      <c r="N21" s="1">
        <v>111147</v>
      </c>
      <c r="O21" s="1">
        <v>0</v>
      </c>
      <c r="P21" s="1">
        <v>3592952</v>
      </c>
      <c r="Q21" s="1">
        <v>3704099</v>
      </c>
      <c r="R21" s="1">
        <v>3738668</v>
      </c>
      <c r="S21" s="1">
        <v>180168</v>
      </c>
      <c r="T21" s="1">
        <v>3884267</v>
      </c>
      <c r="U21" s="1">
        <v>79761</v>
      </c>
      <c r="V21" s="1">
        <v>28787</v>
      </c>
      <c r="W21" s="1">
        <v>108548</v>
      </c>
      <c r="X21" s="1">
        <v>57793</v>
      </c>
      <c r="Y21" s="1">
        <v>3701</v>
      </c>
      <c r="Z21" s="1">
        <v>61494</v>
      </c>
      <c r="AA21" s="1">
        <v>8068</v>
      </c>
      <c r="AB21" s="1">
        <v>2081</v>
      </c>
      <c r="AC21" s="1">
        <v>10149</v>
      </c>
      <c r="AD21" s="1">
        <v>53873</v>
      </c>
      <c r="AE21" s="1">
        <v>10</v>
      </c>
      <c r="AF21" s="1">
        <v>2</v>
      </c>
      <c r="AG21" s="1">
        <v>53885</v>
      </c>
      <c r="AH21" s="1">
        <v>21018</v>
      </c>
      <c r="AI21" s="1">
        <v>1</v>
      </c>
      <c r="AJ21" s="1">
        <v>9</v>
      </c>
      <c r="AK21" s="1">
        <v>21028</v>
      </c>
    </row>
    <row r="22" spans="1:37">
      <c r="A22" s="6" t="s">
        <v>18</v>
      </c>
      <c r="B22" s="7" t="s">
        <v>198</v>
      </c>
      <c r="C22" s="7" t="s">
        <v>19</v>
      </c>
      <c r="D22" s="1">
        <v>24785</v>
      </c>
      <c r="E22" s="1">
        <v>1101</v>
      </c>
      <c r="F22" s="1">
        <v>2871</v>
      </c>
      <c r="G22" s="1">
        <v>291</v>
      </c>
      <c r="H22" s="1">
        <v>29048</v>
      </c>
      <c r="I22" s="1">
        <v>4955</v>
      </c>
      <c r="J22" s="1">
        <v>87</v>
      </c>
      <c r="K22" s="1">
        <v>4786</v>
      </c>
      <c r="L22" s="1">
        <v>0</v>
      </c>
      <c r="M22" s="1">
        <v>9828</v>
      </c>
      <c r="N22" s="1">
        <v>0</v>
      </c>
      <c r="O22" s="1">
        <v>0</v>
      </c>
      <c r="P22" s="1">
        <v>3592952</v>
      </c>
      <c r="Q22" s="1">
        <v>3592952</v>
      </c>
      <c r="R22" s="1">
        <v>3602780</v>
      </c>
      <c r="S22" s="1">
        <v>38876</v>
      </c>
      <c r="T22" s="1">
        <v>3631828</v>
      </c>
      <c r="U22" s="1">
        <v>18995</v>
      </c>
      <c r="V22" s="1">
        <v>8372</v>
      </c>
      <c r="W22" s="1">
        <v>27367</v>
      </c>
      <c r="X22" s="1">
        <v>8697</v>
      </c>
      <c r="Y22" s="1">
        <v>931</v>
      </c>
      <c r="Z22" s="1">
        <v>9628</v>
      </c>
      <c r="AA22" s="1">
        <v>1356</v>
      </c>
      <c r="AB22" s="1">
        <v>525</v>
      </c>
      <c r="AC22" s="1">
        <v>1881</v>
      </c>
      <c r="AD22" s="1">
        <v>7611</v>
      </c>
      <c r="AE22" s="1">
        <v>0</v>
      </c>
      <c r="AF22" s="1">
        <v>0</v>
      </c>
      <c r="AG22" s="1">
        <v>7611</v>
      </c>
      <c r="AH22" s="1">
        <v>10975</v>
      </c>
      <c r="AI22" s="1">
        <v>6</v>
      </c>
      <c r="AJ22" s="1">
        <v>29</v>
      </c>
      <c r="AK22" s="1">
        <v>11010</v>
      </c>
    </row>
    <row r="23" spans="1:37">
      <c r="A23" s="6" t="s">
        <v>67</v>
      </c>
      <c r="B23" s="7" t="s">
        <v>224</v>
      </c>
      <c r="C23" s="7" t="s">
        <v>68</v>
      </c>
      <c r="D23" s="1">
        <v>82186</v>
      </c>
      <c r="E23" s="1">
        <v>2855</v>
      </c>
      <c r="F23" s="1">
        <v>13637</v>
      </c>
      <c r="G23" s="1">
        <v>335</v>
      </c>
      <c r="H23" s="1">
        <v>99013</v>
      </c>
      <c r="I23" s="1">
        <v>10603</v>
      </c>
      <c r="J23" s="1">
        <v>94</v>
      </c>
      <c r="K23" s="1">
        <v>17842</v>
      </c>
      <c r="L23" s="1">
        <v>5781</v>
      </c>
      <c r="M23" s="1">
        <v>34320</v>
      </c>
      <c r="N23" s="1">
        <v>15930</v>
      </c>
      <c r="O23" s="1">
        <v>0</v>
      </c>
      <c r="P23" s="1">
        <v>3592952</v>
      </c>
      <c r="Q23" s="1">
        <v>3608882</v>
      </c>
      <c r="R23" s="1">
        <v>3643202</v>
      </c>
      <c r="S23" s="1">
        <v>133333</v>
      </c>
      <c r="T23" s="1">
        <v>3742215</v>
      </c>
      <c r="U23" s="1">
        <v>51059</v>
      </c>
      <c r="V23" s="1">
        <v>23982</v>
      </c>
      <c r="W23" s="1">
        <v>75041</v>
      </c>
      <c r="X23" s="1">
        <v>44736</v>
      </c>
      <c r="Y23" s="1">
        <v>2776</v>
      </c>
      <c r="Z23" s="1">
        <v>47512</v>
      </c>
      <c r="AA23" s="1">
        <v>3240</v>
      </c>
      <c r="AB23" s="1">
        <v>1781</v>
      </c>
      <c r="AC23" s="1">
        <v>5021</v>
      </c>
      <c r="AD23" s="1">
        <v>21779</v>
      </c>
      <c r="AE23" s="1">
        <v>2</v>
      </c>
      <c r="AF23" s="1">
        <v>0</v>
      </c>
      <c r="AG23" s="1">
        <v>21781</v>
      </c>
      <c r="AH23" s="1">
        <v>18517</v>
      </c>
      <c r="AI23" s="1">
        <v>19</v>
      </c>
      <c r="AJ23" s="1">
        <v>24</v>
      </c>
      <c r="AK23" s="1">
        <v>18560</v>
      </c>
    </row>
    <row r="24" spans="1:37">
      <c r="A24" s="6" t="s">
        <v>252</v>
      </c>
      <c r="B24" s="7" t="s">
        <v>222</v>
      </c>
      <c r="C24" s="7" t="s">
        <v>64</v>
      </c>
      <c r="D24" s="1">
        <v>93261</v>
      </c>
      <c r="E24" s="1">
        <v>4711</v>
      </c>
      <c r="F24" s="1">
        <v>22071</v>
      </c>
      <c r="G24" s="1">
        <v>831</v>
      </c>
      <c r="H24" s="1">
        <v>120874</v>
      </c>
      <c r="I24" s="1">
        <v>12996</v>
      </c>
      <c r="J24" s="1">
        <v>68</v>
      </c>
      <c r="K24" s="1">
        <v>22775</v>
      </c>
      <c r="L24" s="1">
        <v>0</v>
      </c>
      <c r="M24" s="1">
        <v>35839</v>
      </c>
      <c r="N24" s="1">
        <v>76963</v>
      </c>
      <c r="O24" s="1">
        <v>0</v>
      </c>
      <c r="P24" s="1">
        <v>3592952</v>
      </c>
      <c r="Q24" s="1">
        <v>3669915</v>
      </c>
      <c r="R24" s="1">
        <v>3705754</v>
      </c>
      <c r="S24" s="1">
        <v>156713</v>
      </c>
      <c r="T24" s="1">
        <v>3826628</v>
      </c>
      <c r="U24" s="1">
        <v>77139</v>
      </c>
      <c r="V24" s="1">
        <v>32120</v>
      </c>
      <c r="W24" s="1">
        <v>109259</v>
      </c>
      <c r="X24" s="1">
        <v>41008</v>
      </c>
      <c r="Y24" s="1">
        <v>2403</v>
      </c>
      <c r="Z24" s="1">
        <v>43411</v>
      </c>
      <c r="AA24" s="1">
        <v>2742</v>
      </c>
      <c r="AB24" s="1">
        <v>1316</v>
      </c>
      <c r="AC24" s="1">
        <v>4058</v>
      </c>
      <c r="AD24" s="1">
        <v>25078</v>
      </c>
      <c r="AE24" s="1">
        <v>1</v>
      </c>
      <c r="AF24" s="1">
        <v>1</v>
      </c>
      <c r="AG24" s="1">
        <v>25080</v>
      </c>
      <c r="AH24" s="1">
        <v>21000</v>
      </c>
      <c r="AI24" s="1">
        <v>19</v>
      </c>
      <c r="AJ24" s="1">
        <v>109</v>
      </c>
      <c r="AK24" s="1">
        <v>21128</v>
      </c>
    </row>
    <row r="25" spans="1:37">
      <c r="A25" s="6" t="s">
        <v>48</v>
      </c>
      <c r="B25" s="7" t="s">
        <v>214</v>
      </c>
      <c r="C25" s="7" t="s">
        <v>49</v>
      </c>
      <c r="D25" s="1">
        <v>10412</v>
      </c>
      <c r="E25" s="1">
        <v>99</v>
      </c>
      <c r="F25" s="1">
        <v>5004</v>
      </c>
      <c r="G25" s="1">
        <v>195</v>
      </c>
      <c r="H25" s="1">
        <v>15710</v>
      </c>
      <c r="I25" s="1">
        <v>2320</v>
      </c>
      <c r="J25" s="1">
        <v>9</v>
      </c>
      <c r="K25" s="1">
        <v>2363</v>
      </c>
      <c r="L25" s="1">
        <v>3</v>
      </c>
      <c r="M25" s="1">
        <v>4695</v>
      </c>
      <c r="N25" s="1">
        <v>1254</v>
      </c>
      <c r="O25" s="1">
        <v>0</v>
      </c>
      <c r="P25" s="1">
        <v>3592952</v>
      </c>
      <c r="Q25" s="1">
        <v>3594206</v>
      </c>
      <c r="R25" s="1">
        <v>3598901</v>
      </c>
      <c r="S25" s="1">
        <v>20405</v>
      </c>
      <c r="T25" s="1">
        <v>3614611</v>
      </c>
      <c r="U25" s="1">
        <v>11451</v>
      </c>
      <c r="V25" s="1">
        <v>3910</v>
      </c>
      <c r="W25" s="1">
        <v>15361</v>
      </c>
      <c r="X25" s="1">
        <v>3792</v>
      </c>
      <c r="Y25" s="1">
        <v>665</v>
      </c>
      <c r="Z25" s="1">
        <v>4457</v>
      </c>
      <c r="AA25" s="1">
        <v>467</v>
      </c>
      <c r="AB25" s="1">
        <v>117</v>
      </c>
      <c r="AC25" s="1">
        <v>584</v>
      </c>
      <c r="AD25" s="1">
        <v>5407</v>
      </c>
      <c r="AE25" s="1">
        <v>0</v>
      </c>
      <c r="AF25" s="1">
        <v>0</v>
      </c>
      <c r="AG25" s="1">
        <v>5407</v>
      </c>
      <c r="AH25" s="1">
        <v>2809</v>
      </c>
      <c r="AI25" s="1">
        <v>0</v>
      </c>
      <c r="AJ25" s="1">
        <v>11</v>
      </c>
      <c r="AK25" s="1">
        <v>2820</v>
      </c>
    </row>
    <row r="26" spans="1:37">
      <c r="A26" s="6" t="s">
        <v>69</v>
      </c>
      <c r="B26" s="7" t="s">
        <v>225</v>
      </c>
      <c r="C26" s="7" t="s">
        <v>70</v>
      </c>
      <c r="D26" s="1">
        <v>125113</v>
      </c>
      <c r="E26" s="1">
        <v>6797</v>
      </c>
      <c r="F26" s="1">
        <v>25489</v>
      </c>
      <c r="G26" s="1">
        <v>1671</v>
      </c>
      <c r="H26" s="1">
        <v>159070</v>
      </c>
      <c r="I26" s="1">
        <v>15709</v>
      </c>
      <c r="J26" s="1">
        <v>236</v>
      </c>
      <c r="K26" s="1">
        <v>23616</v>
      </c>
      <c r="L26" s="1">
        <v>7510</v>
      </c>
      <c r="M26" s="1">
        <v>47071</v>
      </c>
      <c r="N26" s="1">
        <v>13394</v>
      </c>
      <c r="O26" s="1">
        <v>0</v>
      </c>
      <c r="P26" s="1">
        <v>3592952</v>
      </c>
      <c r="Q26" s="1">
        <v>3606346</v>
      </c>
      <c r="R26" s="1">
        <v>3653417</v>
      </c>
      <c r="S26" s="1">
        <v>206141</v>
      </c>
      <c r="T26" s="1">
        <v>3812487</v>
      </c>
      <c r="U26" s="1">
        <v>91899</v>
      </c>
      <c r="V26" s="1">
        <v>34106</v>
      </c>
      <c r="W26" s="1">
        <v>126005</v>
      </c>
      <c r="X26" s="1">
        <v>62442</v>
      </c>
      <c r="Y26" s="1">
        <v>3413</v>
      </c>
      <c r="Z26" s="1">
        <v>65855</v>
      </c>
      <c r="AA26" s="1">
        <v>4731</v>
      </c>
      <c r="AB26" s="1">
        <v>2042</v>
      </c>
      <c r="AC26" s="1">
        <v>6773</v>
      </c>
      <c r="AD26" s="1">
        <v>68082</v>
      </c>
      <c r="AE26" s="1">
        <v>3</v>
      </c>
      <c r="AF26" s="1">
        <v>9</v>
      </c>
      <c r="AG26" s="1">
        <v>68094</v>
      </c>
      <c r="AH26" s="1">
        <v>25257</v>
      </c>
      <c r="AI26" s="1">
        <v>35</v>
      </c>
      <c r="AJ26" s="1">
        <v>141</v>
      </c>
      <c r="AK26" s="1">
        <v>25433</v>
      </c>
    </row>
    <row r="27" spans="1:37">
      <c r="A27" s="6" t="s">
        <v>30</v>
      </c>
      <c r="B27" s="7" t="s">
        <v>204</v>
      </c>
      <c r="C27" s="7" t="s">
        <v>31</v>
      </c>
      <c r="D27" s="1">
        <v>9887</v>
      </c>
      <c r="E27" s="1">
        <v>137</v>
      </c>
      <c r="F27" s="1">
        <v>1643</v>
      </c>
      <c r="G27" s="1">
        <v>9</v>
      </c>
      <c r="H27" s="1">
        <v>11676</v>
      </c>
      <c r="I27" s="1">
        <v>673</v>
      </c>
      <c r="J27" s="1">
        <v>0</v>
      </c>
      <c r="K27" s="1">
        <v>793</v>
      </c>
      <c r="L27" s="1">
        <v>0</v>
      </c>
      <c r="M27" s="1">
        <v>1466</v>
      </c>
      <c r="N27" s="1">
        <v>0</v>
      </c>
      <c r="O27" s="1">
        <v>0</v>
      </c>
      <c r="P27" s="1">
        <v>3592952</v>
      </c>
      <c r="Q27" s="1">
        <v>3592952</v>
      </c>
      <c r="R27" s="1">
        <v>3594418</v>
      </c>
      <c r="S27" s="1">
        <v>13142</v>
      </c>
      <c r="T27" s="1">
        <v>3606094</v>
      </c>
      <c r="U27" s="1">
        <v>6872</v>
      </c>
      <c r="V27" s="1">
        <v>1172</v>
      </c>
      <c r="W27" s="1">
        <v>8044</v>
      </c>
      <c r="X27" s="1">
        <v>4300</v>
      </c>
      <c r="Y27" s="1">
        <v>195</v>
      </c>
      <c r="Z27" s="1">
        <v>4495</v>
      </c>
      <c r="AA27" s="1">
        <v>504</v>
      </c>
      <c r="AB27" s="1">
        <v>99</v>
      </c>
      <c r="AC27" s="1">
        <v>603</v>
      </c>
      <c r="AD27" s="1">
        <v>2138</v>
      </c>
      <c r="AE27" s="1">
        <v>0</v>
      </c>
      <c r="AF27" s="1">
        <v>0</v>
      </c>
      <c r="AG27" s="1">
        <v>2138</v>
      </c>
      <c r="AH27" s="1">
        <v>4227</v>
      </c>
      <c r="AI27" s="1">
        <v>0</v>
      </c>
      <c r="AJ27" s="1">
        <v>0</v>
      </c>
      <c r="AK27" s="1">
        <v>4227</v>
      </c>
    </row>
    <row r="28" spans="1:37">
      <c r="A28" s="6" t="s">
        <v>71</v>
      </c>
      <c r="B28" s="7" t="s">
        <v>226</v>
      </c>
      <c r="C28" s="7" t="s">
        <v>31</v>
      </c>
      <c r="D28" s="1">
        <v>165564</v>
      </c>
      <c r="E28" s="1">
        <v>9622</v>
      </c>
      <c r="F28" s="1">
        <v>31722</v>
      </c>
      <c r="G28" s="1">
        <v>625</v>
      </c>
      <c r="H28" s="1">
        <v>207533</v>
      </c>
      <c r="I28" s="1">
        <v>22068</v>
      </c>
      <c r="J28" s="1">
        <v>141</v>
      </c>
      <c r="K28" s="1">
        <v>39487</v>
      </c>
      <c r="L28" s="1">
        <v>0</v>
      </c>
      <c r="M28" s="1">
        <v>61696</v>
      </c>
      <c r="N28" s="1">
        <v>64271</v>
      </c>
      <c r="O28" s="1">
        <v>0</v>
      </c>
      <c r="P28" s="1">
        <v>3592952</v>
      </c>
      <c r="Q28" s="1">
        <v>3657223</v>
      </c>
      <c r="R28" s="1">
        <v>3718919</v>
      </c>
      <c r="S28" s="1">
        <v>269229</v>
      </c>
      <c r="T28" s="1">
        <v>3926452</v>
      </c>
      <c r="U28" s="1">
        <v>123632</v>
      </c>
      <c r="V28" s="1">
        <v>51677</v>
      </c>
      <c r="W28" s="1">
        <v>175309</v>
      </c>
      <c r="X28" s="1">
        <v>73234</v>
      </c>
      <c r="Y28" s="1">
        <v>6273</v>
      </c>
      <c r="Z28" s="1">
        <v>79507</v>
      </c>
      <c r="AA28" s="1">
        <v>10683</v>
      </c>
      <c r="AB28" s="1">
        <v>3746</v>
      </c>
      <c r="AC28" s="1">
        <v>14429</v>
      </c>
      <c r="AD28" s="1">
        <v>27937</v>
      </c>
      <c r="AE28" s="1">
        <v>4</v>
      </c>
      <c r="AF28" s="1">
        <v>1</v>
      </c>
      <c r="AG28" s="1">
        <v>27942</v>
      </c>
      <c r="AH28" s="1">
        <v>46640</v>
      </c>
      <c r="AI28" s="1">
        <v>12</v>
      </c>
      <c r="AJ28" s="1">
        <v>15</v>
      </c>
      <c r="AK28" s="1">
        <v>46667</v>
      </c>
    </row>
    <row r="29" spans="1:37">
      <c r="A29" s="6" t="s">
        <v>96</v>
      </c>
      <c r="B29" s="7" t="s">
        <v>241</v>
      </c>
      <c r="C29" s="7" t="s">
        <v>31</v>
      </c>
      <c r="D29" s="1">
        <v>9077</v>
      </c>
      <c r="E29" s="1">
        <v>169</v>
      </c>
      <c r="F29" s="1">
        <v>694</v>
      </c>
      <c r="G29" s="1">
        <v>0</v>
      </c>
      <c r="H29" s="1">
        <v>9940</v>
      </c>
      <c r="I29" s="1">
        <v>887</v>
      </c>
      <c r="J29" s="1">
        <v>1</v>
      </c>
      <c r="K29" s="1">
        <v>700</v>
      </c>
      <c r="L29" s="1">
        <v>0</v>
      </c>
      <c r="M29" s="1">
        <v>1588</v>
      </c>
      <c r="N29" s="1">
        <v>0</v>
      </c>
      <c r="O29" s="1">
        <v>0</v>
      </c>
      <c r="P29" s="1">
        <v>3592952</v>
      </c>
      <c r="Q29" s="1">
        <v>3592952</v>
      </c>
      <c r="R29" s="1">
        <v>3594540</v>
      </c>
      <c r="S29" s="1">
        <v>11528</v>
      </c>
      <c r="T29" s="1">
        <v>3604480</v>
      </c>
      <c r="U29" s="1">
        <v>5149</v>
      </c>
      <c r="V29" s="1">
        <v>1452</v>
      </c>
      <c r="W29" s="1">
        <v>6601</v>
      </c>
      <c r="X29" s="1">
        <v>4532</v>
      </c>
      <c r="Y29" s="1">
        <v>49</v>
      </c>
      <c r="Z29" s="1">
        <v>4581</v>
      </c>
      <c r="AA29" s="1">
        <v>259</v>
      </c>
      <c r="AB29" s="1">
        <v>87</v>
      </c>
      <c r="AC29" s="1">
        <v>346</v>
      </c>
      <c r="AD29" s="1">
        <v>2870</v>
      </c>
      <c r="AE29" s="1">
        <v>0</v>
      </c>
      <c r="AF29" s="1">
        <v>0</v>
      </c>
      <c r="AG29" s="1">
        <v>2870</v>
      </c>
      <c r="AH29" s="1">
        <v>3487</v>
      </c>
      <c r="AI29" s="1">
        <v>0</v>
      </c>
      <c r="AJ29" s="1">
        <v>0</v>
      </c>
      <c r="AK29" s="1">
        <v>3487</v>
      </c>
    </row>
    <row r="30" spans="1:37">
      <c r="A30" s="6" t="s">
        <v>65</v>
      </c>
      <c r="B30" s="7" t="s">
        <v>223</v>
      </c>
      <c r="C30" s="7" t="s">
        <v>66</v>
      </c>
      <c r="D30" s="1">
        <v>99642</v>
      </c>
      <c r="E30" s="1">
        <v>3451</v>
      </c>
      <c r="F30" s="1">
        <v>24389</v>
      </c>
      <c r="G30" s="1">
        <v>488</v>
      </c>
      <c r="H30" s="1">
        <v>127970</v>
      </c>
      <c r="I30" s="1">
        <v>8420</v>
      </c>
      <c r="J30" s="1">
        <v>37</v>
      </c>
      <c r="K30" s="1">
        <v>16653</v>
      </c>
      <c r="L30" s="1">
        <v>2029</v>
      </c>
      <c r="M30" s="1">
        <v>27139</v>
      </c>
      <c r="N30" s="1">
        <v>10957</v>
      </c>
      <c r="O30" s="1">
        <v>0</v>
      </c>
      <c r="P30" s="1">
        <v>3592952</v>
      </c>
      <c r="Q30" s="1">
        <v>3603909</v>
      </c>
      <c r="R30" s="1">
        <v>3631048</v>
      </c>
      <c r="S30" s="1">
        <v>155109</v>
      </c>
      <c r="T30" s="1">
        <v>3759018</v>
      </c>
      <c r="U30" s="1">
        <v>62871</v>
      </c>
      <c r="V30" s="1">
        <v>19689</v>
      </c>
      <c r="W30" s="1">
        <v>82560</v>
      </c>
      <c r="X30" s="1">
        <v>60376</v>
      </c>
      <c r="Y30" s="1">
        <v>3710</v>
      </c>
      <c r="Z30" s="1">
        <v>64086</v>
      </c>
      <c r="AA30" s="1">
        <v>4727</v>
      </c>
      <c r="AB30" s="1">
        <v>1711</v>
      </c>
      <c r="AC30" s="1">
        <v>6438</v>
      </c>
      <c r="AD30" s="1">
        <v>38571</v>
      </c>
      <c r="AE30" s="1">
        <v>8</v>
      </c>
      <c r="AF30" s="1">
        <v>1</v>
      </c>
      <c r="AG30" s="1">
        <v>38580</v>
      </c>
      <c r="AH30" s="1">
        <v>23839</v>
      </c>
      <c r="AI30" s="1">
        <v>9</v>
      </c>
      <c r="AJ30" s="1">
        <v>31</v>
      </c>
      <c r="AK30" s="1">
        <v>23879</v>
      </c>
    </row>
    <row r="31" spans="1:37">
      <c r="A31" s="6" t="s">
        <v>73</v>
      </c>
      <c r="B31" s="7" t="s">
        <v>228</v>
      </c>
      <c r="C31" s="7" t="s">
        <v>74</v>
      </c>
      <c r="D31" s="1">
        <v>33164</v>
      </c>
      <c r="E31" s="1">
        <v>2125</v>
      </c>
      <c r="F31" s="1">
        <v>5743</v>
      </c>
      <c r="G31" s="1">
        <v>47</v>
      </c>
      <c r="H31" s="1">
        <v>41079</v>
      </c>
      <c r="I31" s="1">
        <v>4230</v>
      </c>
      <c r="J31" s="1">
        <v>52</v>
      </c>
      <c r="K31" s="1">
        <v>6184</v>
      </c>
      <c r="L31" s="1">
        <v>0</v>
      </c>
      <c r="M31" s="1">
        <v>10466</v>
      </c>
      <c r="N31" s="1">
        <v>0</v>
      </c>
      <c r="O31" s="1">
        <v>0</v>
      </c>
      <c r="P31" s="1">
        <v>3592952</v>
      </c>
      <c r="Q31" s="1">
        <v>3592952</v>
      </c>
      <c r="R31" s="1">
        <v>3603418</v>
      </c>
      <c r="S31" s="1">
        <v>51545</v>
      </c>
      <c r="T31" s="1">
        <v>3644497</v>
      </c>
      <c r="U31" s="1">
        <v>24374</v>
      </c>
      <c r="V31" s="1">
        <v>8696</v>
      </c>
      <c r="W31" s="1">
        <v>33070</v>
      </c>
      <c r="X31" s="1">
        <v>15394</v>
      </c>
      <c r="Y31" s="1">
        <v>1013</v>
      </c>
      <c r="Z31" s="1">
        <v>16407</v>
      </c>
      <c r="AA31" s="1">
        <v>1315</v>
      </c>
      <c r="AB31" s="1">
        <v>757</v>
      </c>
      <c r="AC31" s="1">
        <v>2072</v>
      </c>
      <c r="AD31" s="1">
        <v>15826</v>
      </c>
      <c r="AE31" s="1">
        <v>0</v>
      </c>
      <c r="AF31" s="1">
        <v>0</v>
      </c>
      <c r="AG31" s="1">
        <v>15826</v>
      </c>
      <c r="AH31" s="1">
        <v>9104</v>
      </c>
      <c r="AI31" s="1">
        <v>0</v>
      </c>
      <c r="AJ31" s="1">
        <v>8</v>
      </c>
      <c r="AK31" s="1">
        <v>9112</v>
      </c>
    </row>
    <row r="32" spans="1:37">
      <c r="A32" s="6" t="s">
        <v>76</v>
      </c>
      <c r="B32" s="7" t="s">
        <v>230</v>
      </c>
      <c r="C32" s="7" t="s">
        <v>77</v>
      </c>
      <c r="D32" s="1">
        <v>86790</v>
      </c>
      <c r="E32" s="1">
        <v>1700</v>
      </c>
      <c r="F32" s="1">
        <v>13578</v>
      </c>
      <c r="G32" s="1">
        <v>1711</v>
      </c>
      <c r="H32" s="1">
        <v>103779</v>
      </c>
      <c r="I32" s="1">
        <v>10374</v>
      </c>
      <c r="J32" s="1">
        <v>102</v>
      </c>
      <c r="K32" s="1">
        <v>14527</v>
      </c>
      <c r="L32" s="1">
        <v>0</v>
      </c>
      <c r="M32" s="1">
        <v>25003</v>
      </c>
      <c r="N32" s="1">
        <v>414348</v>
      </c>
      <c r="O32" s="1">
        <v>0</v>
      </c>
      <c r="P32" s="1">
        <v>3592952</v>
      </c>
      <c r="Q32" s="1">
        <v>4007300</v>
      </c>
      <c r="R32" s="1">
        <v>4032303</v>
      </c>
      <c r="S32" s="1">
        <v>128782</v>
      </c>
      <c r="T32" s="1">
        <v>4136082</v>
      </c>
      <c r="U32" s="1">
        <v>43730</v>
      </c>
      <c r="V32" s="1">
        <v>19778</v>
      </c>
      <c r="W32" s="1">
        <v>63508</v>
      </c>
      <c r="X32" s="1">
        <v>49746</v>
      </c>
      <c r="Y32" s="1">
        <v>3003</v>
      </c>
      <c r="Z32" s="1">
        <v>52749</v>
      </c>
      <c r="AA32" s="1">
        <v>10347</v>
      </c>
      <c r="AB32" s="1">
        <v>2222</v>
      </c>
      <c r="AC32" s="1">
        <v>12569</v>
      </c>
      <c r="AD32" s="1">
        <v>21624</v>
      </c>
      <c r="AE32" s="1">
        <v>7</v>
      </c>
      <c r="AF32" s="1">
        <v>0</v>
      </c>
      <c r="AG32" s="1">
        <v>21631</v>
      </c>
      <c r="AH32" s="1">
        <v>22031</v>
      </c>
      <c r="AI32" s="1">
        <v>1</v>
      </c>
      <c r="AJ32" s="1">
        <v>50</v>
      </c>
      <c r="AK32" s="1">
        <v>22082</v>
      </c>
    </row>
    <row r="33" spans="1:37">
      <c r="A33" s="6" t="s">
        <v>80</v>
      </c>
      <c r="B33" s="7" t="s">
        <v>232</v>
      </c>
      <c r="C33" s="7" t="s">
        <v>81</v>
      </c>
      <c r="D33" s="1">
        <v>75924</v>
      </c>
      <c r="E33" s="1">
        <v>2269</v>
      </c>
      <c r="F33" s="1">
        <v>6198</v>
      </c>
      <c r="G33" s="1">
        <v>225</v>
      </c>
      <c r="H33" s="1">
        <v>84616</v>
      </c>
      <c r="I33" s="1">
        <v>11714</v>
      </c>
      <c r="J33" s="1">
        <v>60</v>
      </c>
      <c r="K33" s="1">
        <v>17514</v>
      </c>
      <c r="L33" s="1">
        <v>7</v>
      </c>
      <c r="M33" s="1">
        <v>29295</v>
      </c>
      <c r="N33" s="1">
        <v>1492</v>
      </c>
      <c r="O33" s="1">
        <v>0</v>
      </c>
      <c r="P33" s="1">
        <v>3592952</v>
      </c>
      <c r="Q33" s="1">
        <v>3594444</v>
      </c>
      <c r="R33" s="1">
        <v>3623739</v>
      </c>
      <c r="S33" s="1">
        <v>113911</v>
      </c>
      <c r="T33" s="1">
        <v>3708355</v>
      </c>
      <c r="U33" s="1">
        <v>42198</v>
      </c>
      <c r="V33" s="1">
        <v>24985</v>
      </c>
      <c r="W33" s="1">
        <v>67183</v>
      </c>
      <c r="X33" s="1">
        <v>37194</v>
      </c>
      <c r="Y33" s="1">
        <v>2147</v>
      </c>
      <c r="Z33" s="1">
        <v>39341</v>
      </c>
      <c r="AA33" s="1">
        <v>5240</v>
      </c>
      <c r="AB33" s="1">
        <v>2156</v>
      </c>
      <c r="AC33" s="1">
        <v>7396</v>
      </c>
      <c r="AD33" s="1">
        <v>13736</v>
      </c>
      <c r="AE33" s="1">
        <v>5</v>
      </c>
      <c r="AF33" s="1">
        <v>1</v>
      </c>
      <c r="AG33" s="1">
        <v>13742</v>
      </c>
      <c r="AH33" s="1">
        <v>21018</v>
      </c>
      <c r="AI33" s="1">
        <v>17</v>
      </c>
      <c r="AJ33" s="1">
        <v>32</v>
      </c>
      <c r="AK33" s="1">
        <v>21067</v>
      </c>
    </row>
    <row r="34" spans="1:37">
      <c r="A34" s="6" t="s">
        <v>82</v>
      </c>
      <c r="B34" s="7" t="s">
        <v>233</v>
      </c>
      <c r="C34" s="7" t="s">
        <v>83</v>
      </c>
      <c r="D34" s="1">
        <v>259394</v>
      </c>
      <c r="E34" s="1">
        <v>5723</v>
      </c>
      <c r="F34" s="1">
        <v>32638</v>
      </c>
      <c r="G34" s="1">
        <v>1358</v>
      </c>
      <c r="H34" s="1">
        <v>299113</v>
      </c>
      <c r="I34" s="1">
        <v>39583</v>
      </c>
      <c r="J34" s="1">
        <v>341</v>
      </c>
      <c r="K34" s="1">
        <v>54741</v>
      </c>
      <c r="L34" s="1">
        <v>17141</v>
      </c>
      <c r="M34" s="1">
        <v>111806</v>
      </c>
      <c r="N34" s="1">
        <v>0</v>
      </c>
      <c r="O34" s="1">
        <v>0</v>
      </c>
      <c r="P34" s="1">
        <v>3592952</v>
      </c>
      <c r="Q34" s="1">
        <v>3592952</v>
      </c>
      <c r="R34" s="1">
        <v>3704758</v>
      </c>
      <c r="S34" s="1">
        <v>410919</v>
      </c>
      <c r="T34" s="1">
        <v>4003871</v>
      </c>
      <c r="U34" s="1">
        <v>128415</v>
      </c>
      <c r="V34" s="1">
        <v>73270</v>
      </c>
      <c r="W34" s="1">
        <v>201685</v>
      </c>
      <c r="X34" s="1">
        <v>148163</v>
      </c>
      <c r="Y34" s="1">
        <v>13268</v>
      </c>
      <c r="Z34" s="1">
        <v>161431</v>
      </c>
      <c r="AA34" s="1">
        <v>22743</v>
      </c>
      <c r="AB34" s="1">
        <v>8127</v>
      </c>
      <c r="AC34" s="1">
        <v>30870</v>
      </c>
      <c r="AD34" s="1">
        <v>44693</v>
      </c>
      <c r="AE34" s="1">
        <v>22</v>
      </c>
      <c r="AF34" s="1">
        <v>1</v>
      </c>
      <c r="AG34" s="1">
        <v>44716</v>
      </c>
      <c r="AH34" s="1">
        <v>103747</v>
      </c>
      <c r="AI34" s="1">
        <v>91</v>
      </c>
      <c r="AJ34" s="1">
        <v>241</v>
      </c>
      <c r="AK34" s="1">
        <v>104079</v>
      </c>
    </row>
    <row r="35" spans="1:37">
      <c r="A35" s="6" t="s">
        <v>84</v>
      </c>
      <c r="B35" s="7" t="s">
        <v>234</v>
      </c>
      <c r="C35" s="7" t="s">
        <v>83</v>
      </c>
      <c r="D35" s="1">
        <v>62300</v>
      </c>
      <c r="E35" s="1">
        <v>2867</v>
      </c>
      <c r="F35" s="1">
        <v>13506</v>
      </c>
      <c r="G35" s="1">
        <v>198</v>
      </c>
      <c r="H35" s="1">
        <v>78871</v>
      </c>
      <c r="I35" s="1">
        <v>13750</v>
      </c>
      <c r="J35" s="1">
        <v>63</v>
      </c>
      <c r="K35" s="1">
        <v>18338</v>
      </c>
      <c r="L35" s="1">
        <v>0</v>
      </c>
      <c r="M35" s="1">
        <v>32151</v>
      </c>
      <c r="N35" s="1">
        <v>16928</v>
      </c>
      <c r="O35" s="1">
        <v>1</v>
      </c>
      <c r="P35" s="1">
        <v>3592952</v>
      </c>
      <c r="Q35" s="1">
        <v>3609881</v>
      </c>
      <c r="R35" s="1">
        <v>3642032</v>
      </c>
      <c r="S35" s="1">
        <v>111022</v>
      </c>
      <c r="T35" s="1">
        <v>3720903</v>
      </c>
      <c r="U35" s="1">
        <v>52906</v>
      </c>
      <c r="V35" s="1">
        <v>27605</v>
      </c>
      <c r="W35" s="1">
        <v>80511</v>
      </c>
      <c r="X35" s="1">
        <v>21176</v>
      </c>
      <c r="Y35" s="1">
        <v>2280</v>
      </c>
      <c r="Z35" s="1">
        <v>23456</v>
      </c>
      <c r="AA35" s="1">
        <v>4796</v>
      </c>
      <c r="AB35" s="1">
        <v>2266</v>
      </c>
      <c r="AC35" s="1">
        <v>7062</v>
      </c>
      <c r="AD35" s="1">
        <v>49790</v>
      </c>
      <c r="AE35" s="1">
        <v>44</v>
      </c>
      <c r="AF35" s="1">
        <v>1</v>
      </c>
      <c r="AG35" s="1">
        <v>49835</v>
      </c>
      <c r="AH35" s="1">
        <v>17723</v>
      </c>
      <c r="AI35" s="1">
        <v>80</v>
      </c>
      <c r="AJ35" s="1">
        <v>139</v>
      </c>
      <c r="AK35" s="1">
        <v>17942</v>
      </c>
    </row>
    <row r="36" spans="1:37">
      <c r="A36" s="6" t="s">
        <v>20</v>
      </c>
      <c r="B36" s="7" t="s">
        <v>199</v>
      </c>
      <c r="C36" s="7" t="s">
        <v>21</v>
      </c>
      <c r="D36" s="1">
        <v>26650</v>
      </c>
      <c r="E36" s="1">
        <v>805</v>
      </c>
      <c r="F36" s="1">
        <v>2914</v>
      </c>
      <c r="G36" s="1">
        <v>32</v>
      </c>
      <c r="H36" s="1">
        <v>30401</v>
      </c>
      <c r="I36" s="1">
        <v>3307</v>
      </c>
      <c r="J36" s="1">
        <v>7</v>
      </c>
      <c r="K36" s="1">
        <v>4621</v>
      </c>
      <c r="L36" s="1">
        <v>0</v>
      </c>
      <c r="M36" s="1">
        <v>7935</v>
      </c>
      <c r="N36" s="1">
        <v>0</v>
      </c>
      <c r="O36" s="1">
        <v>0</v>
      </c>
      <c r="P36" s="1">
        <v>3592952</v>
      </c>
      <c r="Q36" s="1">
        <v>3592952</v>
      </c>
      <c r="R36" s="1">
        <v>3600887</v>
      </c>
      <c r="S36" s="1">
        <v>38336</v>
      </c>
      <c r="T36" s="1">
        <v>3631288</v>
      </c>
      <c r="U36" s="1">
        <v>15732</v>
      </c>
      <c r="V36" s="1">
        <v>6887</v>
      </c>
      <c r="W36" s="1">
        <v>22619</v>
      </c>
      <c r="X36" s="1">
        <v>13097</v>
      </c>
      <c r="Y36" s="1">
        <v>431</v>
      </c>
      <c r="Z36" s="1">
        <v>13528</v>
      </c>
      <c r="AA36" s="1">
        <v>1578</v>
      </c>
      <c r="AB36" s="1">
        <v>617</v>
      </c>
      <c r="AC36" s="1">
        <v>2195</v>
      </c>
      <c r="AD36" s="1">
        <v>6386</v>
      </c>
      <c r="AE36" s="1">
        <v>0</v>
      </c>
      <c r="AF36" s="1">
        <v>2</v>
      </c>
      <c r="AG36" s="1">
        <v>6388</v>
      </c>
      <c r="AH36" s="1">
        <v>9329</v>
      </c>
      <c r="AI36" s="1">
        <v>0</v>
      </c>
      <c r="AJ36" s="1">
        <v>11</v>
      </c>
      <c r="AK36" s="1">
        <v>9340</v>
      </c>
    </row>
    <row r="37" spans="1:37">
      <c r="A37" s="6" t="s">
        <v>46</v>
      </c>
      <c r="B37" s="7" t="s">
        <v>213</v>
      </c>
      <c r="C37" s="7" t="s">
        <v>47</v>
      </c>
      <c r="D37" s="1">
        <v>17421</v>
      </c>
      <c r="E37" s="1">
        <v>560</v>
      </c>
      <c r="F37" s="1">
        <v>1520</v>
      </c>
      <c r="G37" s="1">
        <v>17</v>
      </c>
      <c r="H37" s="1">
        <v>19518</v>
      </c>
      <c r="I37" s="1">
        <v>2188</v>
      </c>
      <c r="J37" s="1">
        <v>4</v>
      </c>
      <c r="K37" s="1">
        <v>2243</v>
      </c>
      <c r="L37" s="1">
        <v>0</v>
      </c>
      <c r="M37" s="1">
        <v>4435</v>
      </c>
      <c r="N37" s="1">
        <v>24573</v>
      </c>
      <c r="O37" s="1">
        <v>0</v>
      </c>
      <c r="P37" s="1">
        <v>3592952</v>
      </c>
      <c r="Q37" s="1">
        <v>3617525</v>
      </c>
      <c r="R37" s="1">
        <v>3621960</v>
      </c>
      <c r="S37" s="1">
        <v>23953</v>
      </c>
      <c r="T37" s="1">
        <v>3641478</v>
      </c>
      <c r="U37" s="1">
        <v>11448</v>
      </c>
      <c r="V37" s="1">
        <v>3667</v>
      </c>
      <c r="W37" s="1">
        <v>15115</v>
      </c>
      <c r="X37" s="1">
        <v>7169</v>
      </c>
      <c r="Y37" s="1">
        <v>283</v>
      </c>
      <c r="Z37" s="1">
        <v>7452</v>
      </c>
      <c r="AA37" s="1">
        <v>909</v>
      </c>
      <c r="AB37" s="1">
        <v>485</v>
      </c>
      <c r="AC37" s="1">
        <v>1394</v>
      </c>
      <c r="AD37" s="1">
        <v>9617</v>
      </c>
      <c r="AE37" s="1">
        <v>0</v>
      </c>
      <c r="AF37" s="1">
        <v>0</v>
      </c>
      <c r="AG37" s="1">
        <v>9617</v>
      </c>
      <c r="AH37" s="1">
        <v>6512</v>
      </c>
      <c r="AI37" s="1">
        <v>0</v>
      </c>
      <c r="AJ37" s="1">
        <v>0</v>
      </c>
      <c r="AK37" s="1">
        <v>6512</v>
      </c>
    </row>
    <row r="38" spans="1:37">
      <c r="A38" s="6" t="s">
        <v>72</v>
      </c>
      <c r="B38" s="7" t="s">
        <v>227</v>
      </c>
      <c r="C38" s="7" t="s">
        <v>47</v>
      </c>
      <c r="D38" s="1">
        <v>42095</v>
      </c>
      <c r="E38" s="1">
        <v>1388</v>
      </c>
      <c r="F38" s="1">
        <v>7901</v>
      </c>
      <c r="G38" s="1">
        <v>44</v>
      </c>
      <c r="H38" s="1">
        <v>51428</v>
      </c>
      <c r="I38" s="1">
        <v>3432</v>
      </c>
      <c r="J38" s="1">
        <v>7</v>
      </c>
      <c r="K38" s="1">
        <v>5538</v>
      </c>
      <c r="L38" s="1">
        <v>0</v>
      </c>
      <c r="M38" s="1">
        <v>8977</v>
      </c>
      <c r="N38" s="1">
        <v>248</v>
      </c>
      <c r="O38" s="1">
        <v>0</v>
      </c>
      <c r="P38" s="1">
        <v>3592952</v>
      </c>
      <c r="Q38" s="1">
        <v>3593200</v>
      </c>
      <c r="R38" s="1">
        <v>3602177</v>
      </c>
      <c r="S38" s="1">
        <v>60405</v>
      </c>
      <c r="T38" s="1">
        <v>3653605</v>
      </c>
      <c r="U38" s="1">
        <v>32767</v>
      </c>
      <c r="V38" s="1">
        <v>7416</v>
      </c>
      <c r="W38" s="1">
        <v>40183</v>
      </c>
      <c r="X38" s="1">
        <v>16348</v>
      </c>
      <c r="Y38" s="1">
        <v>1062</v>
      </c>
      <c r="Z38" s="1">
        <v>17410</v>
      </c>
      <c r="AA38" s="1">
        <v>2313</v>
      </c>
      <c r="AB38" s="1">
        <v>499</v>
      </c>
      <c r="AC38" s="1">
        <v>2812</v>
      </c>
      <c r="AD38" s="1">
        <v>14188</v>
      </c>
      <c r="AE38" s="1">
        <v>1</v>
      </c>
      <c r="AF38" s="1">
        <v>0</v>
      </c>
      <c r="AG38" s="1">
        <v>14189</v>
      </c>
      <c r="AH38" s="1">
        <v>15473</v>
      </c>
      <c r="AI38" s="1">
        <v>6</v>
      </c>
      <c r="AJ38" s="1">
        <v>55</v>
      </c>
      <c r="AK38" s="1">
        <v>15534</v>
      </c>
    </row>
    <row r="39" spans="1:37">
      <c r="A39" s="6" t="s">
        <v>36</v>
      </c>
      <c r="B39" s="7" t="s">
        <v>207</v>
      </c>
      <c r="C39" s="7" t="s">
        <v>37</v>
      </c>
      <c r="D39" s="1">
        <v>30055</v>
      </c>
      <c r="E39" s="1">
        <v>1006</v>
      </c>
      <c r="F39" s="1">
        <v>5639</v>
      </c>
      <c r="G39" s="1">
        <v>356</v>
      </c>
      <c r="H39" s="1">
        <v>37056</v>
      </c>
      <c r="I39" s="1">
        <v>1997</v>
      </c>
      <c r="J39" s="1">
        <v>8</v>
      </c>
      <c r="K39" s="1">
        <v>4229</v>
      </c>
      <c r="L39" s="1">
        <v>0</v>
      </c>
      <c r="M39" s="1">
        <v>6234</v>
      </c>
      <c r="N39" s="1">
        <v>11107</v>
      </c>
      <c r="O39" s="1">
        <v>0</v>
      </c>
      <c r="P39" s="1">
        <v>3592952</v>
      </c>
      <c r="Q39" s="1">
        <v>3604059</v>
      </c>
      <c r="R39" s="1">
        <v>3610293</v>
      </c>
      <c r="S39" s="1">
        <v>43290</v>
      </c>
      <c r="T39" s="1">
        <v>3647349</v>
      </c>
      <c r="U39" s="1">
        <v>21053</v>
      </c>
      <c r="V39" s="1">
        <v>5274</v>
      </c>
      <c r="W39" s="1">
        <v>26327</v>
      </c>
      <c r="X39" s="1">
        <v>14579</v>
      </c>
      <c r="Y39" s="1">
        <v>688</v>
      </c>
      <c r="Z39" s="1">
        <v>15267</v>
      </c>
      <c r="AA39" s="1">
        <v>1428</v>
      </c>
      <c r="AB39" s="1">
        <v>272</v>
      </c>
      <c r="AC39" s="1">
        <v>1700</v>
      </c>
      <c r="AD39" s="1">
        <v>21116</v>
      </c>
      <c r="AE39" s="1">
        <v>8</v>
      </c>
      <c r="AF39" s="1">
        <v>0</v>
      </c>
      <c r="AG39" s="1">
        <v>21124</v>
      </c>
      <c r="AH39" s="1">
        <v>9560</v>
      </c>
      <c r="AI39" s="1">
        <v>2</v>
      </c>
      <c r="AJ39" s="1">
        <v>27</v>
      </c>
      <c r="AK39" s="1">
        <v>9589</v>
      </c>
    </row>
    <row r="40" spans="1:37">
      <c r="A40" s="6" t="s">
        <v>44</v>
      </c>
      <c r="B40" s="7" t="s">
        <v>211</v>
      </c>
      <c r="C40" s="7" t="s">
        <v>37</v>
      </c>
      <c r="D40" s="1">
        <v>85198</v>
      </c>
      <c r="E40" s="1">
        <v>2877</v>
      </c>
      <c r="F40" s="1">
        <v>16143</v>
      </c>
      <c r="G40" s="1">
        <v>1332</v>
      </c>
      <c r="H40" s="1">
        <v>105550</v>
      </c>
      <c r="I40" s="1">
        <v>7659</v>
      </c>
      <c r="J40" s="1">
        <v>56</v>
      </c>
      <c r="K40" s="1">
        <v>13054</v>
      </c>
      <c r="L40" s="1">
        <v>5925</v>
      </c>
      <c r="M40" s="1">
        <v>26694</v>
      </c>
      <c r="N40" s="1">
        <v>92385</v>
      </c>
      <c r="O40" s="1">
        <v>0</v>
      </c>
      <c r="P40" s="1">
        <v>3592952</v>
      </c>
      <c r="Q40" s="1">
        <v>3685337</v>
      </c>
      <c r="R40" s="1">
        <v>3712031</v>
      </c>
      <c r="S40" s="1">
        <v>132244</v>
      </c>
      <c r="T40" s="1">
        <v>3817581</v>
      </c>
      <c r="U40" s="1">
        <v>58886</v>
      </c>
      <c r="V40" s="1">
        <v>17588</v>
      </c>
      <c r="W40" s="1">
        <v>76474</v>
      </c>
      <c r="X40" s="1">
        <v>39179</v>
      </c>
      <c r="Y40" s="1">
        <v>1823</v>
      </c>
      <c r="Z40" s="1">
        <v>41002</v>
      </c>
      <c r="AA40" s="1">
        <v>7501</v>
      </c>
      <c r="AB40" s="1">
        <v>1358</v>
      </c>
      <c r="AC40" s="1">
        <v>8859</v>
      </c>
      <c r="AD40" s="1">
        <v>24341</v>
      </c>
      <c r="AE40" s="1">
        <v>8</v>
      </c>
      <c r="AF40" s="1">
        <v>0</v>
      </c>
      <c r="AG40" s="1">
        <v>24349</v>
      </c>
      <c r="AH40" s="1">
        <v>18709</v>
      </c>
      <c r="AI40" s="1">
        <v>11</v>
      </c>
      <c r="AJ40" s="1">
        <v>23</v>
      </c>
      <c r="AK40" s="1">
        <v>18743</v>
      </c>
    </row>
    <row r="41" spans="1:37">
      <c r="A41" s="6" t="s">
        <v>87</v>
      </c>
      <c r="B41" s="7" t="s">
        <v>236</v>
      </c>
      <c r="C41" s="7" t="s">
        <v>88</v>
      </c>
      <c r="D41" s="1">
        <v>166842</v>
      </c>
      <c r="E41" s="1">
        <v>6418</v>
      </c>
      <c r="F41" s="1">
        <v>12292</v>
      </c>
      <c r="G41" s="1">
        <v>75</v>
      </c>
      <c r="H41" s="1">
        <v>185627</v>
      </c>
      <c r="I41" s="1">
        <v>20219</v>
      </c>
      <c r="J41" s="1">
        <v>306</v>
      </c>
      <c r="K41" s="1">
        <v>36312</v>
      </c>
      <c r="L41" s="1">
        <v>4485</v>
      </c>
      <c r="M41" s="1">
        <v>61322</v>
      </c>
      <c r="N41" s="1">
        <v>4485</v>
      </c>
      <c r="O41" s="1">
        <v>0</v>
      </c>
      <c r="P41" s="1">
        <v>3592952</v>
      </c>
      <c r="Q41" s="1">
        <v>3597437</v>
      </c>
      <c r="R41" s="1">
        <v>3658759</v>
      </c>
      <c r="S41" s="1">
        <v>246949</v>
      </c>
      <c r="T41" s="1">
        <v>3844386</v>
      </c>
      <c r="U41" s="1">
        <v>95684</v>
      </c>
      <c r="V41" s="1">
        <v>45383</v>
      </c>
      <c r="W41" s="1">
        <v>141067</v>
      </c>
      <c r="X41" s="1">
        <v>78849</v>
      </c>
      <c r="Y41" s="1">
        <v>7858</v>
      </c>
      <c r="Z41" s="1">
        <v>86707</v>
      </c>
      <c r="AA41" s="1">
        <v>11102</v>
      </c>
      <c r="AB41" s="1">
        <v>3596</v>
      </c>
      <c r="AC41" s="1">
        <v>14698</v>
      </c>
      <c r="AD41" s="1">
        <v>29669</v>
      </c>
      <c r="AE41" s="1">
        <v>0</v>
      </c>
      <c r="AF41" s="1">
        <v>0</v>
      </c>
      <c r="AG41" s="1">
        <v>29669</v>
      </c>
      <c r="AH41" s="1">
        <v>48222</v>
      </c>
      <c r="AI41" s="1">
        <v>9</v>
      </c>
      <c r="AJ41" s="1">
        <v>18</v>
      </c>
      <c r="AK41" s="1">
        <v>48249</v>
      </c>
    </row>
    <row r="42" spans="1:37">
      <c r="A42" s="6" t="s">
        <v>89</v>
      </c>
      <c r="B42" s="7" t="s">
        <v>237</v>
      </c>
      <c r="C42" s="7" t="s">
        <v>90</v>
      </c>
      <c r="D42" s="1">
        <v>67325</v>
      </c>
      <c r="E42" s="1">
        <v>2243</v>
      </c>
      <c r="F42" s="1">
        <v>9377</v>
      </c>
      <c r="G42" s="1">
        <v>340</v>
      </c>
      <c r="H42" s="1">
        <v>79285</v>
      </c>
      <c r="I42" s="1">
        <v>7475</v>
      </c>
      <c r="J42" s="1">
        <v>66</v>
      </c>
      <c r="K42" s="1">
        <v>13514</v>
      </c>
      <c r="L42" s="1">
        <v>0</v>
      </c>
      <c r="M42" s="1">
        <v>21055</v>
      </c>
      <c r="N42" s="1">
        <v>0</v>
      </c>
      <c r="O42" s="1">
        <v>0</v>
      </c>
      <c r="P42" s="1">
        <v>3592952</v>
      </c>
      <c r="Q42" s="1">
        <v>3592952</v>
      </c>
      <c r="R42" s="1">
        <v>3614007</v>
      </c>
      <c r="S42" s="1">
        <v>100340</v>
      </c>
      <c r="T42" s="1">
        <v>3693292</v>
      </c>
      <c r="U42" s="1">
        <v>40300</v>
      </c>
      <c r="V42" s="1">
        <v>18876</v>
      </c>
      <c r="W42" s="1">
        <v>59176</v>
      </c>
      <c r="X42" s="1">
        <v>35899</v>
      </c>
      <c r="Y42" s="1">
        <v>1017</v>
      </c>
      <c r="Z42" s="1">
        <v>36916</v>
      </c>
      <c r="AA42" s="1">
        <v>2936</v>
      </c>
      <c r="AB42" s="1">
        <v>1162</v>
      </c>
      <c r="AC42" s="1">
        <v>4098</v>
      </c>
      <c r="AD42" s="1">
        <v>19363</v>
      </c>
      <c r="AE42" s="1">
        <v>3</v>
      </c>
      <c r="AF42" s="1">
        <v>0</v>
      </c>
      <c r="AG42" s="1">
        <v>19366</v>
      </c>
      <c r="AH42" s="1">
        <v>17793</v>
      </c>
      <c r="AI42" s="1">
        <v>0</v>
      </c>
      <c r="AJ42" s="1">
        <v>45</v>
      </c>
      <c r="AK42" s="1">
        <v>17838</v>
      </c>
    </row>
    <row r="43" spans="1:37">
      <c r="A43" s="6" t="s">
        <v>40</v>
      </c>
      <c r="B43" s="7" t="s">
        <v>209</v>
      </c>
      <c r="C43" s="7" t="s">
        <v>41</v>
      </c>
      <c r="D43" s="1">
        <v>19099</v>
      </c>
      <c r="E43" s="1">
        <v>1271</v>
      </c>
      <c r="F43" s="1">
        <v>6030</v>
      </c>
      <c r="G43" s="1">
        <v>270</v>
      </c>
      <c r="H43" s="1">
        <v>26670</v>
      </c>
      <c r="I43" s="1">
        <v>3531</v>
      </c>
      <c r="J43" s="1">
        <v>14</v>
      </c>
      <c r="K43" s="1">
        <v>6472</v>
      </c>
      <c r="L43" s="1">
        <v>0</v>
      </c>
      <c r="M43" s="1">
        <v>10017</v>
      </c>
      <c r="N43" s="1">
        <v>1515</v>
      </c>
      <c r="O43" s="1">
        <v>0</v>
      </c>
      <c r="P43" s="1">
        <v>3592952</v>
      </c>
      <c r="Q43" s="1">
        <v>3594467</v>
      </c>
      <c r="R43" s="1">
        <v>3604484</v>
      </c>
      <c r="S43" s="1">
        <v>36687</v>
      </c>
      <c r="T43" s="1">
        <v>3631154</v>
      </c>
      <c r="U43" s="1">
        <v>17764</v>
      </c>
      <c r="V43" s="1">
        <v>8829</v>
      </c>
      <c r="W43" s="1">
        <v>26593</v>
      </c>
      <c r="X43" s="1">
        <v>8034</v>
      </c>
      <c r="Y43" s="1">
        <v>810</v>
      </c>
      <c r="Z43" s="1">
        <v>8844</v>
      </c>
      <c r="AA43" s="1">
        <v>883</v>
      </c>
      <c r="AB43" s="1">
        <v>378</v>
      </c>
      <c r="AC43" s="1">
        <v>1261</v>
      </c>
      <c r="AD43" s="1">
        <v>5108</v>
      </c>
      <c r="AE43" s="1">
        <v>0</v>
      </c>
      <c r="AF43" s="1">
        <v>0</v>
      </c>
      <c r="AG43" s="1">
        <v>5108</v>
      </c>
      <c r="AH43" s="1">
        <v>9995</v>
      </c>
      <c r="AI43" s="1">
        <v>10</v>
      </c>
      <c r="AJ43" s="1">
        <v>23</v>
      </c>
      <c r="AK43" s="1">
        <v>10028</v>
      </c>
    </row>
    <row r="44" spans="1:37">
      <c r="A44" s="6" t="s">
        <v>78</v>
      </c>
      <c r="B44" s="7" t="s">
        <v>231</v>
      </c>
      <c r="C44" s="7" t="s">
        <v>79</v>
      </c>
      <c r="D44" s="1">
        <v>3972</v>
      </c>
      <c r="E44" s="1">
        <v>198</v>
      </c>
      <c r="F44" s="1">
        <v>1489</v>
      </c>
      <c r="G44" s="1">
        <v>1</v>
      </c>
      <c r="H44" s="1">
        <v>5660</v>
      </c>
      <c r="I44" s="1">
        <v>231</v>
      </c>
      <c r="J44" s="1">
        <v>3</v>
      </c>
      <c r="K44" s="1">
        <v>823</v>
      </c>
      <c r="L44" s="1">
        <v>0</v>
      </c>
      <c r="M44" s="1">
        <v>1057</v>
      </c>
      <c r="N44" s="1">
        <v>0</v>
      </c>
      <c r="O44" s="1">
        <v>0</v>
      </c>
      <c r="P44" s="1">
        <v>3592952</v>
      </c>
      <c r="Q44" s="1">
        <v>3592952</v>
      </c>
      <c r="R44" s="1">
        <v>3594009</v>
      </c>
      <c r="S44" s="1">
        <v>6717</v>
      </c>
      <c r="T44" s="1">
        <v>3599669</v>
      </c>
      <c r="U44" s="1">
        <v>4680</v>
      </c>
      <c r="V44" s="1">
        <v>952</v>
      </c>
      <c r="W44" s="1">
        <v>5632</v>
      </c>
      <c r="X44" s="1">
        <v>884</v>
      </c>
      <c r="Y44" s="1">
        <v>45</v>
      </c>
      <c r="Z44" s="1">
        <v>929</v>
      </c>
      <c r="AA44" s="1">
        <v>96</v>
      </c>
      <c r="AB44" s="1">
        <v>60</v>
      </c>
      <c r="AC44" s="1">
        <v>156</v>
      </c>
      <c r="AD44" s="1">
        <v>3407</v>
      </c>
      <c r="AE44" s="1">
        <v>0</v>
      </c>
      <c r="AF44" s="1">
        <v>0</v>
      </c>
      <c r="AG44" s="1">
        <v>3407</v>
      </c>
      <c r="AH44" s="1">
        <v>1727</v>
      </c>
      <c r="AI44" s="1">
        <v>0</v>
      </c>
      <c r="AJ44" s="1">
        <v>9</v>
      </c>
      <c r="AK44" s="1">
        <v>1736</v>
      </c>
    </row>
    <row r="45" spans="1:37">
      <c r="A45" s="6" t="s">
        <v>91</v>
      </c>
      <c r="B45" s="7" t="s">
        <v>238</v>
      </c>
      <c r="C45" s="7" t="s">
        <v>79</v>
      </c>
      <c r="D45" s="1">
        <v>294539</v>
      </c>
      <c r="E45" s="1">
        <v>10147</v>
      </c>
      <c r="F45" s="1">
        <v>52942</v>
      </c>
      <c r="G45" s="1">
        <v>1156</v>
      </c>
      <c r="H45" s="1">
        <v>358784</v>
      </c>
      <c r="I45" s="1">
        <v>29409</v>
      </c>
      <c r="J45" s="1">
        <v>201</v>
      </c>
      <c r="K45" s="1">
        <v>56993</v>
      </c>
      <c r="L45" s="1">
        <v>42672</v>
      </c>
      <c r="M45" s="1">
        <v>129275</v>
      </c>
      <c r="N45" s="1">
        <v>42399</v>
      </c>
      <c r="O45" s="1">
        <v>0</v>
      </c>
      <c r="P45" s="1">
        <v>3592952</v>
      </c>
      <c r="Q45" s="1">
        <v>3635351</v>
      </c>
      <c r="R45" s="1">
        <v>3764626</v>
      </c>
      <c r="S45" s="1">
        <v>488059</v>
      </c>
      <c r="T45" s="1">
        <v>4123410</v>
      </c>
      <c r="U45" s="1">
        <v>210227</v>
      </c>
      <c r="V45" s="1">
        <v>74331</v>
      </c>
      <c r="W45" s="1">
        <v>284558</v>
      </c>
      <c r="X45" s="1">
        <v>135035</v>
      </c>
      <c r="Y45" s="1">
        <v>6846</v>
      </c>
      <c r="Z45" s="1">
        <v>141881</v>
      </c>
      <c r="AA45" s="1">
        <v>13553</v>
      </c>
      <c r="AB45" s="1">
        <v>5426</v>
      </c>
      <c r="AC45" s="1">
        <v>18979</v>
      </c>
      <c r="AD45" s="1">
        <v>45579</v>
      </c>
      <c r="AE45" s="1">
        <v>6</v>
      </c>
      <c r="AF45" s="1">
        <v>0</v>
      </c>
      <c r="AG45" s="1">
        <v>45585</v>
      </c>
      <c r="AH45" s="1">
        <v>61437</v>
      </c>
      <c r="AI45" s="1">
        <v>40</v>
      </c>
      <c r="AJ45" s="1">
        <v>41</v>
      </c>
      <c r="AK45" s="1">
        <v>61518</v>
      </c>
    </row>
    <row r="46" spans="1:37">
      <c r="A46" s="6" t="s">
        <v>59</v>
      </c>
      <c r="B46" s="7" t="s">
        <v>220</v>
      </c>
      <c r="C46" s="7" t="s">
        <v>60</v>
      </c>
      <c r="D46" s="1">
        <v>31736</v>
      </c>
      <c r="E46" s="1">
        <v>646</v>
      </c>
      <c r="F46" s="1">
        <v>4194</v>
      </c>
      <c r="G46" s="1">
        <v>30</v>
      </c>
      <c r="H46" s="1">
        <v>36606</v>
      </c>
      <c r="I46" s="1">
        <v>3017</v>
      </c>
      <c r="J46" s="1">
        <v>8</v>
      </c>
      <c r="K46" s="1">
        <v>5426</v>
      </c>
      <c r="L46" s="1">
        <v>39</v>
      </c>
      <c r="M46" s="1">
        <v>8490</v>
      </c>
      <c r="N46" s="1">
        <v>1642</v>
      </c>
      <c r="O46" s="1">
        <v>0</v>
      </c>
      <c r="P46" s="1">
        <v>3592952</v>
      </c>
      <c r="Q46" s="1">
        <v>3594594</v>
      </c>
      <c r="R46" s="1">
        <v>3603084</v>
      </c>
      <c r="S46" s="1">
        <v>45096</v>
      </c>
      <c r="T46" s="1">
        <v>3639690</v>
      </c>
      <c r="U46" s="1">
        <v>15433</v>
      </c>
      <c r="V46" s="1">
        <v>7296</v>
      </c>
      <c r="W46" s="1">
        <v>22729</v>
      </c>
      <c r="X46" s="1">
        <v>19441</v>
      </c>
      <c r="Y46" s="1">
        <v>684</v>
      </c>
      <c r="Z46" s="1">
        <v>20125</v>
      </c>
      <c r="AA46" s="1">
        <v>1735</v>
      </c>
      <c r="AB46" s="1">
        <v>471</v>
      </c>
      <c r="AC46" s="1">
        <v>2206</v>
      </c>
      <c r="AD46" s="1">
        <v>11525</v>
      </c>
      <c r="AE46" s="1">
        <v>2</v>
      </c>
      <c r="AF46" s="1">
        <v>0</v>
      </c>
      <c r="AG46" s="1">
        <v>11527</v>
      </c>
      <c r="AH46" s="1">
        <v>8662</v>
      </c>
      <c r="AI46" s="1">
        <v>0</v>
      </c>
      <c r="AJ46" s="1">
        <v>24</v>
      </c>
      <c r="AK46" s="1">
        <v>8686</v>
      </c>
    </row>
    <row r="47" spans="1:37">
      <c r="A47" s="6" t="s">
        <v>92</v>
      </c>
      <c r="B47" s="7" t="s">
        <v>239</v>
      </c>
      <c r="C47" s="7" t="s">
        <v>93</v>
      </c>
      <c r="D47" s="1">
        <v>55893</v>
      </c>
      <c r="E47" s="1">
        <v>1728</v>
      </c>
      <c r="F47" s="1">
        <v>21135</v>
      </c>
      <c r="G47" s="1">
        <v>601</v>
      </c>
      <c r="H47" s="1">
        <v>79357</v>
      </c>
      <c r="I47" s="1">
        <v>7955</v>
      </c>
      <c r="J47" s="1">
        <v>40</v>
      </c>
      <c r="K47" s="1">
        <v>12328</v>
      </c>
      <c r="L47" s="1">
        <v>916</v>
      </c>
      <c r="M47" s="1">
        <v>21239</v>
      </c>
      <c r="N47" s="1">
        <v>1332</v>
      </c>
      <c r="O47" s="1">
        <v>0</v>
      </c>
      <c r="P47" s="1">
        <v>3592952</v>
      </c>
      <c r="Q47" s="1">
        <v>3594284</v>
      </c>
      <c r="R47" s="1">
        <v>3615523</v>
      </c>
      <c r="S47" s="1">
        <v>100596</v>
      </c>
      <c r="T47" s="1">
        <v>3694880</v>
      </c>
      <c r="U47" s="1">
        <v>49761</v>
      </c>
      <c r="V47" s="1">
        <v>17937</v>
      </c>
      <c r="W47" s="1">
        <v>67698</v>
      </c>
      <c r="X47" s="1">
        <v>25918</v>
      </c>
      <c r="Y47" s="1">
        <v>1202</v>
      </c>
      <c r="Z47" s="1">
        <v>27120</v>
      </c>
      <c r="AA47" s="1">
        <v>3695</v>
      </c>
      <c r="AB47" s="1">
        <v>1184</v>
      </c>
      <c r="AC47" s="1">
        <v>4879</v>
      </c>
      <c r="AD47" s="1">
        <v>19872</v>
      </c>
      <c r="AE47" s="1">
        <v>0</v>
      </c>
      <c r="AF47" s="1">
        <v>0</v>
      </c>
      <c r="AG47" s="1">
        <v>19872</v>
      </c>
      <c r="AH47" s="1">
        <v>16800</v>
      </c>
      <c r="AI47" s="1">
        <v>2</v>
      </c>
      <c r="AJ47" s="1">
        <v>0</v>
      </c>
      <c r="AK47" s="1">
        <v>16802</v>
      </c>
    </row>
    <row r="48" spans="1:37">
      <c r="A48" s="6" t="s">
        <v>94</v>
      </c>
      <c r="B48" s="7" t="s">
        <v>240</v>
      </c>
      <c r="C48" s="7" t="s">
        <v>95</v>
      </c>
      <c r="D48" s="1">
        <v>126076</v>
      </c>
      <c r="E48" s="1">
        <v>7520</v>
      </c>
      <c r="F48" s="1">
        <v>27044</v>
      </c>
      <c r="G48" s="1">
        <v>993</v>
      </c>
      <c r="H48" s="1">
        <v>161633</v>
      </c>
      <c r="I48" s="1">
        <v>21496</v>
      </c>
      <c r="J48" s="1">
        <v>145</v>
      </c>
      <c r="K48" s="1">
        <v>33198</v>
      </c>
      <c r="L48" s="1">
        <v>1671</v>
      </c>
      <c r="M48" s="1">
        <v>56510</v>
      </c>
      <c r="N48" s="1">
        <v>16654</v>
      </c>
      <c r="O48" s="1">
        <v>0</v>
      </c>
      <c r="P48" s="1">
        <v>3592952</v>
      </c>
      <c r="Q48" s="1">
        <v>3609606</v>
      </c>
      <c r="R48" s="1">
        <v>3666116</v>
      </c>
      <c r="S48" s="1">
        <v>218143</v>
      </c>
      <c r="T48" s="1">
        <v>3827749</v>
      </c>
      <c r="U48" s="1">
        <v>95477</v>
      </c>
      <c r="V48" s="1">
        <v>46871</v>
      </c>
      <c r="W48" s="1">
        <v>142348</v>
      </c>
      <c r="X48" s="1">
        <v>59045</v>
      </c>
      <c r="Y48" s="1">
        <v>5242</v>
      </c>
      <c r="Z48" s="1">
        <v>64287</v>
      </c>
      <c r="AA48" s="1">
        <v>7125</v>
      </c>
      <c r="AB48" s="1">
        <v>2726</v>
      </c>
      <c r="AC48" s="1">
        <v>9851</v>
      </c>
      <c r="AD48" s="1">
        <v>31148</v>
      </c>
      <c r="AE48" s="1">
        <v>30</v>
      </c>
      <c r="AF48" s="1">
        <v>0</v>
      </c>
      <c r="AG48" s="1">
        <v>31178</v>
      </c>
      <c r="AH48" s="1">
        <v>31289</v>
      </c>
      <c r="AI48" s="1">
        <v>30</v>
      </c>
      <c r="AJ48" s="1">
        <v>65</v>
      </c>
      <c r="AK48" s="1">
        <v>31384</v>
      </c>
    </row>
    <row r="49" spans="1:37">
      <c r="A49" s="6" t="s">
        <v>97</v>
      </c>
      <c r="B49" s="7" t="s">
        <v>242</v>
      </c>
      <c r="C49" s="7" t="s">
        <v>98</v>
      </c>
      <c r="D49" s="1">
        <v>47209</v>
      </c>
      <c r="E49" s="1">
        <v>1203</v>
      </c>
      <c r="F49" s="1">
        <v>6439</v>
      </c>
      <c r="G49" s="1">
        <v>231</v>
      </c>
      <c r="H49" s="1">
        <v>55082</v>
      </c>
      <c r="I49" s="1">
        <v>8416</v>
      </c>
      <c r="J49" s="1">
        <v>37</v>
      </c>
      <c r="K49" s="1">
        <v>11819</v>
      </c>
      <c r="L49" s="1">
        <v>0</v>
      </c>
      <c r="M49" s="1">
        <v>20272</v>
      </c>
      <c r="N49" s="1">
        <v>115990</v>
      </c>
      <c r="O49" s="1">
        <v>0</v>
      </c>
      <c r="P49" s="1">
        <v>3592952</v>
      </c>
      <c r="Q49" s="1">
        <v>3708942</v>
      </c>
      <c r="R49" s="1">
        <v>3729214</v>
      </c>
      <c r="S49" s="1">
        <v>75354</v>
      </c>
      <c r="T49" s="1">
        <v>3784296</v>
      </c>
      <c r="U49" s="1">
        <v>28809</v>
      </c>
      <c r="V49" s="1">
        <v>16753</v>
      </c>
      <c r="W49" s="1">
        <v>45562</v>
      </c>
      <c r="X49" s="1">
        <v>19205</v>
      </c>
      <c r="Y49" s="1">
        <v>2221</v>
      </c>
      <c r="Z49" s="1">
        <v>21426</v>
      </c>
      <c r="AA49" s="1">
        <v>7103</v>
      </c>
      <c r="AB49" s="1">
        <v>1298</v>
      </c>
      <c r="AC49" s="1">
        <v>8401</v>
      </c>
      <c r="AD49" s="1">
        <v>16451</v>
      </c>
      <c r="AE49" s="1">
        <v>7</v>
      </c>
      <c r="AF49" s="1">
        <v>0</v>
      </c>
      <c r="AG49" s="1">
        <v>16458</v>
      </c>
      <c r="AH49" s="1">
        <v>13091</v>
      </c>
      <c r="AI49" s="1">
        <v>3</v>
      </c>
      <c r="AJ49" s="1">
        <v>13</v>
      </c>
      <c r="AK49" s="1">
        <v>13107</v>
      </c>
    </row>
    <row r="57" spans="1:37">
      <c r="E57" s="1"/>
      <c r="F57" s="1"/>
      <c r="G57" s="93"/>
    </row>
    <row r="58" spans="1:37">
      <c r="E58" s="1"/>
      <c r="F58" s="1"/>
      <c r="G58" s="93"/>
    </row>
    <row r="59" spans="1:37">
      <c r="E59" s="1"/>
      <c r="F59" s="1"/>
      <c r="G59" s="93"/>
    </row>
    <row r="60" spans="1:37">
      <c r="E60" s="1"/>
      <c r="F60" s="1"/>
      <c r="G60" s="93"/>
    </row>
    <row r="61" spans="1:37">
      <c r="E61" s="1"/>
      <c r="F61" s="1"/>
      <c r="G61" s="93"/>
    </row>
    <row r="62" spans="1:37">
      <c r="E62" s="1"/>
      <c r="F62" s="1"/>
      <c r="G62" s="93"/>
    </row>
    <row r="63" spans="1:37">
      <c r="E63" s="1"/>
      <c r="F63" s="1"/>
      <c r="G63" s="93"/>
    </row>
    <row r="64" spans="1:37">
      <c r="E64" s="1"/>
      <c r="F64" s="1"/>
      <c r="G64" s="93"/>
    </row>
    <row r="65" spans="5:12">
      <c r="E65" s="1"/>
      <c r="F65" s="1"/>
      <c r="G65" s="93"/>
    </row>
    <row r="66" spans="5:12">
      <c r="E66" s="1"/>
      <c r="F66" s="1"/>
      <c r="G66" s="93"/>
    </row>
    <row r="67" spans="5:12">
      <c r="E67" s="1"/>
      <c r="F67" s="1"/>
      <c r="G67" s="93"/>
      <c r="J67" s="1"/>
      <c r="K67" s="1"/>
      <c r="L67" s="93"/>
    </row>
    <row r="68" spans="5:12">
      <c r="E68" s="1"/>
      <c r="F68" s="1"/>
      <c r="G68" s="93"/>
      <c r="J68" s="1"/>
      <c r="K68" s="1"/>
      <c r="L68" s="93"/>
    </row>
    <row r="69" spans="5:12">
      <c r="E69" s="1"/>
      <c r="F69" s="1"/>
      <c r="G69" s="93"/>
      <c r="J69" s="1"/>
      <c r="K69" s="1"/>
      <c r="L69" s="93"/>
    </row>
    <row r="70" spans="5:12">
      <c r="E70" s="1"/>
      <c r="F70" s="1"/>
      <c r="G70" s="93"/>
      <c r="J70" s="1"/>
      <c r="K70" s="1"/>
      <c r="L70" s="93"/>
    </row>
    <row r="71" spans="5:12">
      <c r="E71" s="1"/>
      <c r="F71" s="1"/>
      <c r="G71" s="93"/>
      <c r="J71" s="1"/>
      <c r="K71" s="1"/>
      <c r="L71" s="93"/>
    </row>
    <row r="72" spans="5:12">
      <c r="E72" s="1"/>
      <c r="F72" s="1"/>
      <c r="G72" s="93"/>
      <c r="J72" s="1"/>
      <c r="K72" s="1"/>
      <c r="L72" s="93"/>
    </row>
    <row r="73" spans="5:12">
      <c r="E73" s="1"/>
      <c r="F73" s="1"/>
      <c r="G73" s="93"/>
      <c r="J73" s="1"/>
      <c r="K73" s="1"/>
      <c r="L73" s="93"/>
    </row>
    <row r="74" spans="5:12">
      <c r="E74" s="1"/>
      <c r="F74" s="1"/>
      <c r="G74" s="93"/>
      <c r="J74" s="1"/>
      <c r="K74" s="1"/>
      <c r="L74" s="93"/>
    </row>
    <row r="75" spans="5:12">
      <c r="E75" s="1"/>
      <c r="F75" s="1"/>
      <c r="G75" s="93"/>
      <c r="J75" s="1"/>
      <c r="K75" s="1"/>
      <c r="L75" s="93"/>
    </row>
    <row r="76" spans="5:12">
      <c r="E76" s="1"/>
      <c r="F76" s="1"/>
      <c r="G76" s="93"/>
      <c r="J76" s="1"/>
      <c r="K76" s="1"/>
      <c r="L76" s="93"/>
    </row>
    <row r="77" spans="5:12">
      <c r="E77" s="1"/>
      <c r="F77" s="1"/>
      <c r="G77" s="93"/>
      <c r="J77" s="1"/>
      <c r="K77" s="1"/>
      <c r="L77" s="93"/>
    </row>
    <row r="78" spans="5:12">
      <c r="E78" s="1"/>
      <c r="F78" s="1"/>
      <c r="G78" s="93"/>
      <c r="J78" s="1"/>
      <c r="K78" s="1"/>
      <c r="L78" s="93"/>
    </row>
    <row r="79" spans="5:12">
      <c r="E79" s="1"/>
      <c r="F79" s="1"/>
      <c r="G79" s="93"/>
      <c r="J79" s="1"/>
      <c r="K79" s="1"/>
      <c r="L79" s="93"/>
    </row>
    <row r="80" spans="5:12">
      <c r="E80" s="1"/>
      <c r="F80" s="1"/>
      <c r="G80" s="93"/>
      <c r="J80" s="1"/>
      <c r="K80" s="1"/>
      <c r="L80" s="93"/>
    </row>
    <row r="81" spans="5:12">
      <c r="E81" s="1"/>
      <c r="F81" s="1"/>
      <c r="G81" s="93"/>
      <c r="J81" s="1"/>
      <c r="K81" s="1"/>
      <c r="L81" s="93"/>
    </row>
    <row r="82" spans="5:12">
      <c r="E82" s="1"/>
      <c r="F82" s="1"/>
      <c r="G82" s="93"/>
      <c r="J82" s="1"/>
      <c r="K82" s="1"/>
      <c r="L82" s="93"/>
    </row>
    <row r="83" spans="5:12">
      <c r="E83" s="1"/>
      <c r="F83" s="1"/>
      <c r="G83" s="93"/>
      <c r="J83" s="1"/>
      <c r="K83" s="1"/>
      <c r="L83" s="93"/>
    </row>
    <row r="84" spans="5:12">
      <c r="E84" s="1"/>
      <c r="F84" s="1"/>
      <c r="G84" s="93"/>
      <c r="J84" s="1"/>
      <c r="K84" s="1"/>
      <c r="L84" s="93"/>
    </row>
    <row r="85" spans="5:12">
      <c r="E85" s="1"/>
      <c r="F85" s="1"/>
      <c r="G85" s="93"/>
      <c r="J85" s="1"/>
      <c r="K85" s="1"/>
      <c r="L85" s="93"/>
    </row>
    <row r="86" spans="5:12">
      <c r="E86" s="1"/>
      <c r="F86" s="1"/>
      <c r="G86" s="93"/>
      <c r="J86" s="1"/>
      <c r="K86" s="1"/>
      <c r="L86" s="93"/>
    </row>
    <row r="87" spans="5:12">
      <c r="E87" s="1"/>
      <c r="F87" s="1"/>
      <c r="G87" s="93"/>
      <c r="J87" s="1"/>
      <c r="K87" s="1"/>
      <c r="L87" s="93"/>
    </row>
    <row r="88" spans="5:12">
      <c r="E88" s="1"/>
      <c r="F88" s="1"/>
      <c r="G88" s="93"/>
      <c r="J88" s="1"/>
      <c r="K88" s="1"/>
      <c r="L88" s="93"/>
    </row>
    <row r="89" spans="5:12">
      <c r="E89" s="1"/>
      <c r="F89" s="1"/>
      <c r="G89" s="93"/>
      <c r="J89" s="1"/>
      <c r="K89" s="1"/>
      <c r="L89" s="93"/>
    </row>
    <row r="90" spans="5:12">
      <c r="E90" s="1"/>
      <c r="F90" s="1"/>
      <c r="G90" s="93"/>
      <c r="J90" s="1"/>
      <c r="K90" s="1"/>
      <c r="L90" s="93"/>
    </row>
    <row r="91" spans="5:12">
      <c r="E91" s="1"/>
      <c r="F91" s="1"/>
      <c r="G91" s="93"/>
      <c r="J91" s="1"/>
      <c r="K91" s="1"/>
      <c r="L91" s="93"/>
    </row>
    <row r="92" spans="5:12">
      <c r="E92" s="1"/>
      <c r="F92" s="1"/>
      <c r="G92" s="93"/>
      <c r="J92" s="1"/>
      <c r="K92" s="1"/>
      <c r="L92" s="93"/>
    </row>
    <row r="93" spans="5:12">
      <c r="E93" s="1"/>
      <c r="F93" s="1"/>
      <c r="G93" s="93"/>
      <c r="J93" s="1"/>
      <c r="K93" s="1"/>
      <c r="L93" s="93"/>
    </row>
    <row r="94" spans="5:12">
      <c r="E94" s="1"/>
      <c r="F94" s="1"/>
      <c r="G94" s="93"/>
      <c r="J94" s="1"/>
      <c r="K94" s="1"/>
      <c r="L94" s="93"/>
    </row>
    <row r="95" spans="5:12">
      <c r="E95" s="1"/>
      <c r="F95" s="1"/>
      <c r="G95" s="93"/>
      <c r="J95" s="1"/>
      <c r="K95" s="1"/>
      <c r="L95" s="93"/>
    </row>
    <row r="96" spans="5:12">
      <c r="E96" s="1"/>
      <c r="F96" s="1"/>
      <c r="G96" s="93"/>
      <c r="J96" s="1"/>
      <c r="K96" s="1"/>
      <c r="L96" s="93"/>
    </row>
    <row r="97" spans="5:12">
      <c r="E97" s="1"/>
      <c r="F97" s="1"/>
      <c r="G97" s="93"/>
      <c r="J97" s="1"/>
      <c r="K97" s="1"/>
      <c r="L97" s="93"/>
    </row>
    <row r="98" spans="5:12">
      <c r="E98" s="1"/>
      <c r="F98" s="1"/>
      <c r="G98" s="93"/>
      <c r="J98" s="1"/>
      <c r="K98" s="1"/>
      <c r="L98" s="93"/>
    </row>
    <row r="99" spans="5:12">
      <c r="E99" s="1"/>
      <c r="F99" s="1"/>
      <c r="G99" s="93"/>
      <c r="J99" s="1"/>
      <c r="K99" s="1"/>
      <c r="L99" s="93"/>
    </row>
    <row r="100" spans="5:12">
      <c r="E100" s="1"/>
      <c r="F100" s="1"/>
      <c r="G100" s="93"/>
      <c r="J100" s="1"/>
      <c r="K100" s="1"/>
      <c r="L100" s="93"/>
    </row>
    <row r="101" spans="5:12">
      <c r="E101" s="1"/>
      <c r="F101" s="1"/>
      <c r="G101" s="93"/>
      <c r="J101" s="1"/>
      <c r="K101" s="1"/>
      <c r="L101" s="93"/>
    </row>
    <row r="102" spans="5:12">
      <c r="E102" s="1"/>
      <c r="F102" s="1"/>
      <c r="G102" s="93"/>
      <c r="J102" s="1"/>
      <c r="K102" s="1"/>
      <c r="L102" s="93"/>
    </row>
    <row r="103" spans="5:12">
      <c r="E103" s="1"/>
      <c r="F103" s="1"/>
      <c r="G103" s="93"/>
      <c r="J103" s="1"/>
      <c r="K103" s="1"/>
      <c r="L103" s="93"/>
    </row>
    <row r="104" spans="5:12">
      <c r="E104" s="1"/>
      <c r="F104" s="1"/>
      <c r="G104" s="93"/>
      <c r="J104" s="1"/>
      <c r="K104" s="1"/>
      <c r="L104" s="93"/>
    </row>
    <row r="105" spans="5:12">
      <c r="J105" s="1"/>
      <c r="K105" s="1"/>
      <c r="L105" s="93"/>
    </row>
    <row r="106" spans="5:12">
      <c r="J106" s="1"/>
      <c r="K106" s="1"/>
      <c r="L106" s="93"/>
    </row>
    <row r="107" spans="5:12">
      <c r="J107" s="1"/>
      <c r="K107" s="1"/>
      <c r="L107" s="93"/>
    </row>
    <row r="108" spans="5:12">
      <c r="J108" s="1"/>
      <c r="K108" s="1"/>
      <c r="L108" s="93"/>
    </row>
    <row r="109" spans="5:12">
      <c r="J109" s="1"/>
      <c r="K109" s="1"/>
      <c r="L109" s="93"/>
    </row>
    <row r="110" spans="5:12">
      <c r="J110" s="1"/>
      <c r="K110" s="1"/>
      <c r="L110" s="93"/>
    </row>
    <row r="111" spans="5:12">
      <c r="J111" s="1"/>
      <c r="K111" s="1"/>
      <c r="L111" s="93"/>
    </row>
    <row r="112" spans="5:12">
      <c r="J112" s="1"/>
      <c r="K112" s="1"/>
      <c r="L112" s="93"/>
    </row>
    <row r="113" spans="10:12">
      <c r="J113" s="1"/>
      <c r="K113" s="1"/>
      <c r="L113" s="93"/>
    </row>
    <row r="114" spans="10:12">
      <c r="J114" s="1"/>
      <c r="K114" s="1"/>
      <c r="L114" s="93"/>
    </row>
  </sheetData>
  <sortState xmlns:xlrd2="http://schemas.microsoft.com/office/spreadsheetml/2017/richdata2" ref="A2:AK49">
    <sortCondition ref="C2:C49"/>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8C078-3DEB-46BB-8590-33D9BCEA4E09}">
  <sheetPr>
    <tabColor theme="8" tint="-0.249977111117893"/>
  </sheetPr>
  <dimension ref="A1:J49"/>
  <sheetViews>
    <sheetView showRowColHeaders="0" workbookViewId="0">
      <pane xSplit="1" ySplit="1" topLeftCell="B2" activePane="bottomRight" state="frozen"/>
      <selection pane="topRight" activeCell="B1" sqref="B1"/>
      <selection pane="bottomLeft" activeCell="A2" sqref="A2"/>
      <selection pane="bottomRight"/>
    </sheetView>
  </sheetViews>
  <sheetFormatPr defaultRowHeight="12.75"/>
  <cols>
    <col min="1" max="1" width="38" style="5" bestFit="1" customWidth="1"/>
    <col min="2" max="2" width="15.140625" style="5" bestFit="1" customWidth="1"/>
    <col min="3" max="4" width="17.140625" style="29" customWidth="1"/>
    <col min="5" max="5" width="13.7109375" style="29" customWidth="1"/>
    <col min="6" max="6" width="14.7109375" style="29" customWidth="1"/>
    <col min="7" max="7" width="16.7109375" style="29" customWidth="1"/>
    <col min="8" max="9" width="21.42578125" style="29" customWidth="1"/>
    <col min="10" max="10" width="16.28515625" style="29" customWidth="1"/>
    <col min="11" max="16384" width="9.140625" style="5"/>
  </cols>
  <sheetData>
    <row r="1" spans="1:10" ht="57" customHeight="1">
      <c r="A1" s="41" t="s">
        <v>0</v>
      </c>
      <c r="B1" s="42" t="s">
        <v>243</v>
      </c>
      <c r="C1" s="43" t="s">
        <v>244</v>
      </c>
      <c r="D1" s="43" t="s">
        <v>245</v>
      </c>
      <c r="E1" s="43" t="s">
        <v>246</v>
      </c>
      <c r="F1" s="43" t="s">
        <v>247</v>
      </c>
      <c r="G1" s="43" t="s">
        <v>248</v>
      </c>
      <c r="H1" s="43" t="s">
        <v>249</v>
      </c>
      <c r="I1" s="43" t="s">
        <v>250</v>
      </c>
      <c r="J1" s="43" t="s">
        <v>251</v>
      </c>
    </row>
    <row r="2" spans="1:10">
      <c r="A2" s="5" t="s">
        <v>16</v>
      </c>
      <c r="B2" s="5" t="s">
        <v>17</v>
      </c>
      <c r="C2" s="1">
        <v>17153</v>
      </c>
      <c r="D2" s="1">
        <v>9788</v>
      </c>
      <c r="E2" s="1">
        <v>3092</v>
      </c>
      <c r="F2" s="1">
        <v>52</v>
      </c>
      <c r="G2" s="1">
        <v>0</v>
      </c>
      <c r="H2" s="1">
        <v>0</v>
      </c>
      <c r="I2" s="1">
        <v>283828</v>
      </c>
      <c r="J2" s="44">
        <v>139288</v>
      </c>
    </row>
    <row r="3" spans="1:10">
      <c r="A3" s="5" t="s">
        <v>85</v>
      </c>
      <c r="B3" s="5" t="s">
        <v>86</v>
      </c>
      <c r="C3" s="1">
        <v>22493</v>
      </c>
      <c r="D3" s="1">
        <v>6383</v>
      </c>
      <c r="E3" s="1">
        <v>3032</v>
      </c>
      <c r="F3" s="1">
        <v>52</v>
      </c>
      <c r="G3" s="1">
        <v>0</v>
      </c>
      <c r="H3" s="1">
        <v>0</v>
      </c>
      <c r="I3" s="1">
        <v>245325</v>
      </c>
      <c r="J3" s="44">
        <v>64962</v>
      </c>
    </row>
    <row r="4" spans="1:10">
      <c r="A4" s="5" t="s">
        <v>52</v>
      </c>
      <c r="B4" s="5" t="s">
        <v>53</v>
      </c>
      <c r="C4" s="1">
        <v>12330</v>
      </c>
      <c r="D4" s="1">
        <v>4117</v>
      </c>
      <c r="E4" s="1">
        <v>2706</v>
      </c>
      <c r="F4" s="1">
        <v>48</v>
      </c>
      <c r="G4" s="1">
        <v>1</v>
      </c>
      <c r="H4" s="1">
        <v>0</v>
      </c>
      <c r="I4" s="1">
        <v>242703</v>
      </c>
      <c r="J4" s="44">
        <v>41282</v>
      </c>
    </row>
    <row r="5" spans="1:10">
      <c r="A5" s="5" t="s">
        <v>75</v>
      </c>
      <c r="B5" s="5" t="s">
        <v>53</v>
      </c>
      <c r="C5" s="1">
        <v>3828</v>
      </c>
      <c r="D5" s="1">
        <v>232</v>
      </c>
      <c r="E5" s="1">
        <v>1340</v>
      </c>
      <c r="F5" s="1">
        <v>52</v>
      </c>
      <c r="G5" s="1">
        <v>0</v>
      </c>
      <c r="H5" s="1">
        <v>0</v>
      </c>
      <c r="I5" s="1">
        <v>190933</v>
      </c>
      <c r="J5" s="44">
        <v>10452</v>
      </c>
    </row>
    <row r="6" spans="1:10">
      <c r="A6" s="5" t="s">
        <v>12</v>
      </c>
      <c r="B6" s="5" t="s">
        <v>13</v>
      </c>
      <c r="C6" s="1">
        <v>22583</v>
      </c>
      <c r="D6" s="1">
        <v>1524</v>
      </c>
      <c r="E6" s="1">
        <v>1480</v>
      </c>
      <c r="F6" s="1">
        <v>52</v>
      </c>
      <c r="G6" s="1">
        <v>0</v>
      </c>
      <c r="H6" s="1">
        <v>0</v>
      </c>
      <c r="I6" s="1">
        <v>202367</v>
      </c>
      <c r="J6" s="44">
        <v>15003</v>
      </c>
    </row>
    <row r="7" spans="1:10">
      <c r="A7" s="5" t="s">
        <v>26</v>
      </c>
      <c r="B7" s="5" t="s">
        <v>27</v>
      </c>
      <c r="C7" s="1">
        <v>7997</v>
      </c>
      <c r="D7" s="1">
        <v>2971</v>
      </c>
      <c r="E7" s="1">
        <v>2132</v>
      </c>
      <c r="F7" s="1">
        <v>52</v>
      </c>
      <c r="G7" s="1">
        <v>0</v>
      </c>
      <c r="H7" s="1">
        <v>0</v>
      </c>
      <c r="I7" s="1">
        <v>207407</v>
      </c>
      <c r="J7" s="44">
        <v>30668</v>
      </c>
    </row>
    <row r="8" spans="1:10">
      <c r="A8" s="5" t="s">
        <v>22</v>
      </c>
      <c r="B8" s="5" t="s">
        <v>23</v>
      </c>
      <c r="C8" s="1">
        <v>35688</v>
      </c>
      <c r="D8" s="1">
        <v>7612</v>
      </c>
      <c r="E8" s="1">
        <v>4026</v>
      </c>
      <c r="F8" s="1">
        <v>52</v>
      </c>
      <c r="G8" s="1">
        <v>0</v>
      </c>
      <c r="H8" s="1">
        <v>0</v>
      </c>
      <c r="I8" s="1">
        <v>271394</v>
      </c>
      <c r="J8" s="44">
        <v>186160</v>
      </c>
    </row>
    <row r="9" spans="1:10">
      <c r="A9" s="5" t="s">
        <v>24</v>
      </c>
      <c r="B9" s="5" t="s">
        <v>25</v>
      </c>
      <c r="C9" s="1">
        <v>82934</v>
      </c>
      <c r="D9" s="1">
        <v>27383</v>
      </c>
      <c r="E9" s="1">
        <v>11132</v>
      </c>
      <c r="F9" s="1">
        <v>52</v>
      </c>
      <c r="G9" s="1">
        <v>0</v>
      </c>
      <c r="H9" s="1">
        <v>0</v>
      </c>
      <c r="I9" s="1">
        <v>429370</v>
      </c>
      <c r="J9" s="44">
        <v>268156</v>
      </c>
    </row>
    <row r="10" spans="1:10">
      <c r="A10" s="5" t="s">
        <v>28</v>
      </c>
      <c r="B10" s="5" t="s">
        <v>29</v>
      </c>
      <c r="C10" s="1">
        <v>36405</v>
      </c>
      <c r="D10" s="1">
        <v>10983</v>
      </c>
      <c r="E10" s="1">
        <v>3036</v>
      </c>
      <c r="F10" s="1">
        <v>52</v>
      </c>
      <c r="G10" s="1">
        <v>0</v>
      </c>
      <c r="H10" s="1">
        <v>0</v>
      </c>
      <c r="I10" s="1">
        <v>284253</v>
      </c>
      <c r="J10" s="44">
        <v>163901</v>
      </c>
    </row>
    <row r="11" spans="1:10">
      <c r="A11" s="5" t="s">
        <v>32</v>
      </c>
      <c r="B11" s="5" t="s">
        <v>33</v>
      </c>
      <c r="C11" s="1">
        <v>14312</v>
      </c>
      <c r="D11" s="1">
        <v>5730</v>
      </c>
      <c r="E11" s="1">
        <v>2756</v>
      </c>
      <c r="F11" s="1">
        <v>52</v>
      </c>
      <c r="G11" s="1">
        <v>0</v>
      </c>
      <c r="H11" s="1">
        <v>0</v>
      </c>
      <c r="I11" s="1">
        <v>243984</v>
      </c>
      <c r="J11" s="44">
        <v>81325</v>
      </c>
    </row>
    <row r="12" spans="1:10">
      <c r="A12" s="5" t="s">
        <v>34</v>
      </c>
      <c r="B12" s="5" t="s">
        <v>35</v>
      </c>
      <c r="C12" s="1">
        <v>47139</v>
      </c>
      <c r="D12" s="1">
        <v>13129</v>
      </c>
      <c r="E12" s="1">
        <v>6553</v>
      </c>
      <c r="F12" s="1">
        <v>52</v>
      </c>
      <c r="G12" s="1">
        <v>8</v>
      </c>
      <c r="H12" s="1">
        <v>0</v>
      </c>
      <c r="I12" s="1">
        <v>275034</v>
      </c>
      <c r="J12" s="44">
        <v>120997</v>
      </c>
    </row>
    <row r="13" spans="1:10">
      <c r="A13" s="5" t="s">
        <v>38</v>
      </c>
      <c r="B13" s="5" t="s">
        <v>39</v>
      </c>
      <c r="C13" s="1">
        <v>6460</v>
      </c>
      <c r="D13" s="1">
        <v>1711</v>
      </c>
      <c r="E13" s="1">
        <v>2157</v>
      </c>
      <c r="F13" s="1">
        <v>52</v>
      </c>
      <c r="G13" s="1">
        <v>0</v>
      </c>
      <c r="H13" s="1">
        <v>0</v>
      </c>
      <c r="I13" s="1">
        <v>201405</v>
      </c>
      <c r="J13" s="44">
        <v>33387</v>
      </c>
    </row>
    <row r="14" spans="1:10">
      <c r="A14" s="5" t="s">
        <v>55</v>
      </c>
      <c r="B14" s="5" t="s">
        <v>56</v>
      </c>
      <c r="C14" s="1">
        <v>4469</v>
      </c>
      <c r="D14" s="1">
        <v>842</v>
      </c>
      <c r="E14" s="1">
        <v>3176</v>
      </c>
      <c r="F14" s="1">
        <v>52</v>
      </c>
      <c r="G14" s="1">
        <v>0</v>
      </c>
      <c r="H14" s="1">
        <v>0</v>
      </c>
      <c r="I14" s="1">
        <v>210416</v>
      </c>
      <c r="J14" s="44">
        <v>12244</v>
      </c>
    </row>
    <row r="15" spans="1:10">
      <c r="A15" s="5" t="s">
        <v>42</v>
      </c>
      <c r="B15" s="5" t="s">
        <v>43</v>
      </c>
      <c r="C15" s="1">
        <v>4489</v>
      </c>
      <c r="D15" s="1">
        <v>1139</v>
      </c>
      <c r="E15" s="1">
        <v>2300</v>
      </c>
      <c r="F15" s="1">
        <v>52</v>
      </c>
      <c r="G15" s="1">
        <v>0</v>
      </c>
      <c r="H15" s="1">
        <v>0</v>
      </c>
      <c r="I15" s="1">
        <v>199988</v>
      </c>
      <c r="J15" s="44">
        <v>13222</v>
      </c>
    </row>
    <row r="16" spans="1:10">
      <c r="A16" s="5" t="s">
        <v>45</v>
      </c>
      <c r="B16" s="5" t="s">
        <v>43</v>
      </c>
      <c r="C16" s="1">
        <v>5485</v>
      </c>
      <c r="D16" s="1">
        <v>982</v>
      </c>
      <c r="E16" s="1">
        <v>2072</v>
      </c>
      <c r="F16" s="1">
        <v>52</v>
      </c>
      <c r="G16" s="1">
        <v>0</v>
      </c>
      <c r="H16" s="1">
        <v>0</v>
      </c>
      <c r="I16" s="1">
        <v>218615</v>
      </c>
      <c r="J16" s="44">
        <v>22838</v>
      </c>
    </row>
    <row r="17" spans="1:10">
      <c r="A17" s="5" t="s">
        <v>14</v>
      </c>
      <c r="B17" s="5" t="s">
        <v>15</v>
      </c>
      <c r="C17" s="1">
        <v>3778</v>
      </c>
      <c r="D17" s="1">
        <v>565</v>
      </c>
      <c r="E17" s="1">
        <v>1792</v>
      </c>
      <c r="F17" s="1">
        <v>52</v>
      </c>
      <c r="G17" s="1">
        <v>0</v>
      </c>
      <c r="H17" s="1">
        <v>0</v>
      </c>
      <c r="I17" s="1">
        <v>194899</v>
      </c>
      <c r="J17" s="44">
        <v>11407</v>
      </c>
    </row>
    <row r="18" spans="1:10">
      <c r="A18" s="5" t="s">
        <v>54</v>
      </c>
      <c r="B18" s="5" t="s">
        <v>15</v>
      </c>
      <c r="C18" s="1">
        <v>4620</v>
      </c>
      <c r="D18" s="1">
        <v>1088</v>
      </c>
      <c r="E18" s="1">
        <v>1872</v>
      </c>
      <c r="F18" s="1">
        <v>52</v>
      </c>
      <c r="G18" s="1">
        <v>0</v>
      </c>
      <c r="H18" s="1">
        <v>0</v>
      </c>
      <c r="I18" s="1">
        <v>199912</v>
      </c>
      <c r="J18" s="44">
        <v>8750</v>
      </c>
    </row>
    <row r="19" spans="1:10">
      <c r="A19" s="5" t="s">
        <v>50</v>
      </c>
      <c r="B19" s="5" t="s">
        <v>51</v>
      </c>
      <c r="C19" s="1">
        <v>5559</v>
      </c>
      <c r="D19" s="1">
        <v>3031</v>
      </c>
      <c r="E19" s="1">
        <v>2318</v>
      </c>
      <c r="F19" s="1">
        <v>52</v>
      </c>
      <c r="G19" s="1">
        <v>0</v>
      </c>
      <c r="H19" s="1">
        <v>0</v>
      </c>
      <c r="I19" s="1">
        <v>213171</v>
      </c>
      <c r="J19" s="44">
        <v>60687</v>
      </c>
    </row>
    <row r="20" spans="1:10">
      <c r="A20" s="5" t="s">
        <v>61</v>
      </c>
      <c r="B20" s="5" t="s">
        <v>62</v>
      </c>
      <c r="C20" s="1">
        <v>29568</v>
      </c>
      <c r="D20" s="1">
        <v>4468</v>
      </c>
      <c r="E20" s="1">
        <v>3000</v>
      </c>
      <c r="F20" s="1">
        <v>52</v>
      </c>
      <c r="G20" s="1">
        <v>0</v>
      </c>
      <c r="H20" s="1">
        <v>0</v>
      </c>
      <c r="I20" s="1">
        <v>225151</v>
      </c>
      <c r="J20" s="44">
        <v>18540</v>
      </c>
    </row>
    <row r="21" spans="1:10">
      <c r="A21" s="5" t="s">
        <v>57</v>
      </c>
      <c r="B21" s="5" t="s">
        <v>58</v>
      </c>
      <c r="C21" s="1">
        <v>22529</v>
      </c>
      <c r="D21" s="1">
        <v>6308</v>
      </c>
      <c r="E21" s="1">
        <v>3040</v>
      </c>
      <c r="F21" s="1">
        <v>52</v>
      </c>
      <c r="G21" s="1">
        <v>0</v>
      </c>
      <c r="H21" s="1">
        <v>0</v>
      </c>
      <c r="I21" s="1">
        <v>313527</v>
      </c>
      <c r="J21" s="44">
        <v>169477</v>
      </c>
    </row>
    <row r="22" spans="1:10">
      <c r="A22" s="5" t="s">
        <v>18</v>
      </c>
      <c r="B22" s="5" t="s">
        <v>19</v>
      </c>
      <c r="C22" s="1">
        <v>3616</v>
      </c>
      <c r="D22" s="1">
        <v>1613</v>
      </c>
      <c r="E22" s="1">
        <v>1960</v>
      </c>
      <c r="F22" s="1">
        <v>52</v>
      </c>
      <c r="G22" s="1">
        <v>0</v>
      </c>
      <c r="H22" s="1">
        <v>0</v>
      </c>
      <c r="I22" s="1">
        <v>201733</v>
      </c>
      <c r="J22" s="44">
        <v>42743</v>
      </c>
    </row>
    <row r="23" spans="1:10">
      <c r="A23" s="5" t="s">
        <v>67</v>
      </c>
      <c r="B23" s="5" t="s">
        <v>68</v>
      </c>
      <c r="C23" s="1">
        <v>17075</v>
      </c>
      <c r="D23" s="1">
        <v>7177</v>
      </c>
      <c r="E23" s="1">
        <v>2718</v>
      </c>
      <c r="F23" s="1">
        <v>52</v>
      </c>
      <c r="G23" s="1">
        <v>0</v>
      </c>
      <c r="H23" s="1">
        <v>0</v>
      </c>
      <c r="I23" s="1">
        <v>253911</v>
      </c>
      <c r="J23" s="44">
        <v>85007</v>
      </c>
    </row>
    <row r="24" spans="1:10">
      <c r="A24" s="5" t="s">
        <v>252</v>
      </c>
      <c r="B24" s="5" t="s">
        <v>64</v>
      </c>
      <c r="C24" s="1">
        <v>14532</v>
      </c>
      <c r="D24" s="1">
        <v>6111</v>
      </c>
      <c r="E24" s="1">
        <v>2889</v>
      </c>
      <c r="F24" s="1">
        <v>51</v>
      </c>
      <c r="G24" s="1">
        <v>1</v>
      </c>
      <c r="H24" s="1">
        <v>1</v>
      </c>
      <c r="I24" s="1">
        <v>244390</v>
      </c>
      <c r="J24" s="44">
        <v>89035</v>
      </c>
    </row>
    <row r="25" spans="1:10">
      <c r="A25" s="5" t="s">
        <v>48</v>
      </c>
      <c r="B25" s="5" t="s">
        <v>49</v>
      </c>
      <c r="C25" s="1">
        <v>1410</v>
      </c>
      <c r="D25" s="1">
        <v>1404</v>
      </c>
      <c r="E25" s="1">
        <v>1783</v>
      </c>
      <c r="F25" s="1">
        <v>52</v>
      </c>
      <c r="G25" s="1">
        <v>0</v>
      </c>
      <c r="H25" s="1">
        <v>0</v>
      </c>
      <c r="I25" s="1">
        <v>205575</v>
      </c>
      <c r="J25" s="44">
        <v>24636</v>
      </c>
    </row>
    <row r="26" spans="1:10">
      <c r="A26" s="5" t="s">
        <v>69</v>
      </c>
      <c r="B26" s="5" t="s">
        <v>70</v>
      </c>
      <c r="C26" s="1">
        <v>25163</v>
      </c>
      <c r="D26" s="1">
        <v>8568</v>
      </c>
      <c r="E26" s="1">
        <v>2957</v>
      </c>
      <c r="F26" s="1">
        <v>52</v>
      </c>
      <c r="G26" s="1">
        <v>0</v>
      </c>
      <c r="H26" s="1">
        <v>0</v>
      </c>
      <c r="I26" s="1">
        <v>309189</v>
      </c>
      <c r="J26" s="44">
        <v>235511</v>
      </c>
    </row>
    <row r="27" spans="1:10">
      <c r="A27" s="5" t="s">
        <v>30</v>
      </c>
      <c r="B27" s="5" t="s">
        <v>31</v>
      </c>
      <c r="C27" s="1">
        <v>5991</v>
      </c>
      <c r="D27" s="1">
        <v>323</v>
      </c>
      <c r="E27" s="1">
        <v>1291</v>
      </c>
      <c r="F27" s="1">
        <v>51</v>
      </c>
      <c r="G27" s="1">
        <v>1</v>
      </c>
      <c r="H27" s="1">
        <v>0</v>
      </c>
      <c r="I27" s="1">
        <v>190301</v>
      </c>
      <c r="J27" s="44">
        <v>6370</v>
      </c>
    </row>
    <row r="28" spans="1:10">
      <c r="A28" s="5" t="s">
        <v>71</v>
      </c>
      <c r="B28" s="5" t="s">
        <v>31</v>
      </c>
      <c r="C28" s="1">
        <v>19821</v>
      </c>
      <c r="D28" s="1">
        <v>10129</v>
      </c>
      <c r="E28" s="1">
        <v>3096</v>
      </c>
      <c r="F28" s="1">
        <v>52</v>
      </c>
      <c r="G28" s="1">
        <v>0</v>
      </c>
      <c r="H28" s="1">
        <v>0</v>
      </c>
      <c r="I28" s="1">
        <v>284315</v>
      </c>
      <c r="J28" s="44">
        <v>127563</v>
      </c>
    </row>
    <row r="29" spans="1:10">
      <c r="A29" s="5" t="s">
        <v>96</v>
      </c>
      <c r="B29" s="5" t="s">
        <v>31</v>
      </c>
      <c r="C29" s="1">
        <v>1920</v>
      </c>
      <c r="D29" s="1">
        <v>281</v>
      </c>
      <c r="E29" s="1">
        <v>1386</v>
      </c>
      <c r="F29" s="1">
        <v>52</v>
      </c>
      <c r="G29" s="1">
        <v>0</v>
      </c>
      <c r="H29" s="1">
        <v>0</v>
      </c>
      <c r="I29" s="1">
        <v>186299</v>
      </c>
      <c r="J29" s="44">
        <v>7963</v>
      </c>
    </row>
    <row r="30" spans="1:10">
      <c r="A30" s="5" t="s">
        <v>65</v>
      </c>
      <c r="B30" s="5" t="s">
        <v>66</v>
      </c>
      <c r="C30" s="1">
        <v>34114</v>
      </c>
      <c r="D30" s="1">
        <v>8508</v>
      </c>
      <c r="E30" s="1">
        <v>3000</v>
      </c>
      <c r="F30" s="1">
        <v>52</v>
      </c>
      <c r="G30" s="1">
        <v>0</v>
      </c>
      <c r="H30" s="1">
        <v>0</v>
      </c>
      <c r="I30" s="1">
        <v>299511</v>
      </c>
      <c r="J30" s="44">
        <v>164494</v>
      </c>
    </row>
    <row r="31" spans="1:10">
      <c r="A31" s="5" t="s">
        <v>73</v>
      </c>
      <c r="B31" s="5" t="s">
        <v>74</v>
      </c>
      <c r="C31" s="1">
        <v>12588</v>
      </c>
      <c r="D31" s="1">
        <v>2288</v>
      </c>
      <c r="E31" s="1">
        <v>2427</v>
      </c>
      <c r="F31" s="1">
        <v>52</v>
      </c>
      <c r="G31" s="1">
        <v>0</v>
      </c>
      <c r="H31" s="1">
        <v>0</v>
      </c>
      <c r="I31" s="1">
        <v>234629</v>
      </c>
      <c r="J31" s="44">
        <v>53953</v>
      </c>
    </row>
    <row r="32" spans="1:10">
      <c r="A32" s="5" t="s">
        <v>76</v>
      </c>
      <c r="B32" s="5" t="s">
        <v>77</v>
      </c>
      <c r="C32" s="1">
        <v>75604</v>
      </c>
      <c r="D32" s="1">
        <v>18942</v>
      </c>
      <c r="E32" s="1">
        <v>4025</v>
      </c>
      <c r="F32" s="1">
        <v>52</v>
      </c>
      <c r="G32" s="1">
        <v>0</v>
      </c>
      <c r="H32" s="1">
        <v>0</v>
      </c>
      <c r="I32" s="1">
        <v>266773</v>
      </c>
      <c r="J32" s="44">
        <v>150533</v>
      </c>
    </row>
    <row r="33" spans="1:10">
      <c r="A33" s="5" t="s">
        <v>80</v>
      </c>
      <c r="B33" s="5" t="s">
        <v>81</v>
      </c>
      <c r="C33" s="1">
        <v>17871</v>
      </c>
      <c r="D33" s="1">
        <v>4555</v>
      </c>
      <c r="E33" s="1">
        <v>2904</v>
      </c>
      <c r="F33" s="1">
        <v>52</v>
      </c>
      <c r="G33" s="1">
        <v>0</v>
      </c>
      <c r="H33" s="1">
        <v>0</v>
      </c>
      <c r="I33" s="1">
        <v>236854</v>
      </c>
      <c r="J33" s="44">
        <v>52013</v>
      </c>
    </row>
    <row r="34" spans="1:10">
      <c r="A34" s="5" t="s">
        <v>82</v>
      </c>
      <c r="B34" s="5" t="s">
        <v>83</v>
      </c>
      <c r="C34" s="1">
        <v>131744</v>
      </c>
      <c r="D34" s="1">
        <v>31623</v>
      </c>
      <c r="E34" s="1">
        <v>14778</v>
      </c>
      <c r="F34" s="1">
        <v>52</v>
      </c>
      <c r="G34" s="1">
        <v>0</v>
      </c>
      <c r="H34" s="1">
        <v>0</v>
      </c>
      <c r="I34" s="1">
        <v>431904</v>
      </c>
      <c r="J34" s="44">
        <v>169286</v>
      </c>
    </row>
    <row r="35" spans="1:10">
      <c r="A35" s="5" t="s">
        <v>84</v>
      </c>
      <c r="B35" s="5" t="s">
        <v>83</v>
      </c>
      <c r="C35" s="1">
        <v>59190</v>
      </c>
      <c r="D35" s="1">
        <v>10554</v>
      </c>
      <c r="E35" s="1">
        <v>2677</v>
      </c>
      <c r="F35" s="1">
        <v>52</v>
      </c>
      <c r="G35" s="1">
        <v>0</v>
      </c>
      <c r="H35" s="1">
        <v>0</v>
      </c>
      <c r="I35" s="1">
        <v>495861</v>
      </c>
      <c r="J35" s="44">
        <v>471665</v>
      </c>
    </row>
    <row r="36" spans="1:10">
      <c r="A36" s="5" t="s">
        <v>20</v>
      </c>
      <c r="B36" s="5" t="s">
        <v>21</v>
      </c>
      <c r="C36" s="1">
        <v>8020</v>
      </c>
      <c r="D36" s="1">
        <v>1400</v>
      </c>
      <c r="E36" s="1">
        <v>1924</v>
      </c>
      <c r="F36" s="1">
        <v>52</v>
      </c>
      <c r="G36" s="1">
        <v>0</v>
      </c>
      <c r="H36" s="1">
        <v>0</v>
      </c>
      <c r="I36" s="1">
        <v>200577</v>
      </c>
      <c r="J36" s="44">
        <v>15728</v>
      </c>
    </row>
    <row r="37" spans="1:10">
      <c r="A37" s="5" t="s">
        <v>46</v>
      </c>
      <c r="B37" s="5" t="s">
        <v>47</v>
      </c>
      <c r="C37" s="1">
        <v>4230</v>
      </c>
      <c r="D37" s="1">
        <v>1122</v>
      </c>
      <c r="E37" s="1">
        <v>2496</v>
      </c>
      <c r="F37" s="1">
        <v>52</v>
      </c>
      <c r="G37" s="1">
        <v>0</v>
      </c>
      <c r="H37" s="1">
        <v>0</v>
      </c>
      <c r="I37" s="1">
        <v>214386</v>
      </c>
      <c r="J37" s="44">
        <v>20692</v>
      </c>
    </row>
    <row r="38" spans="1:10">
      <c r="A38" s="5" t="s">
        <v>72</v>
      </c>
      <c r="B38" s="5" t="s">
        <v>47</v>
      </c>
      <c r="C38" s="1">
        <v>6154</v>
      </c>
      <c r="D38" s="1">
        <v>1735</v>
      </c>
      <c r="E38" s="1">
        <v>2080</v>
      </c>
      <c r="F38" s="1">
        <v>52</v>
      </c>
      <c r="G38" s="1">
        <v>0</v>
      </c>
      <c r="H38" s="1">
        <v>0</v>
      </c>
      <c r="I38" s="1">
        <v>215167</v>
      </c>
      <c r="J38" s="44">
        <v>30260</v>
      </c>
    </row>
    <row r="39" spans="1:10">
      <c r="A39" s="5" t="s">
        <v>36</v>
      </c>
      <c r="B39" s="5" t="s">
        <v>37</v>
      </c>
      <c r="C39" s="1">
        <v>9476</v>
      </c>
      <c r="D39" s="1">
        <v>1692</v>
      </c>
      <c r="E39" s="1">
        <v>1925</v>
      </c>
      <c r="F39" s="1">
        <v>52</v>
      </c>
      <c r="G39" s="1">
        <v>0</v>
      </c>
      <c r="H39" s="1">
        <v>0</v>
      </c>
      <c r="I39" s="1">
        <v>231551</v>
      </c>
      <c r="J39" s="44">
        <v>59907</v>
      </c>
    </row>
    <row r="40" spans="1:10">
      <c r="A40" s="5" t="s">
        <v>44</v>
      </c>
      <c r="B40" s="5" t="s">
        <v>37</v>
      </c>
      <c r="C40" s="1">
        <v>12642</v>
      </c>
      <c r="D40" s="1">
        <v>5032</v>
      </c>
      <c r="E40" s="1">
        <v>3088</v>
      </c>
      <c r="F40" s="1">
        <v>52</v>
      </c>
      <c r="G40" s="1">
        <v>0</v>
      </c>
      <c r="H40" s="1">
        <v>0</v>
      </c>
      <c r="I40" s="1">
        <v>252104</v>
      </c>
      <c r="J40" s="44">
        <v>108756</v>
      </c>
    </row>
    <row r="41" spans="1:10">
      <c r="A41" s="5" t="s">
        <v>87</v>
      </c>
      <c r="B41" s="5" t="s">
        <v>88</v>
      </c>
      <c r="C41" s="1">
        <v>31931</v>
      </c>
      <c r="D41" s="1">
        <v>7949</v>
      </c>
      <c r="E41" s="1">
        <v>6332</v>
      </c>
      <c r="F41" s="1">
        <v>52</v>
      </c>
      <c r="G41" s="1">
        <v>0</v>
      </c>
      <c r="H41" s="1">
        <v>0</v>
      </c>
      <c r="I41" s="1">
        <v>265549</v>
      </c>
      <c r="J41" s="44">
        <v>127253</v>
      </c>
    </row>
    <row r="42" spans="1:10">
      <c r="A42" s="5" t="s">
        <v>89</v>
      </c>
      <c r="B42" s="5" t="s">
        <v>90</v>
      </c>
      <c r="C42" s="1">
        <v>16359</v>
      </c>
      <c r="D42" s="1">
        <v>4576</v>
      </c>
      <c r="E42" s="1">
        <v>3126</v>
      </c>
      <c r="F42" s="1">
        <v>52</v>
      </c>
      <c r="G42" s="1">
        <v>0</v>
      </c>
      <c r="H42" s="1">
        <v>0</v>
      </c>
      <c r="I42" s="1">
        <v>232924</v>
      </c>
      <c r="J42" s="44">
        <v>57134</v>
      </c>
    </row>
    <row r="43" spans="1:10">
      <c r="A43" s="5" t="s">
        <v>40</v>
      </c>
      <c r="B43" s="5" t="s">
        <v>41</v>
      </c>
      <c r="C43" s="1">
        <v>11147</v>
      </c>
      <c r="D43" s="1">
        <v>1909</v>
      </c>
      <c r="E43" s="1">
        <v>2636</v>
      </c>
      <c r="F43" s="1">
        <v>52</v>
      </c>
      <c r="G43" s="1">
        <v>0</v>
      </c>
      <c r="H43" s="1">
        <v>0</v>
      </c>
      <c r="I43" s="1">
        <v>195676</v>
      </c>
      <c r="J43" s="44">
        <v>31327</v>
      </c>
    </row>
    <row r="44" spans="1:10">
      <c r="A44" s="5" t="s">
        <v>78</v>
      </c>
      <c r="B44" s="5" t="s">
        <v>79</v>
      </c>
      <c r="C44" s="1">
        <v>9631</v>
      </c>
      <c r="D44" s="1">
        <v>267</v>
      </c>
      <c r="E44" s="1">
        <v>1664</v>
      </c>
      <c r="F44" s="1">
        <v>52</v>
      </c>
      <c r="G44" s="1">
        <v>0</v>
      </c>
      <c r="H44" s="1">
        <v>0</v>
      </c>
      <c r="I44" s="1">
        <v>196907</v>
      </c>
      <c r="J44" s="44">
        <v>15728</v>
      </c>
    </row>
    <row r="45" spans="1:10">
      <c r="A45" s="5" t="s">
        <v>91</v>
      </c>
      <c r="B45" s="5" t="s">
        <v>79</v>
      </c>
      <c r="C45" s="1">
        <v>73192</v>
      </c>
      <c r="D45" s="1">
        <v>22317</v>
      </c>
      <c r="E45" s="1">
        <v>4509</v>
      </c>
      <c r="F45" s="1">
        <v>52</v>
      </c>
      <c r="G45" s="1">
        <v>19</v>
      </c>
      <c r="H45" s="1">
        <v>0</v>
      </c>
      <c r="I45" s="1">
        <v>334310</v>
      </c>
      <c r="J45" s="44">
        <v>346796</v>
      </c>
    </row>
    <row r="46" spans="1:10">
      <c r="A46" s="5" t="s">
        <v>59</v>
      </c>
      <c r="B46" s="5" t="s">
        <v>60</v>
      </c>
      <c r="C46" s="1">
        <v>6528</v>
      </c>
      <c r="D46" s="1">
        <v>1401</v>
      </c>
      <c r="E46" s="1">
        <v>2613</v>
      </c>
      <c r="F46" s="1">
        <v>52</v>
      </c>
      <c r="G46" s="1">
        <v>0</v>
      </c>
      <c r="H46" s="1">
        <v>0</v>
      </c>
      <c r="I46" s="1">
        <v>205964</v>
      </c>
      <c r="J46" s="44">
        <v>34468</v>
      </c>
    </row>
    <row r="47" spans="1:10">
      <c r="A47" s="5" t="s">
        <v>92</v>
      </c>
      <c r="B47" s="5" t="s">
        <v>93</v>
      </c>
      <c r="C47" s="1">
        <v>31012</v>
      </c>
      <c r="D47" s="1">
        <v>5956</v>
      </c>
      <c r="E47" s="1">
        <v>2624</v>
      </c>
      <c r="F47" s="1">
        <v>52</v>
      </c>
      <c r="G47" s="1">
        <v>0</v>
      </c>
      <c r="H47" s="1">
        <v>0</v>
      </c>
      <c r="I47" s="1">
        <v>243612</v>
      </c>
      <c r="J47" s="44">
        <v>68208</v>
      </c>
    </row>
    <row r="48" spans="1:10">
      <c r="A48" s="5" t="s">
        <v>94</v>
      </c>
      <c r="B48" s="5" t="s">
        <v>95</v>
      </c>
      <c r="C48" s="1">
        <v>23359</v>
      </c>
      <c r="D48" s="1">
        <v>11795</v>
      </c>
      <c r="E48" s="1">
        <v>2908</v>
      </c>
      <c r="F48" s="1">
        <v>52</v>
      </c>
      <c r="G48" s="1">
        <v>0</v>
      </c>
      <c r="H48" s="1">
        <v>0</v>
      </c>
      <c r="I48" s="1">
        <v>276821</v>
      </c>
      <c r="J48" s="44">
        <v>107894</v>
      </c>
    </row>
    <row r="49" spans="1:10">
      <c r="A49" s="5" t="s">
        <v>97</v>
      </c>
      <c r="B49" s="5" t="s">
        <v>98</v>
      </c>
      <c r="C49" s="1">
        <v>43240</v>
      </c>
      <c r="D49" s="1">
        <v>10546</v>
      </c>
      <c r="E49" s="1">
        <v>2886</v>
      </c>
      <c r="F49" s="1">
        <v>52</v>
      </c>
      <c r="G49" s="1">
        <v>0</v>
      </c>
      <c r="H49" s="1">
        <v>0</v>
      </c>
      <c r="I49" s="1">
        <v>283827</v>
      </c>
      <c r="J49" s="44">
        <v>101581</v>
      </c>
    </row>
  </sheetData>
  <sortState xmlns:xlrd2="http://schemas.microsoft.com/office/spreadsheetml/2017/richdata2" ref="A2:J49">
    <sortCondition ref="B2:B49"/>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34F2B-2CBB-4594-B2D2-6903D12969AA}">
  <sheetPr>
    <tabColor theme="7" tint="0.39997558519241921"/>
  </sheetPr>
  <dimension ref="A1:L55"/>
  <sheetViews>
    <sheetView showGridLines="0" showRowColHeaders="0" workbookViewId="0">
      <pane xSplit="2" ySplit="1" topLeftCell="C2" activePane="bottomRight" state="frozen"/>
      <selection pane="topRight" activeCell="C1" sqref="C1"/>
      <selection pane="bottomLeft" activeCell="A2" sqref="A2"/>
      <selection pane="bottomRight"/>
    </sheetView>
  </sheetViews>
  <sheetFormatPr defaultRowHeight="12.75"/>
  <cols>
    <col min="1" max="1" width="38" style="94" bestFit="1" customWidth="1"/>
    <col min="2" max="2" width="16.5703125" style="94" customWidth="1"/>
    <col min="3" max="3" width="16.42578125" style="94" customWidth="1"/>
    <col min="4" max="5" width="16" style="148" customWidth="1"/>
    <col min="6" max="6" width="16" style="94" customWidth="1"/>
    <col min="7" max="8" width="16.85546875" style="148" hidden="1" customWidth="1"/>
    <col min="9" max="9" width="19.42578125" style="148" hidden="1" customWidth="1"/>
    <col min="10" max="11" width="16.85546875" style="148" hidden="1" customWidth="1"/>
    <col min="12" max="12" width="20" style="148" hidden="1" customWidth="1"/>
    <col min="13" max="16384" width="9.140625" style="94"/>
  </cols>
  <sheetData>
    <row r="1" spans="1:12" ht="42.6" customHeight="1">
      <c r="A1" s="48" t="s">
        <v>0</v>
      </c>
      <c r="B1" s="49" t="s">
        <v>1</v>
      </c>
      <c r="C1" s="24" t="s">
        <v>2</v>
      </c>
      <c r="D1" s="24" t="s">
        <v>3</v>
      </c>
      <c r="E1" s="24" t="s">
        <v>4</v>
      </c>
      <c r="F1" s="40" t="s">
        <v>5</v>
      </c>
      <c r="G1" s="30" t="s">
        <v>6</v>
      </c>
      <c r="H1" s="30" t="s">
        <v>7</v>
      </c>
      <c r="I1" s="30" t="s">
        <v>8</v>
      </c>
      <c r="J1" s="30" t="s">
        <v>9</v>
      </c>
      <c r="K1" s="30" t="s">
        <v>10</v>
      </c>
      <c r="L1" s="30" t="s">
        <v>11</v>
      </c>
    </row>
    <row r="2" spans="1:12">
      <c r="A2" s="136" t="s">
        <v>16</v>
      </c>
      <c r="B2" s="137" t="s">
        <v>17</v>
      </c>
      <c r="C2" s="138">
        <f t="shared" ref="C2:C49" si="0">I2/K2</f>
        <v>31.405190028606455</v>
      </c>
      <c r="D2" s="138">
        <f t="shared" ref="D2:D49" si="1">I2/G2</f>
        <v>17.920713577799802</v>
      </c>
      <c r="E2" s="139">
        <f t="shared" ref="E2:E49" si="2">I2/L2</f>
        <v>1.0830291585044463</v>
      </c>
      <c r="F2" s="140">
        <f t="shared" ref="F2:F49" si="3">J2/L2</f>
        <v>0.49074791775300536</v>
      </c>
      <c r="G2" s="1">
        <v>17153</v>
      </c>
      <c r="H2" s="1">
        <v>249046</v>
      </c>
      <c r="I2" s="1">
        <v>307394</v>
      </c>
      <c r="J2" s="46">
        <v>139288</v>
      </c>
      <c r="K2" s="1">
        <v>9788</v>
      </c>
      <c r="L2" s="1">
        <v>283828</v>
      </c>
    </row>
    <row r="3" spans="1:12">
      <c r="A3" s="120" t="s">
        <v>85</v>
      </c>
      <c r="B3" s="141" t="s">
        <v>86</v>
      </c>
      <c r="C3" s="138">
        <f t="shared" si="0"/>
        <v>19.858687137709541</v>
      </c>
      <c r="D3" s="138">
        <f t="shared" si="1"/>
        <v>5.6354421375539054</v>
      </c>
      <c r="E3" s="139">
        <f t="shared" si="2"/>
        <v>0.51669418118821975</v>
      </c>
      <c r="F3" s="140">
        <f t="shared" si="3"/>
        <v>0.2647997554264751</v>
      </c>
      <c r="G3" s="1">
        <v>22493</v>
      </c>
      <c r="H3" s="1">
        <v>96717</v>
      </c>
      <c r="I3" s="1">
        <v>126758</v>
      </c>
      <c r="J3" s="46">
        <v>64962</v>
      </c>
      <c r="K3" s="1">
        <v>6383</v>
      </c>
      <c r="L3" s="1">
        <v>245325</v>
      </c>
    </row>
    <row r="4" spans="1:12">
      <c r="A4" s="120" t="s">
        <v>52</v>
      </c>
      <c r="B4" s="141" t="s">
        <v>53</v>
      </c>
      <c r="C4" s="138">
        <f t="shared" si="0"/>
        <v>17.357299004129221</v>
      </c>
      <c r="D4" s="138">
        <f t="shared" si="1"/>
        <v>5.7956204379562042</v>
      </c>
      <c r="E4" s="139">
        <f t="shared" si="2"/>
        <v>0.29443393777580007</v>
      </c>
      <c r="F4" s="140">
        <f t="shared" si="3"/>
        <v>0.17009266469718132</v>
      </c>
      <c r="G4" s="1">
        <v>12330</v>
      </c>
      <c r="H4" s="1">
        <v>57013</v>
      </c>
      <c r="I4" s="1">
        <v>71460</v>
      </c>
      <c r="J4" s="46">
        <v>41282</v>
      </c>
      <c r="K4" s="1">
        <v>4117</v>
      </c>
      <c r="L4" s="1">
        <v>242703</v>
      </c>
    </row>
    <row r="5" spans="1:12">
      <c r="A5" s="120" t="s">
        <v>75</v>
      </c>
      <c r="B5" s="141" t="s">
        <v>53</v>
      </c>
      <c r="C5" s="138">
        <f t="shared" si="0"/>
        <v>17.28448275862069</v>
      </c>
      <c r="D5" s="138">
        <f t="shared" si="1"/>
        <v>1.047544409613375</v>
      </c>
      <c r="E5" s="139">
        <f t="shared" si="2"/>
        <v>2.1002131637799647E-2</v>
      </c>
      <c r="F5" s="140">
        <f t="shared" si="3"/>
        <v>5.4741715680369556E-2</v>
      </c>
      <c r="G5" s="1">
        <v>3828</v>
      </c>
      <c r="H5" s="1">
        <v>3481</v>
      </c>
      <c r="I5" s="1">
        <v>4010</v>
      </c>
      <c r="J5" s="46">
        <v>10452</v>
      </c>
      <c r="K5" s="1">
        <v>232</v>
      </c>
      <c r="L5" s="1">
        <v>190933</v>
      </c>
    </row>
    <row r="6" spans="1:12">
      <c r="A6" s="120" t="s">
        <v>12</v>
      </c>
      <c r="B6" s="141" t="s">
        <v>13</v>
      </c>
      <c r="C6" s="138">
        <f t="shared" si="0"/>
        <v>3.4363517060367452</v>
      </c>
      <c r="D6" s="139">
        <f t="shared" si="1"/>
        <v>0.23190010184652171</v>
      </c>
      <c r="E6" s="139">
        <f t="shared" si="2"/>
        <v>2.5878725286237379E-2</v>
      </c>
      <c r="F6" s="140">
        <f t="shared" si="3"/>
        <v>7.4137581720339782E-2</v>
      </c>
      <c r="G6" s="1">
        <v>22583</v>
      </c>
      <c r="H6" s="1">
        <v>4167</v>
      </c>
      <c r="I6" s="1">
        <v>5237</v>
      </c>
      <c r="J6" s="46">
        <v>15003</v>
      </c>
      <c r="K6" s="1">
        <v>1524</v>
      </c>
      <c r="L6" s="1">
        <v>202367</v>
      </c>
    </row>
    <row r="7" spans="1:12">
      <c r="A7" s="120" t="s">
        <v>26</v>
      </c>
      <c r="B7" s="141" t="s">
        <v>27</v>
      </c>
      <c r="C7" s="138">
        <f t="shared" si="0"/>
        <v>29.596768764725681</v>
      </c>
      <c r="D7" s="138">
        <f t="shared" si="1"/>
        <v>10.995623358759534</v>
      </c>
      <c r="E7" s="139">
        <f t="shared" si="2"/>
        <v>0.42395868991885521</v>
      </c>
      <c r="F7" s="140">
        <f t="shared" si="3"/>
        <v>0.14786386187544298</v>
      </c>
      <c r="G7" s="1">
        <v>7997</v>
      </c>
      <c r="H7" s="1">
        <v>71084</v>
      </c>
      <c r="I7" s="1">
        <v>87932</v>
      </c>
      <c r="J7" s="46">
        <v>30668</v>
      </c>
      <c r="K7" s="1">
        <v>2971</v>
      </c>
      <c r="L7" s="1">
        <v>207407</v>
      </c>
    </row>
    <row r="8" spans="1:12">
      <c r="A8" s="120" t="s">
        <v>22</v>
      </c>
      <c r="B8" s="141" t="s">
        <v>23</v>
      </c>
      <c r="C8" s="138">
        <f t="shared" si="0"/>
        <v>22.683526011560694</v>
      </c>
      <c r="D8" s="138">
        <f t="shared" si="1"/>
        <v>4.8382369423895986</v>
      </c>
      <c r="E8" s="139">
        <f t="shared" si="2"/>
        <v>0.63622261361710286</v>
      </c>
      <c r="F8" s="140">
        <f t="shared" si="3"/>
        <v>0.68593999867351529</v>
      </c>
      <c r="G8" s="1">
        <v>35688</v>
      </c>
      <c r="H8" s="1">
        <v>131564</v>
      </c>
      <c r="I8" s="1">
        <v>172667</v>
      </c>
      <c r="J8" s="46">
        <v>186160</v>
      </c>
      <c r="K8" s="1">
        <v>7612</v>
      </c>
      <c r="L8" s="1">
        <v>271394</v>
      </c>
    </row>
    <row r="9" spans="1:12">
      <c r="A9" s="120" t="s">
        <v>24</v>
      </c>
      <c r="B9" s="141" t="s">
        <v>25</v>
      </c>
      <c r="C9" s="138">
        <f t="shared" si="0"/>
        <v>19.998101011576527</v>
      </c>
      <c r="D9" s="138">
        <f t="shared" si="1"/>
        <v>6.6029372754238311</v>
      </c>
      <c r="E9" s="139">
        <f t="shared" si="2"/>
        <v>1.2753755502247479</v>
      </c>
      <c r="F9" s="140">
        <f t="shared" si="3"/>
        <v>0.62453361902322002</v>
      </c>
      <c r="G9" s="1">
        <v>82934</v>
      </c>
      <c r="H9" s="1">
        <v>444477</v>
      </c>
      <c r="I9" s="1">
        <v>547608</v>
      </c>
      <c r="J9" s="46">
        <v>268156</v>
      </c>
      <c r="K9" s="1">
        <v>27383</v>
      </c>
      <c r="L9" s="1">
        <v>429370</v>
      </c>
    </row>
    <row r="10" spans="1:12">
      <c r="A10" s="120" t="s">
        <v>28</v>
      </c>
      <c r="B10" s="141" t="s">
        <v>29</v>
      </c>
      <c r="C10" s="138">
        <f t="shared" si="0"/>
        <v>25.460074660839478</v>
      </c>
      <c r="D10" s="138">
        <f t="shared" si="1"/>
        <v>7.6810328251613793</v>
      </c>
      <c r="E10" s="139">
        <f t="shared" si="2"/>
        <v>0.98372928342005184</v>
      </c>
      <c r="F10" s="140">
        <f t="shared" si="3"/>
        <v>0.57660253365839587</v>
      </c>
      <c r="G10" s="1">
        <v>36405</v>
      </c>
      <c r="H10" s="1">
        <v>226660</v>
      </c>
      <c r="I10" s="1">
        <v>279628</v>
      </c>
      <c r="J10" s="46">
        <v>163901</v>
      </c>
      <c r="K10" s="1">
        <v>10983</v>
      </c>
      <c r="L10" s="1">
        <v>284253</v>
      </c>
    </row>
    <row r="11" spans="1:12">
      <c r="A11" s="120" t="s">
        <v>32</v>
      </c>
      <c r="B11" s="141" t="s">
        <v>33</v>
      </c>
      <c r="C11" s="138">
        <f t="shared" si="0"/>
        <v>30.928097731239092</v>
      </c>
      <c r="D11" s="138">
        <f t="shared" si="1"/>
        <v>12.382476243711571</v>
      </c>
      <c r="E11" s="139">
        <f t="shared" si="2"/>
        <v>0.72635090825627913</v>
      </c>
      <c r="F11" s="140">
        <f t="shared" si="3"/>
        <v>0.33332103744507835</v>
      </c>
      <c r="G11" s="1">
        <v>14312</v>
      </c>
      <c r="H11" s="1">
        <v>137750</v>
      </c>
      <c r="I11" s="1">
        <v>177218</v>
      </c>
      <c r="J11" s="46">
        <v>81325</v>
      </c>
      <c r="K11" s="1">
        <v>5730</v>
      </c>
      <c r="L11" s="1">
        <v>243984</v>
      </c>
    </row>
    <row r="12" spans="1:12">
      <c r="A12" s="120" t="s">
        <v>34</v>
      </c>
      <c r="B12" s="141" t="s">
        <v>35</v>
      </c>
      <c r="C12" s="138">
        <f t="shared" si="0"/>
        <v>20.645365222027571</v>
      </c>
      <c r="D12" s="138">
        <f t="shared" si="1"/>
        <v>5.7500795519633421</v>
      </c>
      <c r="E12" s="139">
        <f t="shared" si="2"/>
        <v>0.98552542594733739</v>
      </c>
      <c r="F12" s="140">
        <f t="shared" si="3"/>
        <v>0.43993469898267124</v>
      </c>
      <c r="G12" s="1">
        <v>47139</v>
      </c>
      <c r="H12" s="1">
        <v>221923</v>
      </c>
      <c r="I12" s="1">
        <v>271053</v>
      </c>
      <c r="J12" s="46">
        <v>120997</v>
      </c>
      <c r="K12" s="1">
        <v>13129</v>
      </c>
      <c r="L12" s="1">
        <v>275034</v>
      </c>
    </row>
    <row r="13" spans="1:12">
      <c r="A13" s="120" t="s">
        <v>38</v>
      </c>
      <c r="B13" s="141" t="s">
        <v>39</v>
      </c>
      <c r="C13" s="138">
        <f t="shared" si="0"/>
        <v>35.826417299824662</v>
      </c>
      <c r="D13" s="138">
        <f t="shared" si="1"/>
        <v>9.4890092879256969</v>
      </c>
      <c r="E13" s="139">
        <f t="shared" si="2"/>
        <v>0.30435689282788414</v>
      </c>
      <c r="F13" s="140">
        <f t="shared" si="3"/>
        <v>0.16577046250093097</v>
      </c>
      <c r="G13" s="1">
        <v>6460</v>
      </c>
      <c r="H13" s="1">
        <v>50896</v>
      </c>
      <c r="I13" s="1">
        <v>61299</v>
      </c>
      <c r="J13" s="46">
        <v>33387</v>
      </c>
      <c r="K13" s="1">
        <v>1711</v>
      </c>
      <c r="L13" s="1">
        <v>201405</v>
      </c>
    </row>
    <row r="14" spans="1:12">
      <c r="A14" s="120" t="s">
        <v>55</v>
      </c>
      <c r="B14" s="141" t="s">
        <v>56</v>
      </c>
      <c r="C14" s="138">
        <f t="shared" si="0"/>
        <v>26.068883610451305</v>
      </c>
      <c r="D14" s="138">
        <f t="shared" si="1"/>
        <v>4.911613336316849</v>
      </c>
      <c r="E14" s="139">
        <f t="shared" si="2"/>
        <v>0.10431716219298913</v>
      </c>
      <c r="F14" s="140">
        <f t="shared" si="3"/>
        <v>5.8189491293437763E-2</v>
      </c>
      <c r="G14" s="1">
        <v>4469</v>
      </c>
      <c r="H14" s="1">
        <v>16069</v>
      </c>
      <c r="I14" s="1">
        <v>21950</v>
      </c>
      <c r="J14" s="46">
        <v>12244</v>
      </c>
      <c r="K14" s="1">
        <v>842</v>
      </c>
      <c r="L14" s="1">
        <v>210416</v>
      </c>
    </row>
    <row r="15" spans="1:12">
      <c r="A15" s="120" t="s">
        <v>42</v>
      </c>
      <c r="B15" s="141" t="s">
        <v>43</v>
      </c>
      <c r="C15" s="138">
        <f t="shared" si="0"/>
        <v>20.143107989464443</v>
      </c>
      <c r="D15" s="138">
        <f t="shared" si="1"/>
        <v>5.1109378480730676</v>
      </c>
      <c r="E15" s="139">
        <f t="shared" si="2"/>
        <v>0.11472188331299878</v>
      </c>
      <c r="F15" s="140">
        <f t="shared" si="3"/>
        <v>6.6113966838010282E-2</v>
      </c>
      <c r="G15" s="1">
        <v>4489</v>
      </c>
      <c r="H15" s="1">
        <v>18008</v>
      </c>
      <c r="I15" s="1">
        <v>22943</v>
      </c>
      <c r="J15" s="46">
        <v>13222</v>
      </c>
      <c r="K15" s="1">
        <v>1139</v>
      </c>
      <c r="L15" s="1">
        <v>199988</v>
      </c>
    </row>
    <row r="16" spans="1:12">
      <c r="A16" s="120" t="s">
        <v>45</v>
      </c>
      <c r="B16" s="141" t="s">
        <v>43</v>
      </c>
      <c r="C16" s="138">
        <f t="shared" si="0"/>
        <v>30.852342158859472</v>
      </c>
      <c r="D16" s="138">
        <f t="shared" si="1"/>
        <v>5.5236098450319053</v>
      </c>
      <c r="E16" s="139">
        <f t="shared" si="2"/>
        <v>0.13858609884957573</v>
      </c>
      <c r="F16" s="140">
        <f t="shared" si="3"/>
        <v>0.10446675662694692</v>
      </c>
      <c r="G16" s="1">
        <v>5485</v>
      </c>
      <c r="H16" s="1">
        <v>26886</v>
      </c>
      <c r="I16" s="1">
        <v>30297</v>
      </c>
      <c r="J16" s="46">
        <v>22838</v>
      </c>
      <c r="K16" s="1">
        <v>982</v>
      </c>
      <c r="L16" s="1">
        <v>218615</v>
      </c>
    </row>
    <row r="17" spans="1:12">
      <c r="A17" s="120" t="s">
        <v>14</v>
      </c>
      <c r="B17" s="141" t="s">
        <v>15</v>
      </c>
      <c r="C17" s="138">
        <f t="shared" si="0"/>
        <v>39.709734513274334</v>
      </c>
      <c r="D17" s="138">
        <f t="shared" si="1"/>
        <v>5.9385918475383797</v>
      </c>
      <c r="E17" s="139">
        <f t="shared" si="2"/>
        <v>0.11511603445887357</v>
      </c>
      <c r="F17" s="140">
        <f t="shared" si="3"/>
        <v>5.8527750270653003E-2</v>
      </c>
      <c r="G17" s="1">
        <v>3778</v>
      </c>
      <c r="H17" s="1">
        <v>19454</v>
      </c>
      <c r="I17" s="1">
        <v>22436</v>
      </c>
      <c r="J17" s="46">
        <v>11407</v>
      </c>
      <c r="K17" s="1">
        <v>565</v>
      </c>
      <c r="L17" s="1">
        <v>194899</v>
      </c>
    </row>
    <row r="18" spans="1:12">
      <c r="A18" s="120" t="s">
        <v>54</v>
      </c>
      <c r="B18" s="141" t="s">
        <v>15</v>
      </c>
      <c r="C18" s="138">
        <f t="shared" si="0"/>
        <v>27.896139705882351</v>
      </c>
      <c r="D18" s="138">
        <f t="shared" si="1"/>
        <v>6.5694805194805195</v>
      </c>
      <c r="E18" s="139">
        <f t="shared" si="2"/>
        <v>0.15182180159270078</v>
      </c>
      <c r="F18" s="140">
        <f t="shared" si="3"/>
        <v>4.3769258473728444E-2</v>
      </c>
      <c r="G18" s="1">
        <v>4620</v>
      </c>
      <c r="H18" s="1">
        <v>22499</v>
      </c>
      <c r="I18" s="1">
        <v>30351</v>
      </c>
      <c r="J18" s="46">
        <v>8750</v>
      </c>
      <c r="K18" s="1">
        <v>1088</v>
      </c>
      <c r="L18" s="1">
        <v>199912</v>
      </c>
    </row>
    <row r="19" spans="1:12">
      <c r="A19" s="120" t="s">
        <v>50</v>
      </c>
      <c r="B19" s="141" t="s">
        <v>51</v>
      </c>
      <c r="C19" s="138">
        <f t="shared" si="0"/>
        <v>27.690201253711646</v>
      </c>
      <c r="D19" s="138">
        <f t="shared" si="1"/>
        <v>15.097859327217126</v>
      </c>
      <c r="E19" s="139">
        <f t="shared" si="2"/>
        <v>0.39371678136331867</v>
      </c>
      <c r="F19" s="140">
        <f t="shared" si="3"/>
        <v>0.28468694146952445</v>
      </c>
      <c r="G19" s="1">
        <v>5559</v>
      </c>
      <c r="H19" s="1">
        <v>61817</v>
      </c>
      <c r="I19" s="1">
        <v>83929</v>
      </c>
      <c r="J19" s="46">
        <v>60687</v>
      </c>
      <c r="K19" s="1">
        <v>3031</v>
      </c>
      <c r="L19" s="1">
        <v>213171</v>
      </c>
    </row>
    <row r="20" spans="1:12">
      <c r="A20" s="120" t="s">
        <v>61</v>
      </c>
      <c r="B20" s="141" t="s">
        <v>62</v>
      </c>
      <c r="C20" s="138">
        <f t="shared" si="0"/>
        <v>11.903312444046554</v>
      </c>
      <c r="D20" s="138">
        <f t="shared" si="1"/>
        <v>1.7987012987012987</v>
      </c>
      <c r="E20" s="139">
        <f t="shared" si="2"/>
        <v>0.23621480695177902</v>
      </c>
      <c r="F20" s="140">
        <f t="shared" si="3"/>
        <v>8.2344737531700948E-2</v>
      </c>
      <c r="G20" s="1">
        <v>29568</v>
      </c>
      <c r="H20" s="1">
        <v>39811</v>
      </c>
      <c r="I20" s="1">
        <v>53184</v>
      </c>
      <c r="J20" s="46">
        <v>18540</v>
      </c>
      <c r="K20" s="1">
        <v>4468</v>
      </c>
      <c r="L20" s="1">
        <v>225151</v>
      </c>
    </row>
    <row r="21" spans="1:12">
      <c r="A21" s="120" t="s">
        <v>57</v>
      </c>
      <c r="B21" s="141" t="s">
        <v>58</v>
      </c>
      <c r="C21" s="138">
        <f t="shared" si="0"/>
        <v>28.561826252377934</v>
      </c>
      <c r="D21" s="138">
        <f t="shared" si="1"/>
        <v>7.9971592170091883</v>
      </c>
      <c r="E21" s="139">
        <f t="shared" si="2"/>
        <v>0.57464907328555437</v>
      </c>
      <c r="F21" s="140">
        <f t="shared" si="3"/>
        <v>0.54054993668806828</v>
      </c>
      <c r="G21" s="1">
        <v>22529</v>
      </c>
      <c r="H21" s="1">
        <v>145599</v>
      </c>
      <c r="I21" s="1">
        <v>180168</v>
      </c>
      <c r="J21" s="46">
        <v>169477</v>
      </c>
      <c r="K21" s="1">
        <v>6308</v>
      </c>
      <c r="L21" s="1">
        <v>313527</v>
      </c>
    </row>
    <row r="22" spans="1:12">
      <c r="A22" s="120" t="s">
        <v>18</v>
      </c>
      <c r="B22" s="141" t="s">
        <v>19</v>
      </c>
      <c r="C22" s="138">
        <f t="shared" si="0"/>
        <v>24.101673899566027</v>
      </c>
      <c r="D22" s="138">
        <f t="shared" si="1"/>
        <v>10.751106194690266</v>
      </c>
      <c r="E22" s="139">
        <f t="shared" si="2"/>
        <v>0.19271016640807404</v>
      </c>
      <c r="F22" s="140">
        <f t="shared" si="3"/>
        <v>0.21187906787684713</v>
      </c>
      <c r="G22" s="1">
        <v>3616</v>
      </c>
      <c r="H22" s="1">
        <v>29048</v>
      </c>
      <c r="I22" s="1">
        <v>38876</v>
      </c>
      <c r="J22" s="46">
        <v>42743</v>
      </c>
      <c r="K22" s="1">
        <v>1613</v>
      </c>
      <c r="L22" s="1">
        <v>201733</v>
      </c>
    </row>
    <row r="23" spans="1:12">
      <c r="A23" s="120" t="s">
        <v>67</v>
      </c>
      <c r="B23" s="141" t="s">
        <v>68</v>
      </c>
      <c r="C23" s="138">
        <f t="shared" si="0"/>
        <v>18.577818029817472</v>
      </c>
      <c r="D23" s="138">
        <f t="shared" si="1"/>
        <v>7.8086676427525621</v>
      </c>
      <c r="E23" s="139">
        <f t="shared" si="2"/>
        <v>0.52511706857914786</v>
      </c>
      <c r="F23" s="140">
        <f t="shared" si="3"/>
        <v>0.33479053684164922</v>
      </c>
      <c r="G23" s="1">
        <v>17075</v>
      </c>
      <c r="H23" s="1">
        <v>99013</v>
      </c>
      <c r="I23" s="1">
        <v>133333</v>
      </c>
      <c r="J23" s="46">
        <v>85007</v>
      </c>
      <c r="K23" s="1">
        <v>7177</v>
      </c>
      <c r="L23" s="1">
        <v>253911</v>
      </c>
    </row>
    <row r="24" spans="1:12">
      <c r="A24" s="120" t="s">
        <v>252</v>
      </c>
      <c r="B24" s="141" t="s">
        <v>64</v>
      </c>
      <c r="C24" s="138">
        <f t="shared" si="0"/>
        <v>25.644411716576666</v>
      </c>
      <c r="D24" s="138">
        <f t="shared" si="1"/>
        <v>10.783993944398569</v>
      </c>
      <c r="E24" s="139">
        <f t="shared" si="2"/>
        <v>0.64124145832480872</v>
      </c>
      <c r="F24" s="140">
        <f t="shared" si="3"/>
        <v>0.36431523384753878</v>
      </c>
      <c r="G24" s="1">
        <v>14532</v>
      </c>
      <c r="H24" s="1">
        <v>120874</v>
      </c>
      <c r="I24" s="1">
        <v>156713</v>
      </c>
      <c r="J24" s="46">
        <v>89035</v>
      </c>
      <c r="K24" s="1">
        <v>6111</v>
      </c>
      <c r="L24" s="1">
        <v>244390</v>
      </c>
    </row>
    <row r="25" spans="1:12">
      <c r="A25" s="120" t="s">
        <v>48</v>
      </c>
      <c r="B25" s="141" t="s">
        <v>49</v>
      </c>
      <c r="C25" s="138">
        <f t="shared" si="0"/>
        <v>14.533475783475783</v>
      </c>
      <c r="D25" s="138">
        <f t="shared" si="1"/>
        <v>14.471631205673759</v>
      </c>
      <c r="E25" s="139">
        <f t="shared" si="2"/>
        <v>9.9258178280432929E-2</v>
      </c>
      <c r="F25" s="140">
        <f t="shared" si="3"/>
        <v>0.1198394746442904</v>
      </c>
      <c r="G25" s="1">
        <v>1410</v>
      </c>
      <c r="H25" s="1">
        <v>15710</v>
      </c>
      <c r="I25" s="1">
        <v>20405</v>
      </c>
      <c r="J25" s="46">
        <v>24636</v>
      </c>
      <c r="K25" s="1">
        <v>1404</v>
      </c>
      <c r="L25" s="1">
        <v>205575</v>
      </c>
    </row>
    <row r="26" spans="1:12">
      <c r="A26" s="120" t="s">
        <v>69</v>
      </c>
      <c r="B26" s="141" t="s">
        <v>70</v>
      </c>
      <c r="C26" s="138">
        <f t="shared" si="0"/>
        <v>24.059407096171803</v>
      </c>
      <c r="D26" s="138">
        <f t="shared" si="1"/>
        <v>8.1922266820331444</v>
      </c>
      <c r="E26" s="139">
        <f t="shared" si="2"/>
        <v>0.66671518068236579</v>
      </c>
      <c r="F26" s="140">
        <f t="shared" si="3"/>
        <v>0.76170562342127313</v>
      </c>
      <c r="G26" s="1">
        <v>25163</v>
      </c>
      <c r="H26" s="1">
        <v>159070</v>
      </c>
      <c r="I26" s="1">
        <v>206141</v>
      </c>
      <c r="J26" s="46">
        <v>235511</v>
      </c>
      <c r="K26" s="1">
        <v>8568</v>
      </c>
      <c r="L26" s="1">
        <v>309189</v>
      </c>
    </row>
    <row r="27" spans="1:12">
      <c r="A27" s="120" t="s">
        <v>30</v>
      </c>
      <c r="B27" s="141" t="s">
        <v>31</v>
      </c>
      <c r="C27" s="138">
        <f t="shared" si="0"/>
        <v>40.687306501547987</v>
      </c>
      <c r="D27" s="138">
        <f t="shared" si="1"/>
        <v>2.1936237689868134</v>
      </c>
      <c r="E27" s="139">
        <f t="shared" si="2"/>
        <v>6.9059017030914188E-2</v>
      </c>
      <c r="F27" s="140">
        <f t="shared" si="3"/>
        <v>3.3473287055769546E-2</v>
      </c>
      <c r="G27" s="1">
        <v>5991</v>
      </c>
      <c r="H27" s="1">
        <v>11676</v>
      </c>
      <c r="I27" s="1">
        <v>13142</v>
      </c>
      <c r="J27" s="46">
        <v>6370</v>
      </c>
      <c r="K27" s="1">
        <v>323</v>
      </c>
      <c r="L27" s="1">
        <v>190301</v>
      </c>
    </row>
    <row r="28" spans="1:12">
      <c r="A28" s="120" t="s">
        <v>71</v>
      </c>
      <c r="B28" s="141" t="s">
        <v>31</v>
      </c>
      <c r="C28" s="138">
        <f t="shared" si="0"/>
        <v>26.58001777075723</v>
      </c>
      <c r="D28" s="138">
        <f t="shared" si="1"/>
        <v>13.583018011200242</v>
      </c>
      <c r="E28" s="139">
        <f t="shared" si="2"/>
        <v>0.94693913441077682</v>
      </c>
      <c r="F28" s="140">
        <f t="shared" si="3"/>
        <v>0.4486678507992895</v>
      </c>
      <c r="G28" s="1">
        <v>19821</v>
      </c>
      <c r="H28" s="1">
        <v>207533</v>
      </c>
      <c r="I28" s="1">
        <v>269229</v>
      </c>
      <c r="J28" s="46">
        <v>127563</v>
      </c>
      <c r="K28" s="1">
        <v>10129</v>
      </c>
      <c r="L28" s="1">
        <v>284315</v>
      </c>
    </row>
    <row r="29" spans="1:12">
      <c r="A29" s="120" t="s">
        <v>96</v>
      </c>
      <c r="B29" s="141" t="s">
        <v>31</v>
      </c>
      <c r="C29" s="138">
        <f t="shared" si="0"/>
        <v>41.02491103202847</v>
      </c>
      <c r="D29" s="138">
        <f t="shared" si="1"/>
        <v>6.0041666666666664</v>
      </c>
      <c r="E29" s="139">
        <f t="shared" si="2"/>
        <v>6.1879022431682404E-2</v>
      </c>
      <c r="F29" s="140">
        <f t="shared" si="3"/>
        <v>4.2743117247006156E-2</v>
      </c>
      <c r="G29" s="1">
        <v>1920</v>
      </c>
      <c r="H29" s="1">
        <v>9940</v>
      </c>
      <c r="I29" s="1">
        <v>11528</v>
      </c>
      <c r="J29" s="46">
        <v>7963</v>
      </c>
      <c r="K29" s="1">
        <v>281</v>
      </c>
      <c r="L29" s="1">
        <v>186299</v>
      </c>
    </row>
    <row r="30" spans="1:12">
      <c r="A30" s="120" t="s">
        <v>65</v>
      </c>
      <c r="B30" s="141" t="s">
        <v>66</v>
      </c>
      <c r="C30" s="138">
        <f t="shared" si="0"/>
        <v>18.23095909732017</v>
      </c>
      <c r="D30" s="138">
        <f t="shared" si="1"/>
        <v>4.5467843114263937</v>
      </c>
      <c r="E30" s="139">
        <f t="shared" si="2"/>
        <v>0.51787413483978884</v>
      </c>
      <c r="F30" s="140">
        <f t="shared" si="3"/>
        <v>0.54920854325884527</v>
      </c>
      <c r="G30" s="1">
        <v>34114</v>
      </c>
      <c r="H30" s="1">
        <v>127970</v>
      </c>
      <c r="I30" s="1">
        <v>155109</v>
      </c>
      <c r="J30" s="46">
        <v>164494</v>
      </c>
      <c r="K30" s="1">
        <v>8508</v>
      </c>
      <c r="L30" s="1">
        <v>299511</v>
      </c>
    </row>
    <row r="31" spans="1:12">
      <c r="A31" s="120" t="s">
        <v>73</v>
      </c>
      <c r="B31" s="141" t="s">
        <v>74</v>
      </c>
      <c r="C31" s="138">
        <f t="shared" si="0"/>
        <v>22.52840909090909</v>
      </c>
      <c r="D31" s="138">
        <f t="shared" si="1"/>
        <v>4.0947727994915795</v>
      </c>
      <c r="E31" s="139">
        <f t="shared" si="2"/>
        <v>0.219687250936585</v>
      </c>
      <c r="F31" s="140">
        <f t="shared" si="3"/>
        <v>0.22995026190283382</v>
      </c>
      <c r="G31" s="1">
        <v>12588</v>
      </c>
      <c r="H31" s="1">
        <v>41079</v>
      </c>
      <c r="I31" s="1">
        <v>51545</v>
      </c>
      <c r="J31" s="46">
        <v>53953</v>
      </c>
      <c r="K31" s="1">
        <v>2288</v>
      </c>
      <c r="L31" s="1">
        <v>234629</v>
      </c>
    </row>
    <row r="32" spans="1:12">
      <c r="A32" s="120" t="s">
        <v>76</v>
      </c>
      <c r="B32" s="141" t="s">
        <v>77</v>
      </c>
      <c r="C32" s="138">
        <f t="shared" si="0"/>
        <v>6.7987540914370186</v>
      </c>
      <c r="D32" s="138">
        <f t="shared" si="1"/>
        <v>1.7033754827786889</v>
      </c>
      <c r="E32" s="139">
        <f t="shared" si="2"/>
        <v>0.48274000742204048</v>
      </c>
      <c r="F32" s="140">
        <f t="shared" si="3"/>
        <v>0.56427374584384482</v>
      </c>
      <c r="G32" s="1">
        <v>75604</v>
      </c>
      <c r="H32" s="1">
        <v>103779</v>
      </c>
      <c r="I32" s="1">
        <v>128782</v>
      </c>
      <c r="J32" s="46">
        <v>150533</v>
      </c>
      <c r="K32" s="1">
        <v>18942</v>
      </c>
      <c r="L32" s="1">
        <v>266773</v>
      </c>
    </row>
    <row r="33" spans="1:12">
      <c r="A33" s="120" t="s">
        <v>80</v>
      </c>
      <c r="B33" s="141" t="s">
        <v>81</v>
      </c>
      <c r="C33" s="138">
        <f t="shared" si="0"/>
        <v>25.007903402854005</v>
      </c>
      <c r="D33" s="138">
        <f t="shared" si="1"/>
        <v>6.3740697218958084</v>
      </c>
      <c r="E33" s="139">
        <f t="shared" si="2"/>
        <v>0.48093340201136564</v>
      </c>
      <c r="F33" s="140">
        <f t="shared" si="3"/>
        <v>0.2195994156737906</v>
      </c>
      <c r="G33" s="1">
        <v>17871</v>
      </c>
      <c r="H33" s="1">
        <v>84616</v>
      </c>
      <c r="I33" s="1">
        <v>113911</v>
      </c>
      <c r="J33" s="46">
        <v>52013</v>
      </c>
      <c r="K33" s="1">
        <v>4555</v>
      </c>
      <c r="L33" s="1">
        <v>236854</v>
      </c>
    </row>
    <row r="34" spans="1:12">
      <c r="A34" s="120" t="s">
        <v>82</v>
      </c>
      <c r="B34" s="141" t="s">
        <v>83</v>
      </c>
      <c r="C34" s="138">
        <f t="shared" si="0"/>
        <v>12.994307940423109</v>
      </c>
      <c r="D34" s="138">
        <f t="shared" si="1"/>
        <v>3.1190718362885597</v>
      </c>
      <c r="E34" s="139">
        <f t="shared" si="2"/>
        <v>0.95141281395865751</v>
      </c>
      <c r="F34" s="140">
        <f t="shared" si="3"/>
        <v>0.3919528413721568</v>
      </c>
      <c r="G34" s="1">
        <v>131744</v>
      </c>
      <c r="H34" s="1">
        <v>299113</v>
      </c>
      <c r="I34" s="1">
        <v>410919</v>
      </c>
      <c r="J34" s="46">
        <v>169286</v>
      </c>
      <c r="K34" s="1">
        <v>31623</v>
      </c>
      <c r="L34" s="1">
        <v>431904</v>
      </c>
    </row>
    <row r="35" spans="1:12">
      <c r="A35" s="120" t="s">
        <v>84</v>
      </c>
      <c r="B35" s="141" t="s">
        <v>83</v>
      </c>
      <c r="C35" s="138">
        <f t="shared" si="0"/>
        <v>10.519423915103278</v>
      </c>
      <c r="D35" s="138">
        <f t="shared" si="1"/>
        <v>1.8756884608886637</v>
      </c>
      <c r="E35" s="139">
        <f t="shared" si="2"/>
        <v>0.22389742286648878</v>
      </c>
      <c r="F35" s="140">
        <f t="shared" si="3"/>
        <v>0.95120406726885154</v>
      </c>
      <c r="G35" s="1">
        <v>59190</v>
      </c>
      <c r="H35" s="1">
        <v>78871</v>
      </c>
      <c r="I35" s="1">
        <v>111022</v>
      </c>
      <c r="J35" s="46">
        <v>471665</v>
      </c>
      <c r="K35" s="1">
        <v>10554</v>
      </c>
      <c r="L35" s="1">
        <v>495861</v>
      </c>
    </row>
    <row r="36" spans="1:12">
      <c r="A36" s="120" t="s">
        <v>20</v>
      </c>
      <c r="B36" s="141" t="s">
        <v>21</v>
      </c>
      <c r="C36" s="138">
        <f t="shared" si="0"/>
        <v>27.382857142857144</v>
      </c>
      <c r="D36" s="138">
        <f t="shared" si="1"/>
        <v>4.7800498753117209</v>
      </c>
      <c r="E36" s="139">
        <f t="shared" si="2"/>
        <v>0.19112859400629184</v>
      </c>
      <c r="F36" s="140">
        <f t="shared" si="3"/>
        <v>7.8413776255502873E-2</v>
      </c>
      <c r="G36" s="1">
        <v>8020</v>
      </c>
      <c r="H36" s="1">
        <v>30401</v>
      </c>
      <c r="I36" s="1">
        <v>38336</v>
      </c>
      <c r="J36" s="46">
        <v>15728</v>
      </c>
      <c r="K36" s="1">
        <v>1400</v>
      </c>
      <c r="L36" s="1">
        <v>200577</v>
      </c>
    </row>
    <row r="37" spans="1:12">
      <c r="A37" s="120" t="s">
        <v>46</v>
      </c>
      <c r="B37" s="141" t="s">
        <v>47</v>
      </c>
      <c r="C37" s="138">
        <f t="shared" si="0"/>
        <v>21.348484848484848</v>
      </c>
      <c r="D37" s="138">
        <f t="shared" si="1"/>
        <v>5.6626477541371161</v>
      </c>
      <c r="E37" s="139">
        <f t="shared" si="2"/>
        <v>0.11172837778586288</v>
      </c>
      <c r="F37" s="140">
        <f t="shared" si="3"/>
        <v>9.6517496478314813E-2</v>
      </c>
      <c r="G37" s="1">
        <v>4230</v>
      </c>
      <c r="H37" s="1">
        <v>19518</v>
      </c>
      <c r="I37" s="1">
        <v>23953</v>
      </c>
      <c r="J37" s="46">
        <v>20692</v>
      </c>
      <c r="K37" s="1">
        <v>1122</v>
      </c>
      <c r="L37" s="1">
        <v>214386</v>
      </c>
    </row>
    <row r="38" spans="1:12">
      <c r="A38" s="120" t="s">
        <v>72</v>
      </c>
      <c r="B38" s="141" t="s">
        <v>47</v>
      </c>
      <c r="C38" s="138">
        <f t="shared" si="0"/>
        <v>34.815561959654175</v>
      </c>
      <c r="D38" s="138">
        <f t="shared" si="1"/>
        <v>9.8155671108222293</v>
      </c>
      <c r="E38" s="139">
        <f t="shared" si="2"/>
        <v>0.28073542875998642</v>
      </c>
      <c r="F38" s="140">
        <f t="shared" si="3"/>
        <v>0.14063494866777898</v>
      </c>
      <c r="G38" s="1">
        <v>6154</v>
      </c>
      <c r="H38" s="1">
        <v>51428</v>
      </c>
      <c r="I38" s="1">
        <v>60405</v>
      </c>
      <c r="J38" s="46">
        <v>30260</v>
      </c>
      <c r="K38" s="1">
        <v>1735</v>
      </c>
      <c r="L38" s="1">
        <v>215167</v>
      </c>
    </row>
    <row r="39" spans="1:12">
      <c r="A39" s="120" t="s">
        <v>36</v>
      </c>
      <c r="B39" s="141" t="s">
        <v>37</v>
      </c>
      <c r="C39" s="138">
        <f t="shared" si="0"/>
        <v>25.585106382978722</v>
      </c>
      <c r="D39" s="138">
        <f t="shared" si="1"/>
        <v>4.5683832840861127</v>
      </c>
      <c r="E39" s="139">
        <f t="shared" si="2"/>
        <v>0.1869566531779176</v>
      </c>
      <c r="F39" s="140">
        <f t="shared" si="3"/>
        <v>0.25872054104711273</v>
      </c>
      <c r="G39" s="1">
        <v>9476</v>
      </c>
      <c r="H39" s="1">
        <v>37056</v>
      </c>
      <c r="I39" s="1">
        <v>43290</v>
      </c>
      <c r="J39" s="46">
        <v>59907</v>
      </c>
      <c r="K39" s="1">
        <v>1692</v>
      </c>
      <c r="L39" s="1">
        <v>231551</v>
      </c>
    </row>
    <row r="40" spans="1:12">
      <c r="A40" s="120" t="s">
        <v>44</v>
      </c>
      <c r="B40" s="141" t="s">
        <v>37</v>
      </c>
      <c r="C40" s="138">
        <f t="shared" si="0"/>
        <v>26.28060413354531</v>
      </c>
      <c r="D40" s="138">
        <f t="shared" si="1"/>
        <v>10.460686600221484</v>
      </c>
      <c r="E40" s="139">
        <f t="shared" si="2"/>
        <v>0.52456129216513825</v>
      </c>
      <c r="F40" s="140">
        <f t="shared" si="3"/>
        <v>0.43139339320280518</v>
      </c>
      <c r="G40" s="1">
        <v>12642</v>
      </c>
      <c r="H40" s="1">
        <v>105550</v>
      </c>
      <c r="I40" s="1">
        <v>132244</v>
      </c>
      <c r="J40" s="46">
        <v>108756</v>
      </c>
      <c r="K40" s="1">
        <v>5032</v>
      </c>
      <c r="L40" s="1">
        <v>252104</v>
      </c>
    </row>
    <row r="41" spans="1:12">
      <c r="A41" s="120" t="s">
        <v>87</v>
      </c>
      <c r="B41" s="141" t="s">
        <v>88</v>
      </c>
      <c r="C41" s="138">
        <f t="shared" si="0"/>
        <v>31.066675053465843</v>
      </c>
      <c r="D41" s="138">
        <f t="shared" si="1"/>
        <v>7.7338323259528359</v>
      </c>
      <c r="E41" s="139">
        <f t="shared" si="2"/>
        <v>0.92995642988676286</v>
      </c>
      <c r="F41" s="140">
        <f t="shared" si="3"/>
        <v>0.47920722729138504</v>
      </c>
      <c r="G41" s="1">
        <v>31931</v>
      </c>
      <c r="H41" s="1">
        <v>185627</v>
      </c>
      <c r="I41" s="1">
        <v>246949</v>
      </c>
      <c r="J41" s="46">
        <v>127253</v>
      </c>
      <c r="K41" s="1">
        <v>7949</v>
      </c>
      <c r="L41" s="1">
        <v>265549</v>
      </c>
    </row>
    <row r="42" spans="1:12">
      <c r="A42" s="120" t="s">
        <v>89</v>
      </c>
      <c r="B42" s="141" t="s">
        <v>90</v>
      </c>
      <c r="C42" s="138">
        <f t="shared" si="0"/>
        <v>21.927447552447553</v>
      </c>
      <c r="D42" s="138">
        <f t="shared" si="1"/>
        <v>6.1336267498013326</v>
      </c>
      <c r="E42" s="139">
        <f t="shared" si="2"/>
        <v>0.43078429015472858</v>
      </c>
      <c r="F42" s="140">
        <f t="shared" si="3"/>
        <v>0.24529030928543216</v>
      </c>
      <c r="G42" s="1">
        <v>16359</v>
      </c>
      <c r="H42" s="1">
        <v>79285</v>
      </c>
      <c r="I42" s="1">
        <v>100340</v>
      </c>
      <c r="J42" s="46">
        <v>57134</v>
      </c>
      <c r="K42" s="1">
        <v>4576</v>
      </c>
      <c r="L42" s="1">
        <v>232924</v>
      </c>
    </row>
    <row r="43" spans="1:12">
      <c r="A43" s="120" t="s">
        <v>40</v>
      </c>
      <c r="B43" s="141" t="s">
        <v>41</v>
      </c>
      <c r="C43" s="138">
        <f t="shared" si="0"/>
        <v>19.217915138816135</v>
      </c>
      <c r="D43" s="138">
        <f t="shared" si="1"/>
        <v>3.2911994258544901</v>
      </c>
      <c r="E43" s="139">
        <f t="shared" si="2"/>
        <v>0.18748850140027393</v>
      </c>
      <c r="F43" s="140">
        <f t="shared" si="3"/>
        <v>0.16009628160837303</v>
      </c>
      <c r="G43" s="1">
        <v>11147</v>
      </c>
      <c r="H43" s="1">
        <v>26670</v>
      </c>
      <c r="I43" s="1">
        <v>36687</v>
      </c>
      <c r="J43" s="46">
        <v>31327</v>
      </c>
      <c r="K43" s="1">
        <v>1909</v>
      </c>
      <c r="L43" s="1">
        <v>195676</v>
      </c>
    </row>
    <row r="44" spans="1:12">
      <c r="A44" s="120" t="s">
        <v>78</v>
      </c>
      <c r="B44" s="141" t="s">
        <v>79</v>
      </c>
      <c r="C44" s="138">
        <f t="shared" si="0"/>
        <v>25.157303370786519</v>
      </c>
      <c r="D44" s="139">
        <f t="shared" si="1"/>
        <v>0.69743536496729308</v>
      </c>
      <c r="E44" s="139">
        <f t="shared" si="2"/>
        <v>3.4112550594950913E-2</v>
      </c>
      <c r="F44" s="140">
        <f t="shared" si="3"/>
        <v>7.9875271067051959E-2</v>
      </c>
      <c r="G44" s="1">
        <v>9631</v>
      </c>
      <c r="H44" s="1">
        <v>5660</v>
      </c>
      <c r="I44" s="1">
        <v>6717</v>
      </c>
      <c r="J44" s="46">
        <v>15728</v>
      </c>
      <c r="K44" s="1">
        <v>267</v>
      </c>
      <c r="L44" s="1">
        <v>196907</v>
      </c>
    </row>
    <row r="45" spans="1:12">
      <c r="A45" s="120" t="s">
        <v>91</v>
      </c>
      <c r="B45" s="141" t="s">
        <v>79</v>
      </c>
      <c r="C45" s="138">
        <f t="shared" si="0"/>
        <v>21.869382085405743</v>
      </c>
      <c r="D45" s="138">
        <f t="shared" si="1"/>
        <v>6.6682014427806315</v>
      </c>
      <c r="E45" s="139">
        <f t="shared" si="2"/>
        <v>1.4598994944811701</v>
      </c>
      <c r="F45" s="140">
        <f t="shared" si="3"/>
        <v>1.0373485686937274</v>
      </c>
      <c r="G45" s="1">
        <v>73192</v>
      </c>
      <c r="H45" s="1">
        <v>358784</v>
      </c>
      <c r="I45" s="1">
        <v>488059</v>
      </c>
      <c r="J45" s="46">
        <v>346796</v>
      </c>
      <c r="K45" s="1">
        <v>22317</v>
      </c>
      <c r="L45" s="1">
        <v>334310</v>
      </c>
    </row>
    <row r="46" spans="1:12">
      <c r="A46" s="120" t="s">
        <v>59</v>
      </c>
      <c r="B46" s="141" t="s">
        <v>60</v>
      </c>
      <c r="C46" s="138">
        <f t="shared" si="0"/>
        <v>32.188436830835116</v>
      </c>
      <c r="D46" s="138">
        <f t="shared" si="1"/>
        <v>6.9080882352941178</v>
      </c>
      <c r="E46" s="139">
        <f t="shared" si="2"/>
        <v>0.21895088462061332</v>
      </c>
      <c r="F46" s="140">
        <f t="shared" si="3"/>
        <v>0.16734963391660679</v>
      </c>
      <c r="G46" s="1">
        <v>6528</v>
      </c>
      <c r="H46" s="1">
        <v>36606</v>
      </c>
      <c r="I46" s="1">
        <v>45096</v>
      </c>
      <c r="J46" s="46">
        <v>34468</v>
      </c>
      <c r="K46" s="1">
        <v>1401</v>
      </c>
      <c r="L46" s="1">
        <v>205964</v>
      </c>
    </row>
    <row r="47" spans="1:12">
      <c r="A47" s="120" t="s">
        <v>92</v>
      </c>
      <c r="B47" s="141" t="s">
        <v>93</v>
      </c>
      <c r="C47" s="138">
        <f t="shared" si="0"/>
        <v>16.889858965748825</v>
      </c>
      <c r="D47" s="138">
        <f t="shared" si="1"/>
        <v>3.2437766026054429</v>
      </c>
      <c r="E47" s="139">
        <f t="shared" si="2"/>
        <v>0.41293532338308458</v>
      </c>
      <c r="F47" s="140">
        <f t="shared" si="3"/>
        <v>0.27998620757598147</v>
      </c>
      <c r="G47" s="1">
        <v>31012</v>
      </c>
      <c r="H47" s="1">
        <v>79357</v>
      </c>
      <c r="I47" s="1">
        <v>100596</v>
      </c>
      <c r="J47" s="46">
        <v>68208</v>
      </c>
      <c r="K47" s="1">
        <v>5956</v>
      </c>
      <c r="L47" s="1">
        <v>243612</v>
      </c>
    </row>
    <row r="48" spans="1:12">
      <c r="A48" s="120" t="s">
        <v>94</v>
      </c>
      <c r="B48" s="141" t="s">
        <v>95</v>
      </c>
      <c r="C48" s="138">
        <f t="shared" si="0"/>
        <v>18.494531581178464</v>
      </c>
      <c r="D48" s="138">
        <f t="shared" si="1"/>
        <v>9.3387131298428869</v>
      </c>
      <c r="E48" s="139">
        <f t="shared" si="2"/>
        <v>0.78802908738860133</v>
      </c>
      <c r="F48" s="140">
        <f t="shared" si="3"/>
        <v>0.38976089241784401</v>
      </c>
      <c r="G48" s="1">
        <v>23359</v>
      </c>
      <c r="H48" s="1">
        <v>161633</v>
      </c>
      <c r="I48" s="1">
        <v>218143</v>
      </c>
      <c r="J48" s="46">
        <v>107894</v>
      </c>
      <c r="K48" s="1">
        <v>11795</v>
      </c>
      <c r="L48" s="1">
        <v>276821</v>
      </c>
    </row>
    <row r="49" spans="1:12">
      <c r="A49" s="141" t="s">
        <v>97</v>
      </c>
      <c r="B49" s="141" t="s">
        <v>98</v>
      </c>
      <c r="C49" s="138">
        <f t="shared" si="0"/>
        <v>7.1452683481888863</v>
      </c>
      <c r="D49" s="138">
        <f t="shared" si="1"/>
        <v>1.7426919518963921</v>
      </c>
      <c r="E49" s="139">
        <f t="shared" si="2"/>
        <v>0.26549271210984154</v>
      </c>
      <c r="F49" s="140">
        <f t="shared" si="3"/>
        <v>0.35789759254757297</v>
      </c>
      <c r="G49" s="1">
        <v>43240</v>
      </c>
      <c r="H49" s="1">
        <v>55082</v>
      </c>
      <c r="I49" s="1">
        <v>75354</v>
      </c>
      <c r="J49" s="46">
        <v>101581</v>
      </c>
      <c r="K49" s="1">
        <v>10546</v>
      </c>
      <c r="L49" s="1">
        <v>283827</v>
      </c>
    </row>
    <row r="50" spans="1:12">
      <c r="A50" s="149"/>
      <c r="B50" s="144"/>
      <c r="C50" s="144"/>
      <c r="D50" s="145"/>
      <c r="E50" s="146"/>
      <c r="F50" s="147"/>
    </row>
    <row r="51" spans="1:12">
      <c r="A51" s="10" t="s">
        <v>99</v>
      </c>
      <c r="B51" s="10"/>
      <c r="C51" s="57">
        <f>AVERAGE(C2:C49)</f>
        <v>23.499252542236366</v>
      </c>
      <c r="D51" s="57">
        <f t="shared" ref="D51:F51" si="4">AVERAGE(D2:D49)</f>
        <v>6.6222013744212278</v>
      </c>
      <c r="E51" s="39">
        <f t="shared" si="4"/>
        <v>0.44183177122314388</v>
      </c>
      <c r="F51" s="58">
        <f t="shared" si="4"/>
        <v>0.30610895611954536</v>
      </c>
    </row>
    <row r="52" spans="1:12">
      <c r="A52" s="10" t="s">
        <v>100</v>
      </c>
      <c r="B52" s="10"/>
      <c r="C52" s="57">
        <f>MEDIAN(C2:C49)</f>
        <v>24.080540497868917</v>
      </c>
      <c r="D52" s="57">
        <f t="shared" ref="D52:F52" si="5">MEDIAN(D2:D49)</f>
        <v>5.971379257102523</v>
      </c>
      <c r="E52" s="39">
        <f t="shared" si="5"/>
        <v>0.3490368370956014</v>
      </c>
      <c r="F52" s="58">
        <f t="shared" si="5"/>
        <v>0.25200542516627245</v>
      </c>
    </row>
    <row r="53" spans="1:12">
      <c r="A53" s="53"/>
      <c r="B53" s="54"/>
      <c r="C53" s="55"/>
      <c r="D53" s="55"/>
      <c r="E53" s="55"/>
      <c r="F53" s="55"/>
    </row>
    <row r="54" spans="1:12" ht="42" customHeight="1">
      <c r="A54" s="156" t="s">
        <v>255</v>
      </c>
      <c r="B54" s="157"/>
      <c r="C54" s="157"/>
      <c r="D54" s="157"/>
      <c r="E54" s="157"/>
      <c r="F54" s="158"/>
    </row>
    <row r="55" spans="1:12" ht="29.45" customHeight="1">
      <c r="A55" s="159" t="s">
        <v>256</v>
      </c>
      <c r="B55" s="160"/>
      <c r="C55" s="160"/>
      <c r="D55" s="160"/>
      <c r="E55" s="160"/>
      <c r="F55" s="161"/>
    </row>
  </sheetData>
  <autoFilter ref="A1:L49" xr:uid="{8C734F2B-2CBB-4594-B2D2-6903D12969AA}"/>
  <sortState xmlns:xlrd2="http://schemas.microsoft.com/office/spreadsheetml/2017/richdata2" ref="A2:L49">
    <sortCondition ref="B2:B49"/>
  </sortState>
  <mergeCells count="2">
    <mergeCell ref="A54:F54"/>
    <mergeCell ref="A55:F55"/>
  </mergeCells>
  <conditionalFormatting sqref="A2:F49">
    <cfRule type="expression" dxfId="13" priority="1">
      <formula>MOD(ROW(),2)=0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8853D-E5C4-4D9C-AC51-02CC2473D016}">
  <sheetPr>
    <tabColor theme="7" tint="0.39997558519241921"/>
  </sheetPr>
  <dimension ref="A1:Q48"/>
  <sheetViews>
    <sheetView showGridLines="0" showRowColHeaders="0" workbookViewId="0">
      <pane xSplit="2" ySplit="1" topLeftCell="C2" activePane="bottomRight" state="frozen"/>
      <selection pane="topRight" activeCell="C1" sqref="C1"/>
      <selection pane="bottomLeft" activeCell="A2" sqref="A2"/>
      <selection pane="bottomRight" activeCell="B1" sqref="B1"/>
    </sheetView>
  </sheetViews>
  <sheetFormatPr defaultRowHeight="12.75"/>
  <cols>
    <col min="1" max="1" width="38" style="94" hidden="1" customWidth="1"/>
    <col min="2" max="2" width="21.28515625" style="94" customWidth="1"/>
    <col min="3" max="3" width="21.85546875" style="94" customWidth="1"/>
    <col min="4" max="4" width="20" style="148" customWidth="1"/>
    <col min="5" max="5" width="19.42578125" style="148" customWidth="1"/>
    <col min="6" max="6" width="21.140625" style="94" customWidth="1"/>
    <col min="7" max="8" width="16.85546875" style="148" hidden="1" customWidth="1"/>
    <col min="9" max="9" width="19.42578125" style="148" hidden="1" customWidth="1"/>
    <col min="10" max="11" width="16.85546875" style="148" hidden="1" customWidth="1"/>
    <col min="12" max="12" width="20" style="148" hidden="1" customWidth="1"/>
    <col min="13" max="13" width="12.28515625" style="94" customWidth="1"/>
    <col min="14" max="14" width="11" style="94" customWidth="1"/>
    <col min="15" max="15" width="10.5703125" style="94" customWidth="1"/>
    <col min="16" max="17" width="9.140625" style="94" customWidth="1"/>
    <col min="18" max="16384" width="9.140625" style="94"/>
  </cols>
  <sheetData>
    <row r="1" spans="1:12" ht="42.6" customHeight="1">
      <c r="A1" s="48" t="s">
        <v>0</v>
      </c>
      <c r="B1" s="49" t="s">
        <v>1</v>
      </c>
      <c r="C1" s="24" t="s">
        <v>2</v>
      </c>
      <c r="D1" s="24" t="s">
        <v>3</v>
      </c>
      <c r="E1" s="24" t="s">
        <v>4</v>
      </c>
      <c r="F1" s="40" t="s">
        <v>5</v>
      </c>
      <c r="G1" s="30" t="s">
        <v>6</v>
      </c>
      <c r="H1" s="30" t="s">
        <v>7</v>
      </c>
      <c r="I1" s="30" t="s">
        <v>8</v>
      </c>
      <c r="J1" s="30" t="s">
        <v>9</v>
      </c>
      <c r="K1" s="30" t="s">
        <v>10</v>
      </c>
      <c r="L1" s="30" t="s">
        <v>11</v>
      </c>
    </row>
    <row r="2" spans="1:12">
      <c r="A2" s="136" t="s">
        <v>16</v>
      </c>
      <c r="B2" s="137" t="s">
        <v>17</v>
      </c>
      <c r="C2" s="138">
        <f>I2/K2</f>
        <v>31.405190028606455</v>
      </c>
      <c r="D2" s="138">
        <f>I2/G2</f>
        <v>17.920713577799802</v>
      </c>
      <c r="E2" s="139">
        <f>I2/L2</f>
        <v>1.0830291585044463</v>
      </c>
      <c r="F2" s="140">
        <f>J2/L2</f>
        <v>0.49074791775300536</v>
      </c>
      <c r="G2" s="1">
        <v>17153</v>
      </c>
      <c r="H2" s="1">
        <v>249046</v>
      </c>
      <c r="I2" s="1">
        <v>307394</v>
      </c>
      <c r="J2" s="46">
        <v>139288</v>
      </c>
      <c r="K2" s="1">
        <v>9788</v>
      </c>
      <c r="L2" s="1">
        <v>283828</v>
      </c>
    </row>
    <row r="3" spans="1:12">
      <c r="A3" s="120" t="s">
        <v>85</v>
      </c>
      <c r="B3" s="141" t="s">
        <v>86</v>
      </c>
      <c r="C3" s="138">
        <f>I3/K3</f>
        <v>19.858687137709541</v>
      </c>
      <c r="D3" s="138">
        <f>I3/G3</f>
        <v>5.6354421375539054</v>
      </c>
      <c r="E3" s="139">
        <f>I3/L3</f>
        <v>0.51669418118821975</v>
      </c>
      <c r="F3" s="140">
        <f>J3/L3</f>
        <v>0.2647997554264751</v>
      </c>
      <c r="G3" s="1">
        <v>22493</v>
      </c>
      <c r="H3" s="1">
        <v>96717</v>
      </c>
      <c r="I3" s="1">
        <v>126758</v>
      </c>
      <c r="J3" s="46">
        <v>64962</v>
      </c>
      <c r="K3" s="1">
        <v>6383</v>
      </c>
      <c r="L3" s="1">
        <v>245325</v>
      </c>
    </row>
    <row r="4" spans="1:12">
      <c r="A4" s="120"/>
      <c r="B4" s="141" t="s">
        <v>53</v>
      </c>
      <c r="C4" s="138">
        <f>I4/K4</f>
        <v>17.353414578063923</v>
      </c>
      <c r="D4" s="138">
        <f>I4/G4</f>
        <v>4.6707513306102237</v>
      </c>
      <c r="E4" s="139">
        <f>I4/L4</f>
        <v>0.29393436621254254</v>
      </c>
      <c r="F4" s="140">
        <f>J4/L4</f>
        <v>0.20148934015687925</v>
      </c>
      <c r="G4" s="1">
        <v>16158</v>
      </c>
      <c r="H4" s="1">
        <v>60494</v>
      </c>
      <c r="I4" s="1">
        <v>75470</v>
      </c>
      <c r="J4" s="60">
        <v>51734</v>
      </c>
      <c r="K4" s="1">
        <v>4349</v>
      </c>
      <c r="L4" s="1">
        <v>256758</v>
      </c>
    </row>
    <row r="5" spans="1:12">
      <c r="A5" s="120" t="s">
        <v>12</v>
      </c>
      <c r="B5" s="141" t="s">
        <v>13</v>
      </c>
      <c r="C5" s="138">
        <f t="shared" ref="C5:C13" si="0">I5/K5</f>
        <v>3.4363517060367452</v>
      </c>
      <c r="D5" s="139">
        <f t="shared" ref="D5:D15" si="1">I5/G5</f>
        <v>0.23190010184652171</v>
      </c>
      <c r="E5" s="139">
        <f t="shared" ref="E5:E15" si="2">I5/L5</f>
        <v>2.5878725286237379E-2</v>
      </c>
      <c r="F5" s="140">
        <f t="shared" ref="F5:F15" si="3">J5/L5</f>
        <v>7.4137581720339782E-2</v>
      </c>
      <c r="G5" s="1">
        <v>22583</v>
      </c>
      <c r="H5" s="1">
        <v>4167</v>
      </c>
      <c r="I5" s="1">
        <v>5237</v>
      </c>
      <c r="J5" s="46">
        <v>15003</v>
      </c>
      <c r="K5" s="1">
        <v>1524</v>
      </c>
      <c r="L5" s="1">
        <v>202367</v>
      </c>
    </row>
    <row r="6" spans="1:12">
      <c r="A6" s="120" t="s">
        <v>26</v>
      </c>
      <c r="B6" s="141" t="s">
        <v>27</v>
      </c>
      <c r="C6" s="138">
        <f t="shared" si="0"/>
        <v>29.596768764725681</v>
      </c>
      <c r="D6" s="138">
        <f t="shared" si="1"/>
        <v>10.995623358759534</v>
      </c>
      <c r="E6" s="139">
        <f t="shared" si="2"/>
        <v>0.42395868991885521</v>
      </c>
      <c r="F6" s="140">
        <f t="shared" si="3"/>
        <v>0.14786386187544298</v>
      </c>
      <c r="G6" s="1">
        <v>7997</v>
      </c>
      <c r="H6" s="1">
        <v>71084</v>
      </c>
      <c r="I6" s="1">
        <v>87932</v>
      </c>
      <c r="J6" s="46">
        <v>30668</v>
      </c>
      <c r="K6" s="1">
        <v>2971</v>
      </c>
      <c r="L6" s="1">
        <v>207407</v>
      </c>
    </row>
    <row r="7" spans="1:12">
      <c r="A7" s="120" t="s">
        <v>22</v>
      </c>
      <c r="B7" s="141" t="s">
        <v>23</v>
      </c>
      <c r="C7" s="138">
        <f t="shared" si="0"/>
        <v>22.683526011560694</v>
      </c>
      <c r="D7" s="138">
        <f t="shared" si="1"/>
        <v>4.8382369423895986</v>
      </c>
      <c r="E7" s="139">
        <f t="shared" si="2"/>
        <v>0.63622261361710286</v>
      </c>
      <c r="F7" s="140">
        <f t="shared" si="3"/>
        <v>0.68593999867351529</v>
      </c>
      <c r="G7" s="1">
        <v>35688</v>
      </c>
      <c r="H7" s="1">
        <v>131564</v>
      </c>
      <c r="I7" s="1">
        <v>172667</v>
      </c>
      <c r="J7" s="46">
        <v>186160</v>
      </c>
      <c r="K7" s="1">
        <v>7612</v>
      </c>
      <c r="L7" s="1">
        <v>271394</v>
      </c>
    </row>
    <row r="8" spans="1:12">
      <c r="A8" s="120" t="s">
        <v>24</v>
      </c>
      <c r="B8" s="141" t="s">
        <v>25</v>
      </c>
      <c r="C8" s="138">
        <f t="shared" si="0"/>
        <v>19.998101011576527</v>
      </c>
      <c r="D8" s="138">
        <f t="shared" si="1"/>
        <v>6.6029372754238311</v>
      </c>
      <c r="E8" s="139">
        <f t="shared" si="2"/>
        <v>1.2753755502247479</v>
      </c>
      <c r="F8" s="140">
        <f t="shared" si="3"/>
        <v>0.62453361902322002</v>
      </c>
      <c r="G8" s="1">
        <v>82934</v>
      </c>
      <c r="H8" s="1">
        <v>444477</v>
      </c>
      <c r="I8" s="1">
        <v>547608</v>
      </c>
      <c r="J8" s="46">
        <v>268156</v>
      </c>
      <c r="K8" s="1">
        <v>27383</v>
      </c>
      <c r="L8" s="1">
        <v>429370</v>
      </c>
    </row>
    <row r="9" spans="1:12">
      <c r="A9" s="120" t="s">
        <v>28</v>
      </c>
      <c r="B9" s="141" t="s">
        <v>29</v>
      </c>
      <c r="C9" s="138">
        <f t="shared" si="0"/>
        <v>25.460074660839478</v>
      </c>
      <c r="D9" s="138">
        <f t="shared" si="1"/>
        <v>7.6810328251613793</v>
      </c>
      <c r="E9" s="139">
        <f t="shared" si="2"/>
        <v>0.98372928342005184</v>
      </c>
      <c r="F9" s="140">
        <f t="shared" si="3"/>
        <v>0.57660253365839587</v>
      </c>
      <c r="G9" s="1">
        <v>36405</v>
      </c>
      <c r="H9" s="1">
        <v>226660</v>
      </c>
      <c r="I9" s="1">
        <v>279628</v>
      </c>
      <c r="J9" s="46">
        <v>163901</v>
      </c>
      <c r="K9" s="1">
        <v>10983</v>
      </c>
      <c r="L9" s="1">
        <v>284253</v>
      </c>
    </row>
    <row r="10" spans="1:12">
      <c r="A10" s="120" t="s">
        <v>32</v>
      </c>
      <c r="B10" s="141" t="s">
        <v>33</v>
      </c>
      <c r="C10" s="138">
        <f t="shared" si="0"/>
        <v>30.928097731239092</v>
      </c>
      <c r="D10" s="138">
        <f t="shared" si="1"/>
        <v>12.382476243711571</v>
      </c>
      <c r="E10" s="139">
        <f t="shared" si="2"/>
        <v>0.72635090825627913</v>
      </c>
      <c r="F10" s="140">
        <f t="shared" si="3"/>
        <v>0.33332103744507835</v>
      </c>
      <c r="G10" s="1">
        <v>14312</v>
      </c>
      <c r="H10" s="1">
        <v>137750</v>
      </c>
      <c r="I10" s="1">
        <v>177218</v>
      </c>
      <c r="J10" s="46">
        <v>81325</v>
      </c>
      <c r="K10" s="1">
        <v>5730</v>
      </c>
      <c r="L10" s="1">
        <v>243984</v>
      </c>
    </row>
    <row r="11" spans="1:12">
      <c r="A11" s="120" t="s">
        <v>34</v>
      </c>
      <c r="B11" s="141" t="s">
        <v>35</v>
      </c>
      <c r="C11" s="138">
        <f t="shared" si="0"/>
        <v>20.645365222027571</v>
      </c>
      <c r="D11" s="138">
        <f t="shared" si="1"/>
        <v>5.7500795519633421</v>
      </c>
      <c r="E11" s="139">
        <f t="shared" si="2"/>
        <v>0.98552542594733739</v>
      </c>
      <c r="F11" s="140">
        <f t="shared" si="3"/>
        <v>0.43993469898267124</v>
      </c>
      <c r="G11" s="1">
        <v>47139</v>
      </c>
      <c r="H11" s="1">
        <v>221923</v>
      </c>
      <c r="I11" s="1">
        <v>271053</v>
      </c>
      <c r="J11" s="46">
        <v>120997</v>
      </c>
      <c r="K11" s="1">
        <v>13129</v>
      </c>
      <c r="L11" s="1">
        <v>275034</v>
      </c>
    </row>
    <row r="12" spans="1:12">
      <c r="A12" s="120" t="s">
        <v>38</v>
      </c>
      <c r="B12" s="141" t="s">
        <v>39</v>
      </c>
      <c r="C12" s="138">
        <f t="shared" si="0"/>
        <v>35.826417299824662</v>
      </c>
      <c r="D12" s="138">
        <f t="shared" si="1"/>
        <v>9.4890092879256969</v>
      </c>
      <c r="E12" s="139">
        <f t="shared" si="2"/>
        <v>0.30435689282788414</v>
      </c>
      <c r="F12" s="140">
        <f t="shared" si="3"/>
        <v>0.16577046250093097</v>
      </c>
      <c r="G12" s="1">
        <v>6460</v>
      </c>
      <c r="H12" s="1">
        <v>50896</v>
      </c>
      <c r="I12" s="1">
        <v>61299</v>
      </c>
      <c r="J12" s="46">
        <v>33387</v>
      </c>
      <c r="K12" s="1">
        <v>1711</v>
      </c>
      <c r="L12" s="1">
        <v>201405</v>
      </c>
    </row>
    <row r="13" spans="1:12">
      <c r="A13" s="120" t="s">
        <v>55</v>
      </c>
      <c r="B13" s="141" t="s">
        <v>56</v>
      </c>
      <c r="C13" s="138">
        <f t="shared" si="0"/>
        <v>26.068883610451305</v>
      </c>
      <c r="D13" s="138">
        <f t="shared" si="1"/>
        <v>4.911613336316849</v>
      </c>
      <c r="E13" s="139">
        <f t="shared" si="2"/>
        <v>0.10431716219298913</v>
      </c>
      <c r="F13" s="140">
        <f t="shared" si="3"/>
        <v>5.8189491293437763E-2</v>
      </c>
      <c r="G13" s="1">
        <v>4469</v>
      </c>
      <c r="H13" s="1">
        <v>16069</v>
      </c>
      <c r="I13" s="1">
        <v>21950</v>
      </c>
      <c r="J13" s="46">
        <v>12244</v>
      </c>
      <c r="K13" s="1">
        <v>842</v>
      </c>
      <c r="L13" s="1">
        <v>210416</v>
      </c>
    </row>
    <row r="14" spans="1:12">
      <c r="A14" s="120"/>
      <c r="B14" s="141" t="s">
        <v>43</v>
      </c>
      <c r="C14" s="138">
        <f>I14/K14</f>
        <v>25.101367279585101</v>
      </c>
      <c r="D14" s="138">
        <f t="shared" si="1"/>
        <v>5.3378784840585523</v>
      </c>
      <c r="E14" s="139">
        <f t="shared" si="2"/>
        <v>0.22025028441410693</v>
      </c>
      <c r="F14" s="140">
        <f t="shared" si="3"/>
        <v>0.14917778467266521</v>
      </c>
      <c r="G14" s="1">
        <v>9974</v>
      </c>
      <c r="H14" s="1">
        <v>44894</v>
      </c>
      <c r="I14" s="1">
        <v>53240</v>
      </c>
      <c r="J14" s="60">
        <v>36060</v>
      </c>
      <c r="K14" s="1">
        <v>2121</v>
      </c>
      <c r="L14" s="1">
        <v>241725</v>
      </c>
    </row>
    <row r="15" spans="1:12">
      <c r="A15" s="120"/>
      <c r="B15" s="141" t="s">
        <v>15</v>
      </c>
      <c r="C15" s="138">
        <f>I15/K15</f>
        <v>31.9340592861464</v>
      </c>
      <c r="D15" s="138">
        <f t="shared" si="1"/>
        <v>6.285663253155513</v>
      </c>
      <c r="E15" s="139">
        <f t="shared" si="2"/>
        <v>0.2422188674396942</v>
      </c>
      <c r="F15" s="140">
        <f t="shared" si="3"/>
        <v>9.2492577926040806E-2</v>
      </c>
      <c r="G15" s="1">
        <v>8398</v>
      </c>
      <c r="H15" s="1">
        <v>41953</v>
      </c>
      <c r="I15" s="1">
        <v>52787</v>
      </c>
      <c r="J15" s="60">
        <v>20157</v>
      </c>
      <c r="K15" s="1">
        <v>1653</v>
      </c>
      <c r="L15" s="1">
        <v>217931</v>
      </c>
    </row>
    <row r="16" spans="1:12">
      <c r="A16" s="120" t="s">
        <v>50</v>
      </c>
      <c r="B16" s="141" t="s">
        <v>51</v>
      </c>
      <c r="C16" s="138">
        <f t="shared" ref="C16:C24" si="4">I16/K16</f>
        <v>27.690201253711646</v>
      </c>
      <c r="D16" s="138">
        <f t="shared" ref="D16:D24" si="5">I16/G16</f>
        <v>15.097859327217126</v>
      </c>
      <c r="E16" s="139">
        <f t="shared" ref="E16:E24" si="6">I16/L16</f>
        <v>0.39371678136331867</v>
      </c>
      <c r="F16" s="140">
        <f t="shared" ref="F16:F24" si="7">J16/L16</f>
        <v>0.28468694146952445</v>
      </c>
      <c r="G16" s="1">
        <v>5559</v>
      </c>
      <c r="H16" s="1">
        <v>61817</v>
      </c>
      <c r="I16" s="1">
        <v>83929</v>
      </c>
      <c r="J16" s="46">
        <v>60687</v>
      </c>
      <c r="K16" s="1">
        <v>3031</v>
      </c>
      <c r="L16" s="1">
        <v>213171</v>
      </c>
    </row>
    <row r="17" spans="1:17">
      <c r="A17" s="120" t="s">
        <v>61</v>
      </c>
      <c r="B17" s="141" t="s">
        <v>62</v>
      </c>
      <c r="C17" s="138">
        <f t="shared" si="4"/>
        <v>11.903312444046554</v>
      </c>
      <c r="D17" s="138">
        <f t="shared" si="5"/>
        <v>1.7987012987012987</v>
      </c>
      <c r="E17" s="139">
        <f t="shared" si="6"/>
        <v>0.23621480695177902</v>
      </c>
      <c r="F17" s="140">
        <f t="shared" si="7"/>
        <v>8.2344737531700948E-2</v>
      </c>
      <c r="G17" s="1">
        <v>29568</v>
      </c>
      <c r="H17" s="1">
        <v>39811</v>
      </c>
      <c r="I17" s="1">
        <v>53184</v>
      </c>
      <c r="J17" s="46">
        <v>18540</v>
      </c>
      <c r="K17" s="1">
        <v>4468</v>
      </c>
      <c r="L17" s="1">
        <v>225151</v>
      </c>
    </row>
    <row r="18" spans="1:17">
      <c r="A18" s="120" t="s">
        <v>57</v>
      </c>
      <c r="B18" s="141" t="s">
        <v>58</v>
      </c>
      <c r="C18" s="138">
        <f t="shared" si="4"/>
        <v>28.561826252377934</v>
      </c>
      <c r="D18" s="138">
        <f t="shared" si="5"/>
        <v>7.9971592170091883</v>
      </c>
      <c r="E18" s="139">
        <f t="shared" si="6"/>
        <v>0.57464907328555437</v>
      </c>
      <c r="F18" s="140">
        <f t="shared" si="7"/>
        <v>0.54054993668806828</v>
      </c>
      <c r="G18" s="1">
        <v>22529</v>
      </c>
      <c r="H18" s="1">
        <v>145599</v>
      </c>
      <c r="I18" s="1">
        <v>180168</v>
      </c>
      <c r="J18" s="46">
        <v>169477</v>
      </c>
      <c r="K18" s="1">
        <v>6308</v>
      </c>
      <c r="L18" s="1">
        <v>313527</v>
      </c>
    </row>
    <row r="19" spans="1:17">
      <c r="A19" s="120" t="s">
        <v>18</v>
      </c>
      <c r="B19" s="141" t="s">
        <v>19</v>
      </c>
      <c r="C19" s="138">
        <f t="shared" si="4"/>
        <v>24.101673899566027</v>
      </c>
      <c r="D19" s="138">
        <f t="shared" si="5"/>
        <v>10.751106194690266</v>
      </c>
      <c r="E19" s="139">
        <f t="shared" si="6"/>
        <v>0.19271016640807404</v>
      </c>
      <c r="F19" s="140">
        <f t="shared" si="7"/>
        <v>0.21187906787684713</v>
      </c>
      <c r="G19" s="1">
        <v>3616</v>
      </c>
      <c r="H19" s="1">
        <v>29048</v>
      </c>
      <c r="I19" s="1">
        <v>38876</v>
      </c>
      <c r="J19" s="46">
        <v>42743</v>
      </c>
      <c r="K19" s="1">
        <v>1613</v>
      </c>
      <c r="L19" s="1">
        <v>201733</v>
      </c>
    </row>
    <row r="20" spans="1:17">
      <c r="A20" s="120" t="s">
        <v>67</v>
      </c>
      <c r="B20" s="141" t="s">
        <v>68</v>
      </c>
      <c r="C20" s="138">
        <f t="shared" si="4"/>
        <v>18.577818029817472</v>
      </c>
      <c r="D20" s="138">
        <f t="shared" si="5"/>
        <v>7.8086676427525621</v>
      </c>
      <c r="E20" s="139">
        <f t="shared" si="6"/>
        <v>0.52511706857914786</v>
      </c>
      <c r="F20" s="140">
        <f t="shared" si="7"/>
        <v>0.33479053684164922</v>
      </c>
      <c r="G20" s="1">
        <v>17075</v>
      </c>
      <c r="H20" s="1">
        <v>99013</v>
      </c>
      <c r="I20" s="1">
        <v>133333</v>
      </c>
      <c r="J20" s="46">
        <v>85007</v>
      </c>
      <c r="K20" s="1">
        <v>7177</v>
      </c>
      <c r="L20" s="1">
        <v>253911</v>
      </c>
    </row>
    <row r="21" spans="1:17">
      <c r="A21" s="120" t="s">
        <v>252</v>
      </c>
      <c r="B21" s="141" t="s">
        <v>64</v>
      </c>
      <c r="C21" s="138">
        <f t="shared" si="4"/>
        <v>25.644411716576666</v>
      </c>
      <c r="D21" s="138">
        <f t="shared" si="5"/>
        <v>10.783993944398569</v>
      </c>
      <c r="E21" s="139">
        <f t="shared" si="6"/>
        <v>0.64124145832480872</v>
      </c>
      <c r="F21" s="140">
        <f t="shared" si="7"/>
        <v>0.36431523384753878</v>
      </c>
      <c r="G21" s="1">
        <v>14532</v>
      </c>
      <c r="H21" s="1">
        <v>120874</v>
      </c>
      <c r="I21" s="1">
        <v>156713</v>
      </c>
      <c r="J21" s="46">
        <v>89035</v>
      </c>
      <c r="K21" s="1">
        <v>6111</v>
      </c>
      <c r="L21" s="1">
        <v>244390</v>
      </c>
    </row>
    <row r="22" spans="1:17">
      <c r="A22" s="120" t="s">
        <v>48</v>
      </c>
      <c r="B22" s="141" t="s">
        <v>49</v>
      </c>
      <c r="C22" s="138">
        <f t="shared" si="4"/>
        <v>14.533475783475783</v>
      </c>
      <c r="D22" s="138">
        <f t="shared" si="5"/>
        <v>14.471631205673759</v>
      </c>
      <c r="E22" s="139">
        <f t="shared" si="6"/>
        <v>9.9258178280432929E-2</v>
      </c>
      <c r="F22" s="140">
        <f t="shared" si="7"/>
        <v>0.1198394746442904</v>
      </c>
      <c r="G22" s="1">
        <v>1410</v>
      </c>
      <c r="H22" s="1">
        <v>15710</v>
      </c>
      <c r="I22" s="1">
        <v>20405</v>
      </c>
      <c r="J22" s="46">
        <v>24636</v>
      </c>
      <c r="K22" s="1">
        <v>1404</v>
      </c>
      <c r="L22" s="1">
        <v>205575</v>
      </c>
    </row>
    <row r="23" spans="1:17">
      <c r="A23" s="120" t="s">
        <v>69</v>
      </c>
      <c r="B23" s="141" t="s">
        <v>70</v>
      </c>
      <c r="C23" s="138">
        <f t="shared" si="4"/>
        <v>24.059407096171803</v>
      </c>
      <c r="D23" s="138">
        <f t="shared" si="5"/>
        <v>8.1922266820331444</v>
      </c>
      <c r="E23" s="139">
        <f t="shared" si="6"/>
        <v>0.66671518068236579</v>
      </c>
      <c r="F23" s="140">
        <f t="shared" si="7"/>
        <v>0.76170562342127313</v>
      </c>
      <c r="G23" s="1">
        <v>25163</v>
      </c>
      <c r="H23" s="1">
        <v>159070</v>
      </c>
      <c r="I23" s="1">
        <v>206141</v>
      </c>
      <c r="J23" s="46">
        <v>235511</v>
      </c>
      <c r="K23" s="1">
        <v>8568</v>
      </c>
      <c r="L23" s="1">
        <v>309189</v>
      </c>
    </row>
    <row r="24" spans="1:17">
      <c r="A24" s="120"/>
      <c r="B24" s="141" t="s">
        <v>31</v>
      </c>
      <c r="C24" s="138">
        <f t="shared" si="4"/>
        <v>27.382744805739307</v>
      </c>
      <c r="D24" s="138">
        <f t="shared" si="5"/>
        <v>10.597829222558778</v>
      </c>
      <c r="E24" s="139">
        <f t="shared" si="6"/>
        <v>0.95679591105902273</v>
      </c>
      <c r="F24" s="140">
        <f t="shared" si="7"/>
        <v>0.46194615359572877</v>
      </c>
      <c r="G24" s="1">
        <v>27732</v>
      </c>
      <c r="H24" s="1">
        <v>229149</v>
      </c>
      <c r="I24" s="1">
        <v>293899</v>
      </c>
      <c r="J24" s="60">
        <v>141896</v>
      </c>
      <c r="K24" s="1">
        <v>10733</v>
      </c>
      <c r="L24" s="1">
        <v>307170</v>
      </c>
      <c r="Q24" s="142"/>
    </row>
    <row r="25" spans="1:17">
      <c r="A25" s="120" t="s">
        <v>65</v>
      </c>
      <c r="B25" s="141" t="s">
        <v>66</v>
      </c>
      <c r="C25" s="138">
        <f t="shared" ref="C25:C29" si="8">I25/K25</f>
        <v>18.23095909732017</v>
      </c>
      <c r="D25" s="138">
        <f t="shared" ref="D25:D29" si="9">I25/G25</f>
        <v>4.5467843114263937</v>
      </c>
      <c r="E25" s="139">
        <f t="shared" ref="E25:E29" si="10">I25/L25</f>
        <v>0.51787413483978884</v>
      </c>
      <c r="F25" s="140">
        <f t="shared" ref="F25:F29" si="11">J25/L25</f>
        <v>0.54920854325884527</v>
      </c>
      <c r="G25" s="1">
        <v>34114</v>
      </c>
      <c r="H25" s="1">
        <v>127970</v>
      </c>
      <c r="I25" s="1">
        <v>155109</v>
      </c>
      <c r="J25" s="46">
        <v>164494</v>
      </c>
      <c r="K25" s="1">
        <v>8508</v>
      </c>
      <c r="L25" s="1">
        <v>299511</v>
      </c>
    </row>
    <row r="26" spans="1:17">
      <c r="A26" s="120" t="s">
        <v>73</v>
      </c>
      <c r="B26" s="141" t="s">
        <v>74</v>
      </c>
      <c r="C26" s="138">
        <f t="shared" si="8"/>
        <v>22.52840909090909</v>
      </c>
      <c r="D26" s="138">
        <f t="shared" si="9"/>
        <v>4.0947727994915795</v>
      </c>
      <c r="E26" s="139">
        <f t="shared" si="10"/>
        <v>0.219687250936585</v>
      </c>
      <c r="F26" s="140">
        <f t="shared" si="11"/>
        <v>0.22995026190283382</v>
      </c>
      <c r="G26" s="1">
        <v>12588</v>
      </c>
      <c r="H26" s="1">
        <v>41079</v>
      </c>
      <c r="I26" s="1">
        <v>51545</v>
      </c>
      <c r="J26" s="46">
        <v>53953</v>
      </c>
      <c r="K26" s="1">
        <v>2288</v>
      </c>
      <c r="L26" s="1">
        <v>234629</v>
      </c>
    </row>
    <row r="27" spans="1:17">
      <c r="A27" s="120" t="s">
        <v>76</v>
      </c>
      <c r="B27" s="141" t="s">
        <v>77</v>
      </c>
      <c r="C27" s="138">
        <f t="shared" si="8"/>
        <v>6.7987540914370186</v>
      </c>
      <c r="D27" s="138">
        <f t="shared" si="9"/>
        <v>1.7033754827786889</v>
      </c>
      <c r="E27" s="139">
        <f t="shared" si="10"/>
        <v>0.48274000742204048</v>
      </c>
      <c r="F27" s="140">
        <f t="shared" si="11"/>
        <v>0.56427374584384482</v>
      </c>
      <c r="G27" s="1">
        <v>75604</v>
      </c>
      <c r="H27" s="1">
        <v>103779</v>
      </c>
      <c r="I27" s="1">
        <v>128782</v>
      </c>
      <c r="J27" s="46">
        <v>150533</v>
      </c>
      <c r="K27" s="1">
        <v>18942</v>
      </c>
      <c r="L27" s="1">
        <v>266773</v>
      </c>
    </row>
    <row r="28" spans="1:17">
      <c r="A28" s="120" t="s">
        <v>80</v>
      </c>
      <c r="B28" s="141" t="s">
        <v>81</v>
      </c>
      <c r="C28" s="138">
        <f t="shared" si="8"/>
        <v>25.007903402854005</v>
      </c>
      <c r="D28" s="138">
        <f t="shared" si="9"/>
        <v>6.3740697218958084</v>
      </c>
      <c r="E28" s="139">
        <f t="shared" si="10"/>
        <v>0.48093340201136564</v>
      </c>
      <c r="F28" s="140">
        <f t="shared" si="11"/>
        <v>0.2195994156737906</v>
      </c>
      <c r="G28" s="1">
        <v>17871</v>
      </c>
      <c r="H28" s="1">
        <v>84616</v>
      </c>
      <c r="I28" s="1">
        <v>113911</v>
      </c>
      <c r="J28" s="46">
        <v>52013</v>
      </c>
      <c r="K28" s="1">
        <v>4555</v>
      </c>
      <c r="L28" s="1">
        <v>236854</v>
      </c>
    </row>
    <row r="29" spans="1:17">
      <c r="A29" s="120"/>
      <c r="B29" s="141" t="s">
        <v>83</v>
      </c>
      <c r="C29" s="138">
        <f t="shared" si="8"/>
        <v>12.375014818502976</v>
      </c>
      <c r="D29" s="138">
        <f t="shared" si="9"/>
        <v>2.733619994343595</v>
      </c>
      <c r="E29" s="139">
        <f t="shared" si="10"/>
        <v>0.69509185705058629</v>
      </c>
      <c r="F29" s="140">
        <f t="shared" si="11"/>
        <v>0.85358272461529239</v>
      </c>
      <c r="G29" s="1">
        <v>190934</v>
      </c>
      <c r="H29" s="1">
        <v>377984</v>
      </c>
      <c r="I29" s="1">
        <v>521941</v>
      </c>
      <c r="J29" s="60">
        <v>640951</v>
      </c>
      <c r="K29" s="1">
        <v>42177</v>
      </c>
      <c r="L29" s="1">
        <v>750895</v>
      </c>
    </row>
    <row r="30" spans="1:17">
      <c r="A30" s="120" t="s">
        <v>20</v>
      </c>
      <c r="B30" s="141" t="s">
        <v>21</v>
      </c>
      <c r="C30" s="138">
        <f>I30/K30</f>
        <v>27.382857142857144</v>
      </c>
      <c r="D30" s="138">
        <f>I30/G30</f>
        <v>4.7800498753117209</v>
      </c>
      <c r="E30" s="139">
        <f>I30/L30</f>
        <v>0.19112859400629184</v>
      </c>
      <c r="F30" s="140">
        <f>J30/L30</f>
        <v>7.8413776255502873E-2</v>
      </c>
      <c r="G30" s="1">
        <v>8020</v>
      </c>
      <c r="H30" s="1">
        <v>30401</v>
      </c>
      <c r="I30" s="1">
        <v>38336</v>
      </c>
      <c r="J30" s="46">
        <v>15728</v>
      </c>
      <c r="K30" s="1">
        <v>1400</v>
      </c>
      <c r="L30" s="1">
        <v>200577</v>
      </c>
    </row>
    <row r="31" spans="1:17">
      <c r="A31" s="120"/>
      <c r="B31" s="141" t="s">
        <v>47</v>
      </c>
      <c r="C31" s="138">
        <f t="shared" ref="C31:C32" si="12">I31/K31</f>
        <v>29.526776338816941</v>
      </c>
      <c r="D31" s="138">
        <f t="shared" ref="D31:D32" si="13">I31/G31</f>
        <v>8.1238443759630208</v>
      </c>
      <c r="E31" s="139">
        <f t="shared" ref="E31:E32" si="14">I31/L31</f>
        <v>0.333858379901534</v>
      </c>
      <c r="F31" s="140">
        <f t="shared" ref="F31:F32" si="15">J31/L31</f>
        <v>0.20164954328863841</v>
      </c>
      <c r="G31" s="1">
        <v>10384</v>
      </c>
      <c r="H31" s="1">
        <v>70946</v>
      </c>
      <c r="I31" s="1">
        <v>84358</v>
      </c>
      <c r="J31" s="60">
        <v>50952</v>
      </c>
      <c r="K31" s="1">
        <v>2857</v>
      </c>
      <c r="L31" s="1">
        <v>252676</v>
      </c>
    </row>
    <row r="32" spans="1:17">
      <c r="A32" s="120"/>
      <c r="B32" s="141" t="s">
        <v>37</v>
      </c>
      <c r="C32" s="138">
        <f t="shared" si="12"/>
        <v>26.105591909577633</v>
      </c>
      <c r="D32" s="138">
        <f t="shared" si="13"/>
        <v>7.936251017271001</v>
      </c>
      <c r="E32" s="139">
        <f t="shared" si="14"/>
        <v>0.5721577741343512</v>
      </c>
      <c r="F32" s="140">
        <f t="shared" si="15"/>
        <v>0.54976156561590384</v>
      </c>
      <c r="G32" s="1">
        <v>22118</v>
      </c>
      <c r="H32" s="1">
        <v>142606</v>
      </c>
      <c r="I32" s="1">
        <v>175534</v>
      </c>
      <c r="J32" s="60">
        <v>168663</v>
      </c>
      <c r="K32" s="1">
        <v>6724</v>
      </c>
      <c r="L32" s="1">
        <v>306793</v>
      </c>
    </row>
    <row r="33" spans="1:12">
      <c r="A33" s="120" t="s">
        <v>87</v>
      </c>
      <c r="B33" s="141" t="s">
        <v>88</v>
      </c>
      <c r="C33" s="138">
        <f>I33/K33</f>
        <v>31.066675053465843</v>
      </c>
      <c r="D33" s="138">
        <f>I33/G33</f>
        <v>7.7338323259528359</v>
      </c>
      <c r="E33" s="139">
        <f>I33/L33</f>
        <v>0.92995642988676286</v>
      </c>
      <c r="F33" s="140">
        <f>J33/L33</f>
        <v>0.47920722729138504</v>
      </c>
      <c r="G33" s="1">
        <v>31931</v>
      </c>
      <c r="H33" s="1">
        <v>185627</v>
      </c>
      <c r="I33" s="1">
        <v>246949</v>
      </c>
      <c r="J33" s="46">
        <v>127253</v>
      </c>
      <c r="K33" s="1">
        <v>7949</v>
      </c>
      <c r="L33" s="1">
        <v>265549</v>
      </c>
    </row>
    <row r="34" spans="1:12">
      <c r="A34" s="120" t="s">
        <v>89</v>
      </c>
      <c r="B34" s="141" t="s">
        <v>90</v>
      </c>
      <c r="C34" s="138">
        <f>I34/K34</f>
        <v>21.927447552447553</v>
      </c>
      <c r="D34" s="138">
        <f>I34/G34</f>
        <v>6.1336267498013326</v>
      </c>
      <c r="E34" s="139">
        <f>I34/L34</f>
        <v>0.43078429015472858</v>
      </c>
      <c r="F34" s="140">
        <f>J34/L34</f>
        <v>0.24529030928543216</v>
      </c>
      <c r="G34" s="1">
        <v>16359</v>
      </c>
      <c r="H34" s="1">
        <v>79285</v>
      </c>
      <c r="I34" s="1">
        <v>100340</v>
      </c>
      <c r="J34" s="46">
        <v>57134</v>
      </c>
      <c r="K34" s="1">
        <v>4576</v>
      </c>
      <c r="L34" s="1">
        <v>232924</v>
      </c>
    </row>
    <row r="35" spans="1:12">
      <c r="A35" s="120" t="s">
        <v>40</v>
      </c>
      <c r="B35" s="141" t="s">
        <v>41</v>
      </c>
      <c r="C35" s="138">
        <f>I35/K35</f>
        <v>19.217915138816135</v>
      </c>
      <c r="D35" s="138">
        <f>I35/G35</f>
        <v>3.2911994258544901</v>
      </c>
      <c r="E35" s="139">
        <f>I35/L35</f>
        <v>0.18748850140027393</v>
      </c>
      <c r="F35" s="140">
        <f>J35/L35</f>
        <v>0.16009628160837303</v>
      </c>
      <c r="G35" s="1">
        <v>11147</v>
      </c>
      <c r="H35" s="1">
        <v>26670</v>
      </c>
      <c r="I35" s="1">
        <v>36687</v>
      </c>
      <c r="J35" s="46">
        <v>31327</v>
      </c>
      <c r="K35" s="1">
        <v>1909</v>
      </c>
      <c r="L35" s="1">
        <v>195676</v>
      </c>
    </row>
    <row r="36" spans="1:12">
      <c r="A36" s="120"/>
      <c r="B36" s="141" t="s">
        <v>79</v>
      </c>
      <c r="C36" s="138">
        <f>I36/K36</f>
        <v>21.908253630889124</v>
      </c>
      <c r="D36" s="138">
        <f>I36/G36</f>
        <v>5.9738961399611217</v>
      </c>
      <c r="E36" s="139">
        <f>I36/L36</f>
        <v>1.3962957423331235</v>
      </c>
      <c r="F36" s="140">
        <f>J36/L36</f>
        <v>1.0230704757174425</v>
      </c>
      <c r="G36" s="1">
        <v>82823</v>
      </c>
      <c r="H36" s="1">
        <v>364444</v>
      </c>
      <c r="I36" s="1">
        <v>494776</v>
      </c>
      <c r="J36" s="60">
        <v>362524</v>
      </c>
      <c r="K36" s="1">
        <v>22584</v>
      </c>
      <c r="L36" s="1">
        <v>354349</v>
      </c>
    </row>
    <row r="37" spans="1:12">
      <c r="A37" s="120" t="s">
        <v>59</v>
      </c>
      <c r="B37" s="141" t="s">
        <v>60</v>
      </c>
      <c r="C37" s="138">
        <f t="shared" ref="C37:C40" si="16">I37/K37</f>
        <v>32.188436830835116</v>
      </c>
      <c r="D37" s="138">
        <f t="shared" ref="D37:D40" si="17">I37/G37</f>
        <v>6.9080882352941178</v>
      </c>
      <c r="E37" s="139">
        <f t="shared" ref="E37:E40" si="18">I37/L37</f>
        <v>0.21895088462061332</v>
      </c>
      <c r="F37" s="140">
        <f t="shared" ref="F37:F40" si="19">J37/L37</f>
        <v>0.16734963391660679</v>
      </c>
      <c r="G37" s="1">
        <v>6528</v>
      </c>
      <c r="H37" s="1">
        <v>36606</v>
      </c>
      <c r="I37" s="1">
        <v>45096</v>
      </c>
      <c r="J37" s="46">
        <v>34468</v>
      </c>
      <c r="K37" s="1">
        <v>1401</v>
      </c>
      <c r="L37" s="1">
        <v>205964</v>
      </c>
    </row>
    <row r="38" spans="1:12">
      <c r="A38" s="120" t="s">
        <v>92</v>
      </c>
      <c r="B38" s="141" t="s">
        <v>93</v>
      </c>
      <c r="C38" s="138">
        <f t="shared" si="16"/>
        <v>16.889858965748825</v>
      </c>
      <c r="D38" s="138">
        <f t="shared" si="17"/>
        <v>3.2437766026054429</v>
      </c>
      <c r="E38" s="139">
        <f t="shared" si="18"/>
        <v>0.41293532338308458</v>
      </c>
      <c r="F38" s="140">
        <f t="shared" si="19"/>
        <v>0.27998620757598147</v>
      </c>
      <c r="G38" s="1">
        <v>31012</v>
      </c>
      <c r="H38" s="1">
        <v>79357</v>
      </c>
      <c r="I38" s="1">
        <v>100596</v>
      </c>
      <c r="J38" s="46">
        <v>68208</v>
      </c>
      <c r="K38" s="1">
        <v>5956</v>
      </c>
      <c r="L38" s="1">
        <v>243612</v>
      </c>
    </row>
    <row r="39" spans="1:12">
      <c r="A39" s="120" t="s">
        <v>94</v>
      </c>
      <c r="B39" s="141" t="s">
        <v>95</v>
      </c>
      <c r="C39" s="138">
        <f t="shared" si="16"/>
        <v>18.494531581178464</v>
      </c>
      <c r="D39" s="138">
        <f t="shared" si="17"/>
        <v>9.3387131298428869</v>
      </c>
      <c r="E39" s="139">
        <f t="shared" si="18"/>
        <v>0.78802908738860133</v>
      </c>
      <c r="F39" s="140">
        <f t="shared" si="19"/>
        <v>0.38976089241784401</v>
      </c>
      <c r="G39" s="1">
        <v>23359</v>
      </c>
      <c r="H39" s="1">
        <v>161633</v>
      </c>
      <c r="I39" s="1">
        <v>218143</v>
      </c>
      <c r="J39" s="46">
        <v>107894</v>
      </c>
      <c r="K39" s="1">
        <v>11795</v>
      </c>
      <c r="L39" s="1">
        <v>276821</v>
      </c>
    </row>
    <row r="40" spans="1:12">
      <c r="A40" s="141" t="s">
        <v>97</v>
      </c>
      <c r="B40" s="141" t="s">
        <v>98</v>
      </c>
      <c r="C40" s="138">
        <f t="shared" si="16"/>
        <v>7.1452683481888863</v>
      </c>
      <c r="D40" s="138">
        <f t="shared" si="17"/>
        <v>1.7426919518963921</v>
      </c>
      <c r="E40" s="139">
        <f t="shared" si="18"/>
        <v>0.26549271210984154</v>
      </c>
      <c r="F40" s="140">
        <f t="shared" si="19"/>
        <v>0.35789759254757297</v>
      </c>
      <c r="G40" s="1">
        <v>43240</v>
      </c>
      <c r="H40" s="1">
        <v>55082</v>
      </c>
      <c r="I40" s="1">
        <v>75354</v>
      </c>
      <c r="J40" s="46">
        <v>101581</v>
      </c>
      <c r="K40" s="1">
        <v>10546</v>
      </c>
      <c r="L40" s="1">
        <v>283827</v>
      </c>
    </row>
    <row r="41" spans="1:12">
      <c r="A41" s="143"/>
      <c r="B41" s="144"/>
      <c r="C41" s="144"/>
      <c r="D41" s="145"/>
      <c r="E41" s="146"/>
      <c r="F41" s="147"/>
    </row>
    <row r="42" spans="1:12">
      <c r="A42" s="10" t="s">
        <v>99</v>
      </c>
      <c r="B42" s="10" t="s">
        <v>99</v>
      </c>
      <c r="C42" s="57">
        <f>AVERAGE(C2:C40)</f>
        <v>22.552457143685157</v>
      </c>
      <c r="D42" s="57">
        <f>AVERAGE(D2:D40)</f>
        <v>7.0484903738820872</v>
      </c>
      <c r="E42" s="39">
        <f>AVERAGE(E2:E40)</f>
        <v>0.51876064374268149</v>
      </c>
      <c r="F42" s="58">
        <f>AVERAGE(F2:F40)</f>
        <v>0.35426042471384644</v>
      </c>
    </row>
    <row r="43" spans="1:12" ht="15" customHeight="1">
      <c r="A43" s="10" t="s">
        <v>100</v>
      </c>
      <c r="B43" s="10" t="s">
        <v>100</v>
      </c>
      <c r="C43" s="57">
        <f>MEDIAN(C2:C40)</f>
        <v>24.059407096171803</v>
      </c>
      <c r="D43" s="57">
        <f>MEDIAN(D2:D40)</f>
        <v>6.3740697218958084</v>
      </c>
      <c r="E43" s="39">
        <f>MEDIAN(E2:E40)</f>
        <v>0.48093340201136564</v>
      </c>
      <c r="F43" s="58">
        <f>MEDIAN(F2:F40)</f>
        <v>0.28468694146952445</v>
      </c>
    </row>
    <row r="44" spans="1:12">
      <c r="A44" s="53"/>
      <c r="B44" s="54"/>
      <c r="C44" s="55"/>
      <c r="D44" s="55"/>
      <c r="E44" s="55"/>
      <c r="F44" s="55"/>
    </row>
    <row r="45" spans="1:12" ht="50.25" customHeight="1">
      <c r="A45" s="156" t="s">
        <v>255</v>
      </c>
      <c r="B45" s="157"/>
      <c r="C45" s="157"/>
      <c r="D45" s="157"/>
      <c r="E45" s="157"/>
      <c r="F45" s="158"/>
    </row>
    <row r="46" spans="1:12" ht="29.45" customHeight="1">
      <c r="A46" s="159" t="s">
        <v>256</v>
      </c>
      <c r="B46" s="160"/>
      <c r="C46" s="160"/>
      <c r="D46" s="160"/>
      <c r="E46" s="160"/>
      <c r="F46" s="161"/>
    </row>
    <row r="48" spans="1:12" ht="39" customHeight="1"/>
  </sheetData>
  <autoFilter ref="A1:L40" xr:uid="{8C734F2B-2CBB-4594-B2D2-6903D12969AA}"/>
  <mergeCells count="2">
    <mergeCell ref="A45:F45"/>
    <mergeCell ref="A46:F46"/>
  </mergeCells>
  <conditionalFormatting sqref="B2:F40">
    <cfRule type="expression" dxfId="12" priority="1">
      <formula>MOD(ROW(),2)=0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9F734-0800-4E00-9F55-5A9A3362ACC5}">
  <sheetPr>
    <tabColor theme="7" tint="0.39997558519241921"/>
  </sheetPr>
  <dimension ref="A1:L64"/>
  <sheetViews>
    <sheetView showGridLines="0" showRowColHeaders="0" workbookViewId="0">
      <pane xSplit="2" ySplit="1" topLeftCell="C2" activePane="bottomRight" state="frozen"/>
      <selection pane="topRight" activeCell="C1" sqref="C1"/>
      <selection pane="bottomLeft" activeCell="A2" sqref="A2"/>
      <selection pane="bottomRight"/>
    </sheetView>
  </sheetViews>
  <sheetFormatPr defaultRowHeight="12.75"/>
  <cols>
    <col min="1" max="1" width="38" style="5" bestFit="1" customWidth="1"/>
    <col min="2" max="2" width="16.5703125" style="5" customWidth="1"/>
    <col min="3" max="3" width="16.85546875" style="29" customWidth="1"/>
    <col min="4" max="4" width="16.42578125" style="5" customWidth="1"/>
    <col min="5" max="6" width="16" style="29" customWidth="1"/>
    <col min="7" max="7" width="16" style="5" customWidth="1"/>
    <col min="8" max="8" width="16.85546875" style="52" hidden="1" customWidth="1"/>
    <col min="9" max="9" width="19.42578125" style="29" hidden="1" customWidth="1"/>
    <col min="10" max="11" width="16.85546875" style="29" hidden="1" customWidth="1"/>
    <col min="12" max="12" width="20" style="29" hidden="1" customWidth="1"/>
    <col min="13" max="16384" width="9.140625" style="5"/>
  </cols>
  <sheetData>
    <row r="1" spans="1:12" ht="42.6" customHeight="1">
      <c r="A1" s="48" t="s">
        <v>0</v>
      </c>
      <c r="B1" s="49" t="s">
        <v>1</v>
      </c>
      <c r="C1" s="25" t="s">
        <v>301</v>
      </c>
      <c r="D1" s="24" t="s">
        <v>2</v>
      </c>
      <c r="E1" s="24" t="s">
        <v>3</v>
      </c>
      <c r="F1" s="24" t="s">
        <v>4</v>
      </c>
      <c r="G1" s="24" t="s">
        <v>5</v>
      </c>
      <c r="H1" s="129" t="s">
        <v>7</v>
      </c>
      <c r="I1" s="30" t="s">
        <v>8</v>
      </c>
      <c r="J1" s="30" t="s">
        <v>9</v>
      </c>
      <c r="K1" s="30" t="s">
        <v>10</v>
      </c>
      <c r="L1" s="30" t="s">
        <v>11</v>
      </c>
    </row>
    <row r="2" spans="1:12" customFormat="1" ht="15">
      <c r="A2" s="118" t="s">
        <v>302</v>
      </c>
      <c r="B2" s="119"/>
      <c r="C2" s="119"/>
      <c r="D2" s="119"/>
      <c r="E2" s="119"/>
      <c r="F2" s="119"/>
      <c r="G2" s="119"/>
      <c r="H2" s="130"/>
    </row>
    <row r="3" spans="1:12">
      <c r="A3" s="51" t="s">
        <v>82</v>
      </c>
      <c r="B3" s="18" t="s">
        <v>83</v>
      </c>
      <c r="C3" s="1">
        <v>131744</v>
      </c>
      <c r="D3" s="47">
        <f>I3/K3</f>
        <v>12.994307940423109</v>
      </c>
      <c r="E3" s="47">
        <f>I3/C3</f>
        <v>3.1190718362885597</v>
      </c>
      <c r="F3" s="28">
        <f>I3/L3</f>
        <v>0.95141281395865751</v>
      </c>
      <c r="G3" s="126">
        <f>J3/L3</f>
        <v>0.3919528413721568</v>
      </c>
      <c r="H3" s="1">
        <v>299113</v>
      </c>
      <c r="I3" s="1">
        <v>410919</v>
      </c>
      <c r="J3" s="46">
        <v>169286</v>
      </c>
      <c r="K3" s="1">
        <v>31623</v>
      </c>
      <c r="L3" s="1">
        <v>431904</v>
      </c>
    </row>
    <row r="4" spans="1:12">
      <c r="A4" s="51" t="s">
        <v>24</v>
      </c>
      <c r="B4" s="18" t="s">
        <v>25</v>
      </c>
      <c r="C4" s="1">
        <v>82934</v>
      </c>
      <c r="D4" s="47">
        <f>I4/K4</f>
        <v>19.998101011576527</v>
      </c>
      <c r="E4" s="47">
        <f>I4/C4</f>
        <v>6.6029372754238311</v>
      </c>
      <c r="F4" s="28">
        <f>I4/L4</f>
        <v>1.2753755502247479</v>
      </c>
      <c r="G4" s="126">
        <f>J4/L4</f>
        <v>0.62453361902322002</v>
      </c>
      <c r="H4" s="1">
        <v>444477</v>
      </c>
      <c r="I4" s="1">
        <v>547608</v>
      </c>
      <c r="J4" s="46">
        <v>268156</v>
      </c>
      <c r="K4" s="1">
        <v>27383</v>
      </c>
      <c r="L4" s="1">
        <v>429370</v>
      </c>
    </row>
    <row r="5" spans="1:12">
      <c r="A5" s="51" t="s">
        <v>76</v>
      </c>
      <c r="B5" s="18" t="s">
        <v>77</v>
      </c>
      <c r="C5" s="1">
        <v>75604</v>
      </c>
      <c r="D5" s="47">
        <f>I5/K5</f>
        <v>6.7987540914370186</v>
      </c>
      <c r="E5" s="47">
        <f>I5/C5</f>
        <v>1.7033754827786889</v>
      </c>
      <c r="F5" s="28">
        <f>I5/L5</f>
        <v>0.48274000742204048</v>
      </c>
      <c r="G5" s="126">
        <f>J5/L5</f>
        <v>0.56427374584384482</v>
      </c>
      <c r="H5" s="1">
        <v>103779</v>
      </c>
      <c r="I5" s="1">
        <v>128782</v>
      </c>
      <c r="J5" s="46">
        <v>150533</v>
      </c>
      <c r="K5" s="1">
        <v>18942</v>
      </c>
      <c r="L5" s="1">
        <v>266773</v>
      </c>
    </row>
    <row r="6" spans="1:12">
      <c r="A6" s="51" t="s">
        <v>91</v>
      </c>
      <c r="B6" s="18" t="s">
        <v>79</v>
      </c>
      <c r="C6" s="1">
        <v>73192</v>
      </c>
      <c r="D6" s="47">
        <f>I6/K6</f>
        <v>21.869382085405743</v>
      </c>
      <c r="E6" s="47">
        <f>I6/C6</f>
        <v>6.6682014427806315</v>
      </c>
      <c r="F6" s="28">
        <f>I6/L6</f>
        <v>1.4598994944811701</v>
      </c>
      <c r="G6" s="126">
        <f>J6/L6</f>
        <v>1.0373485686937274</v>
      </c>
      <c r="H6" s="1">
        <v>358784</v>
      </c>
      <c r="I6" s="1">
        <v>488059</v>
      </c>
      <c r="J6" s="46">
        <v>346796</v>
      </c>
      <c r="K6" s="1">
        <v>22317</v>
      </c>
      <c r="L6" s="1">
        <v>334310</v>
      </c>
    </row>
    <row r="7" spans="1:12">
      <c r="A7" s="51" t="s">
        <v>84</v>
      </c>
      <c r="B7" s="18" t="s">
        <v>83</v>
      </c>
      <c r="C7" s="1">
        <v>59190</v>
      </c>
      <c r="D7" s="47">
        <f>I7/K7</f>
        <v>10.519423915103278</v>
      </c>
      <c r="E7" s="47">
        <f>I7/C7</f>
        <v>1.8756884608886637</v>
      </c>
      <c r="F7" s="28">
        <f>I7/L7</f>
        <v>0.22389742286648878</v>
      </c>
      <c r="G7" s="126">
        <f>J7/L7</f>
        <v>0.95120406726885154</v>
      </c>
      <c r="H7" s="1">
        <v>78871</v>
      </c>
      <c r="I7" s="1">
        <v>111022</v>
      </c>
      <c r="J7" s="46">
        <v>471665</v>
      </c>
      <c r="K7" s="1">
        <v>10554</v>
      </c>
      <c r="L7" s="1">
        <v>495861</v>
      </c>
    </row>
    <row r="8" spans="1:12">
      <c r="A8" s="51"/>
      <c r="B8" s="18"/>
      <c r="C8" s="1"/>
      <c r="D8" s="47"/>
      <c r="E8" s="47"/>
      <c r="F8" s="28"/>
      <c r="G8" s="126"/>
      <c r="H8" s="1"/>
      <c r="I8" s="1"/>
      <c r="J8" s="46"/>
      <c r="K8" s="1"/>
      <c r="L8" s="1"/>
    </row>
    <row r="9" spans="1:12">
      <c r="A9" s="121" t="s">
        <v>303</v>
      </c>
      <c r="B9" s="122"/>
      <c r="C9" s="123"/>
      <c r="D9" s="124"/>
      <c r="E9" s="124"/>
      <c r="F9" s="125"/>
      <c r="G9" s="127"/>
      <c r="H9" s="1"/>
      <c r="I9" s="1"/>
      <c r="J9" s="46"/>
      <c r="K9" s="1"/>
      <c r="L9" s="1"/>
    </row>
    <row r="10" spans="1:12">
      <c r="A10" s="51" t="s">
        <v>34</v>
      </c>
      <c r="B10" s="18" t="s">
        <v>35</v>
      </c>
      <c r="C10" s="1">
        <v>47139</v>
      </c>
      <c r="D10" s="47">
        <f t="shared" ref="D10:D22" si="0">I10/K10</f>
        <v>20.645365222027571</v>
      </c>
      <c r="E10" s="47">
        <f t="shared" ref="E10:E22" si="1">I10/C10</f>
        <v>5.7500795519633421</v>
      </c>
      <c r="F10" s="28">
        <f t="shared" ref="F10:F22" si="2">I10/L10</f>
        <v>0.98552542594733739</v>
      </c>
      <c r="G10" s="126">
        <f t="shared" ref="G10:G22" si="3">J10/L10</f>
        <v>0.43993469898267124</v>
      </c>
      <c r="H10" s="1">
        <v>221923</v>
      </c>
      <c r="I10" s="1">
        <v>271053</v>
      </c>
      <c r="J10" s="46">
        <v>120997</v>
      </c>
      <c r="K10" s="1">
        <v>13129</v>
      </c>
      <c r="L10" s="1">
        <v>275034</v>
      </c>
    </row>
    <row r="11" spans="1:12">
      <c r="A11" s="51" t="s">
        <v>97</v>
      </c>
      <c r="B11" s="18" t="s">
        <v>98</v>
      </c>
      <c r="C11" s="1">
        <v>43240</v>
      </c>
      <c r="D11" s="47">
        <f t="shared" si="0"/>
        <v>7.1452683481888863</v>
      </c>
      <c r="E11" s="47">
        <f t="shared" si="1"/>
        <v>1.7426919518963921</v>
      </c>
      <c r="F11" s="28">
        <f t="shared" si="2"/>
        <v>0.26549271210984154</v>
      </c>
      <c r="G11" s="126">
        <f t="shared" si="3"/>
        <v>0.35789759254757297</v>
      </c>
      <c r="H11" s="1">
        <v>55082</v>
      </c>
      <c r="I11" s="1">
        <v>75354</v>
      </c>
      <c r="J11" s="46">
        <v>101581</v>
      </c>
      <c r="K11" s="1">
        <v>10546</v>
      </c>
      <c r="L11" s="1">
        <v>283827</v>
      </c>
    </row>
    <row r="12" spans="1:12">
      <c r="A12" s="51" t="s">
        <v>28</v>
      </c>
      <c r="B12" s="18" t="s">
        <v>29</v>
      </c>
      <c r="C12" s="1">
        <v>36405</v>
      </c>
      <c r="D12" s="47">
        <f t="shared" si="0"/>
        <v>25.460074660839478</v>
      </c>
      <c r="E12" s="47">
        <f t="shared" si="1"/>
        <v>7.6810328251613793</v>
      </c>
      <c r="F12" s="28">
        <f t="shared" si="2"/>
        <v>0.98372928342005184</v>
      </c>
      <c r="G12" s="126">
        <f t="shared" si="3"/>
        <v>0.57660253365839587</v>
      </c>
      <c r="H12" s="1">
        <v>226660</v>
      </c>
      <c r="I12" s="1">
        <v>279628</v>
      </c>
      <c r="J12" s="46">
        <v>163901</v>
      </c>
      <c r="K12" s="1">
        <v>10983</v>
      </c>
      <c r="L12" s="1">
        <v>284253</v>
      </c>
    </row>
    <row r="13" spans="1:12">
      <c r="A13" s="51" t="s">
        <v>22</v>
      </c>
      <c r="B13" s="18" t="s">
        <v>23</v>
      </c>
      <c r="C13" s="1">
        <v>35688</v>
      </c>
      <c r="D13" s="47">
        <f t="shared" si="0"/>
        <v>22.683526011560694</v>
      </c>
      <c r="E13" s="47">
        <f t="shared" si="1"/>
        <v>4.8382369423895986</v>
      </c>
      <c r="F13" s="28">
        <f t="shared" si="2"/>
        <v>0.63622261361710286</v>
      </c>
      <c r="G13" s="126">
        <f t="shared" si="3"/>
        <v>0.68593999867351529</v>
      </c>
      <c r="H13" s="1">
        <v>131564</v>
      </c>
      <c r="I13" s="1">
        <v>172667</v>
      </c>
      <c r="J13" s="46">
        <v>186160</v>
      </c>
      <c r="K13" s="1">
        <v>7612</v>
      </c>
      <c r="L13" s="1">
        <v>271394</v>
      </c>
    </row>
    <row r="14" spans="1:12">
      <c r="A14" s="51" t="s">
        <v>65</v>
      </c>
      <c r="B14" s="18" t="s">
        <v>66</v>
      </c>
      <c r="C14" s="1">
        <v>34114</v>
      </c>
      <c r="D14" s="47">
        <f t="shared" si="0"/>
        <v>18.23095909732017</v>
      </c>
      <c r="E14" s="47">
        <f t="shared" si="1"/>
        <v>4.5467843114263937</v>
      </c>
      <c r="F14" s="28">
        <f t="shared" si="2"/>
        <v>0.51787413483978884</v>
      </c>
      <c r="G14" s="126">
        <f t="shared" si="3"/>
        <v>0.54920854325884527</v>
      </c>
      <c r="H14" s="1">
        <v>127970</v>
      </c>
      <c r="I14" s="1">
        <v>155109</v>
      </c>
      <c r="J14" s="46">
        <v>164494</v>
      </c>
      <c r="K14" s="1">
        <v>8508</v>
      </c>
      <c r="L14" s="1">
        <v>299511</v>
      </c>
    </row>
    <row r="15" spans="1:12">
      <c r="A15" s="51" t="s">
        <v>87</v>
      </c>
      <c r="B15" s="18" t="s">
        <v>88</v>
      </c>
      <c r="C15" s="1">
        <v>31931</v>
      </c>
      <c r="D15" s="47">
        <f t="shared" si="0"/>
        <v>31.066675053465843</v>
      </c>
      <c r="E15" s="47">
        <f t="shared" si="1"/>
        <v>7.7338323259528359</v>
      </c>
      <c r="F15" s="28">
        <f t="shared" si="2"/>
        <v>0.92995642988676286</v>
      </c>
      <c r="G15" s="126">
        <f t="shared" si="3"/>
        <v>0.47920722729138504</v>
      </c>
      <c r="H15" s="1">
        <v>185627</v>
      </c>
      <c r="I15" s="1">
        <v>246949</v>
      </c>
      <c r="J15" s="46">
        <v>127253</v>
      </c>
      <c r="K15" s="1">
        <v>7949</v>
      </c>
      <c r="L15" s="1">
        <v>265549</v>
      </c>
    </row>
    <row r="16" spans="1:12">
      <c r="A16" s="51" t="s">
        <v>92</v>
      </c>
      <c r="B16" s="18" t="s">
        <v>93</v>
      </c>
      <c r="C16" s="1">
        <v>31012</v>
      </c>
      <c r="D16" s="47">
        <f t="shared" si="0"/>
        <v>16.889858965748825</v>
      </c>
      <c r="E16" s="47">
        <f t="shared" si="1"/>
        <v>3.2437766026054429</v>
      </c>
      <c r="F16" s="28">
        <f t="shared" si="2"/>
        <v>0.41293532338308458</v>
      </c>
      <c r="G16" s="126">
        <f t="shared" si="3"/>
        <v>0.27998620757598147</v>
      </c>
      <c r="H16" s="1">
        <v>79357</v>
      </c>
      <c r="I16" s="1">
        <v>100596</v>
      </c>
      <c r="J16" s="46">
        <v>68208</v>
      </c>
      <c r="K16" s="1">
        <v>5956</v>
      </c>
      <c r="L16" s="1">
        <v>243612</v>
      </c>
    </row>
    <row r="17" spans="1:12">
      <c r="A17" s="51" t="s">
        <v>61</v>
      </c>
      <c r="B17" s="18" t="s">
        <v>62</v>
      </c>
      <c r="C17" s="1">
        <v>29568</v>
      </c>
      <c r="D17" s="47">
        <f t="shared" si="0"/>
        <v>11.903312444046554</v>
      </c>
      <c r="E17" s="47">
        <f t="shared" si="1"/>
        <v>1.7987012987012987</v>
      </c>
      <c r="F17" s="28">
        <f t="shared" si="2"/>
        <v>0.23621480695177902</v>
      </c>
      <c r="G17" s="126">
        <f t="shared" si="3"/>
        <v>8.2344737531700948E-2</v>
      </c>
      <c r="H17" s="1">
        <v>39811</v>
      </c>
      <c r="I17" s="1">
        <v>53184</v>
      </c>
      <c r="J17" s="46">
        <v>18540</v>
      </c>
      <c r="K17" s="1">
        <v>4468</v>
      </c>
      <c r="L17" s="1">
        <v>225151</v>
      </c>
    </row>
    <row r="18" spans="1:12">
      <c r="A18" s="51" t="s">
        <v>69</v>
      </c>
      <c r="B18" s="18" t="s">
        <v>70</v>
      </c>
      <c r="C18" s="1">
        <v>25163</v>
      </c>
      <c r="D18" s="47">
        <f t="shared" si="0"/>
        <v>24.059407096171803</v>
      </c>
      <c r="E18" s="47">
        <f t="shared" si="1"/>
        <v>8.1922266820331444</v>
      </c>
      <c r="F18" s="28">
        <f t="shared" si="2"/>
        <v>0.66671518068236579</v>
      </c>
      <c r="G18" s="126">
        <f t="shared" si="3"/>
        <v>0.76170562342127313</v>
      </c>
      <c r="H18" s="1">
        <v>159070</v>
      </c>
      <c r="I18" s="1">
        <v>206141</v>
      </c>
      <c r="J18" s="46">
        <v>235511</v>
      </c>
      <c r="K18" s="1">
        <v>8568</v>
      </c>
      <c r="L18" s="1">
        <v>309189</v>
      </c>
    </row>
    <row r="19" spans="1:12">
      <c r="A19" s="51" t="s">
        <v>94</v>
      </c>
      <c r="B19" s="18" t="s">
        <v>95</v>
      </c>
      <c r="C19" s="1">
        <v>23359</v>
      </c>
      <c r="D19" s="47">
        <f t="shared" si="0"/>
        <v>18.494531581178464</v>
      </c>
      <c r="E19" s="47">
        <f t="shared" si="1"/>
        <v>9.3387131298428869</v>
      </c>
      <c r="F19" s="28">
        <f t="shared" si="2"/>
        <v>0.78802908738860133</v>
      </c>
      <c r="G19" s="126">
        <f t="shared" si="3"/>
        <v>0.38976089241784401</v>
      </c>
      <c r="H19" s="1">
        <v>161633</v>
      </c>
      <c r="I19" s="1">
        <v>218143</v>
      </c>
      <c r="J19" s="46">
        <v>107894</v>
      </c>
      <c r="K19" s="1">
        <v>11795</v>
      </c>
      <c r="L19" s="1">
        <v>276821</v>
      </c>
    </row>
    <row r="20" spans="1:12">
      <c r="A20" s="51" t="s">
        <v>12</v>
      </c>
      <c r="B20" s="18" t="s">
        <v>13</v>
      </c>
      <c r="C20" s="1">
        <v>22583</v>
      </c>
      <c r="D20" s="47">
        <f t="shared" si="0"/>
        <v>3.4363517060367452</v>
      </c>
      <c r="E20" s="28">
        <f t="shared" si="1"/>
        <v>0.23190010184652171</v>
      </c>
      <c r="F20" s="28">
        <f t="shared" si="2"/>
        <v>2.5878725286237379E-2</v>
      </c>
      <c r="G20" s="126">
        <f t="shared" si="3"/>
        <v>7.4137581720339782E-2</v>
      </c>
      <c r="H20" s="1">
        <v>4167</v>
      </c>
      <c r="I20" s="1">
        <v>5237</v>
      </c>
      <c r="J20" s="46">
        <v>15003</v>
      </c>
      <c r="K20" s="1">
        <v>1524</v>
      </c>
      <c r="L20" s="1">
        <v>202367</v>
      </c>
    </row>
    <row r="21" spans="1:12">
      <c r="A21" s="51" t="s">
        <v>57</v>
      </c>
      <c r="B21" s="18" t="s">
        <v>58</v>
      </c>
      <c r="C21" s="1">
        <v>22529</v>
      </c>
      <c r="D21" s="47">
        <f t="shared" si="0"/>
        <v>28.561826252377934</v>
      </c>
      <c r="E21" s="47">
        <f t="shared" si="1"/>
        <v>7.9971592170091883</v>
      </c>
      <c r="F21" s="28">
        <f t="shared" si="2"/>
        <v>0.57464907328555437</v>
      </c>
      <c r="G21" s="126">
        <f t="shared" si="3"/>
        <v>0.54054993668806828</v>
      </c>
      <c r="H21" s="1">
        <v>145599</v>
      </c>
      <c r="I21" s="1">
        <v>180168</v>
      </c>
      <c r="J21" s="46">
        <v>169477</v>
      </c>
      <c r="K21" s="1">
        <v>6308</v>
      </c>
      <c r="L21" s="1">
        <v>313527</v>
      </c>
    </row>
    <row r="22" spans="1:12">
      <c r="A22" s="51" t="s">
        <v>85</v>
      </c>
      <c r="B22" s="18" t="s">
        <v>86</v>
      </c>
      <c r="C22" s="1">
        <v>22493</v>
      </c>
      <c r="D22" s="47">
        <f t="shared" si="0"/>
        <v>19.858687137709541</v>
      </c>
      <c r="E22" s="47">
        <f t="shared" si="1"/>
        <v>5.6354421375539054</v>
      </c>
      <c r="F22" s="28">
        <f t="shared" si="2"/>
        <v>0.51669418118821975</v>
      </c>
      <c r="G22" s="126">
        <f t="shared" si="3"/>
        <v>0.2647997554264751</v>
      </c>
      <c r="H22" s="1">
        <v>96717</v>
      </c>
      <c r="I22" s="1">
        <v>126758</v>
      </c>
      <c r="J22" s="46">
        <v>64962</v>
      </c>
      <c r="K22" s="1">
        <v>6383</v>
      </c>
      <c r="L22" s="1">
        <v>245325</v>
      </c>
    </row>
    <row r="23" spans="1:12">
      <c r="A23" s="51"/>
      <c r="B23" s="18"/>
      <c r="C23" s="1"/>
      <c r="D23" s="47"/>
      <c r="E23" s="47"/>
      <c r="F23" s="28"/>
      <c r="G23" s="126"/>
      <c r="H23" s="1"/>
      <c r="I23" s="1"/>
      <c r="J23" s="46"/>
      <c r="K23" s="1"/>
      <c r="L23" s="1"/>
    </row>
    <row r="24" spans="1:12">
      <c r="A24" s="121" t="s">
        <v>304</v>
      </c>
      <c r="B24" s="122"/>
      <c r="C24" s="123"/>
      <c r="D24" s="124"/>
      <c r="E24" s="124"/>
      <c r="F24" s="125"/>
      <c r="G24" s="127"/>
      <c r="H24" s="1"/>
      <c r="I24" s="1"/>
      <c r="J24" s="46"/>
      <c r="K24" s="1"/>
      <c r="L24" s="1"/>
    </row>
    <row r="25" spans="1:12">
      <c r="A25" s="51" t="s">
        <v>71</v>
      </c>
      <c r="B25" s="18" t="s">
        <v>31</v>
      </c>
      <c r="C25" s="1">
        <v>19821</v>
      </c>
      <c r="D25" s="47">
        <f t="shared" ref="D25:D35" si="4">I25/K25</f>
        <v>26.58001777075723</v>
      </c>
      <c r="E25" s="47">
        <f t="shared" ref="E25:E35" si="5">I25/C25</f>
        <v>13.583018011200242</v>
      </c>
      <c r="F25" s="28">
        <f t="shared" ref="F25:F35" si="6">I25/L25</f>
        <v>0.94693913441077682</v>
      </c>
      <c r="G25" s="126">
        <f t="shared" ref="G25:G35" si="7">J25/L25</f>
        <v>0.4486678507992895</v>
      </c>
      <c r="H25" s="1">
        <v>207533</v>
      </c>
      <c r="I25" s="1">
        <v>269229</v>
      </c>
      <c r="J25" s="46">
        <v>127563</v>
      </c>
      <c r="K25" s="1">
        <v>10129</v>
      </c>
      <c r="L25" s="1">
        <v>284315</v>
      </c>
    </row>
    <row r="26" spans="1:12">
      <c r="A26" s="51" t="s">
        <v>80</v>
      </c>
      <c r="B26" s="18" t="s">
        <v>81</v>
      </c>
      <c r="C26" s="1">
        <v>17871</v>
      </c>
      <c r="D26" s="47">
        <f t="shared" si="4"/>
        <v>25.007903402854005</v>
      </c>
      <c r="E26" s="47">
        <f t="shared" si="5"/>
        <v>6.3740697218958084</v>
      </c>
      <c r="F26" s="28">
        <f t="shared" si="6"/>
        <v>0.48093340201136564</v>
      </c>
      <c r="G26" s="126">
        <f t="shared" si="7"/>
        <v>0.2195994156737906</v>
      </c>
      <c r="H26" s="1">
        <v>84616</v>
      </c>
      <c r="I26" s="1">
        <v>113911</v>
      </c>
      <c r="J26" s="46">
        <v>52013</v>
      </c>
      <c r="K26" s="1">
        <v>4555</v>
      </c>
      <c r="L26" s="1">
        <v>236854</v>
      </c>
    </row>
    <row r="27" spans="1:12">
      <c r="A27" s="51" t="s">
        <v>16</v>
      </c>
      <c r="B27" s="18" t="s">
        <v>17</v>
      </c>
      <c r="C27" s="1">
        <v>17153</v>
      </c>
      <c r="D27" s="47">
        <f t="shared" si="4"/>
        <v>31.405190028606455</v>
      </c>
      <c r="E27" s="47">
        <f t="shared" si="5"/>
        <v>17.920713577799802</v>
      </c>
      <c r="F27" s="28">
        <f t="shared" si="6"/>
        <v>1.0830291585044463</v>
      </c>
      <c r="G27" s="126">
        <f t="shared" si="7"/>
        <v>0.49074791775300536</v>
      </c>
      <c r="H27" s="1">
        <v>249046</v>
      </c>
      <c r="I27" s="1">
        <v>307394</v>
      </c>
      <c r="J27" s="46">
        <v>139288</v>
      </c>
      <c r="K27" s="1">
        <v>9788</v>
      </c>
      <c r="L27" s="1">
        <v>283828</v>
      </c>
    </row>
    <row r="28" spans="1:12">
      <c r="A28" s="51" t="s">
        <v>67</v>
      </c>
      <c r="B28" s="18" t="s">
        <v>68</v>
      </c>
      <c r="C28" s="1">
        <v>17075</v>
      </c>
      <c r="D28" s="47">
        <f t="shared" si="4"/>
        <v>18.577818029817472</v>
      </c>
      <c r="E28" s="47">
        <f t="shared" si="5"/>
        <v>7.8086676427525621</v>
      </c>
      <c r="F28" s="28">
        <f t="shared" si="6"/>
        <v>0.52511706857914786</v>
      </c>
      <c r="G28" s="126">
        <f t="shared" si="7"/>
        <v>0.33479053684164922</v>
      </c>
      <c r="H28" s="1">
        <v>99013</v>
      </c>
      <c r="I28" s="1">
        <v>133333</v>
      </c>
      <c r="J28" s="46">
        <v>85007</v>
      </c>
      <c r="K28" s="1">
        <v>7177</v>
      </c>
      <c r="L28" s="1">
        <v>253911</v>
      </c>
    </row>
    <row r="29" spans="1:12">
      <c r="A29" s="51" t="s">
        <v>89</v>
      </c>
      <c r="B29" s="18" t="s">
        <v>90</v>
      </c>
      <c r="C29" s="1">
        <v>16359</v>
      </c>
      <c r="D29" s="47">
        <f t="shared" si="4"/>
        <v>21.927447552447553</v>
      </c>
      <c r="E29" s="47">
        <f t="shared" si="5"/>
        <v>6.1336267498013326</v>
      </c>
      <c r="F29" s="28">
        <f t="shared" si="6"/>
        <v>0.43078429015472858</v>
      </c>
      <c r="G29" s="126">
        <f t="shared" si="7"/>
        <v>0.24529030928543216</v>
      </c>
      <c r="H29" s="1">
        <v>79285</v>
      </c>
      <c r="I29" s="1">
        <v>100340</v>
      </c>
      <c r="J29" s="46">
        <v>57134</v>
      </c>
      <c r="K29" s="1">
        <v>4576</v>
      </c>
      <c r="L29" s="1">
        <v>232924</v>
      </c>
    </row>
    <row r="30" spans="1:12">
      <c r="A30" s="51" t="s">
        <v>252</v>
      </c>
      <c r="B30" s="18" t="s">
        <v>64</v>
      </c>
      <c r="C30" s="1">
        <v>14532</v>
      </c>
      <c r="D30" s="47">
        <f t="shared" si="4"/>
        <v>25.644411716576666</v>
      </c>
      <c r="E30" s="47">
        <f t="shared" si="5"/>
        <v>10.783993944398569</v>
      </c>
      <c r="F30" s="28">
        <f t="shared" si="6"/>
        <v>0.64124145832480872</v>
      </c>
      <c r="G30" s="126">
        <f t="shared" si="7"/>
        <v>0.36431523384753878</v>
      </c>
      <c r="H30" s="1">
        <v>120874</v>
      </c>
      <c r="I30" s="1">
        <v>156713</v>
      </c>
      <c r="J30" s="46">
        <v>89035</v>
      </c>
      <c r="K30" s="1">
        <v>6111</v>
      </c>
      <c r="L30" s="1">
        <v>244390</v>
      </c>
    </row>
    <row r="31" spans="1:12">
      <c r="A31" s="51" t="s">
        <v>32</v>
      </c>
      <c r="B31" s="18" t="s">
        <v>33</v>
      </c>
      <c r="C31" s="1">
        <v>14312</v>
      </c>
      <c r="D31" s="47">
        <f t="shared" si="4"/>
        <v>30.928097731239092</v>
      </c>
      <c r="E31" s="47">
        <f t="shared" si="5"/>
        <v>12.382476243711571</v>
      </c>
      <c r="F31" s="28">
        <f t="shared" si="6"/>
        <v>0.72635090825627913</v>
      </c>
      <c r="G31" s="126">
        <f t="shared" si="7"/>
        <v>0.33332103744507835</v>
      </c>
      <c r="H31" s="1">
        <v>137750</v>
      </c>
      <c r="I31" s="1">
        <v>177218</v>
      </c>
      <c r="J31" s="46">
        <v>81325</v>
      </c>
      <c r="K31" s="1">
        <v>5730</v>
      </c>
      <c r="L31" s="1">
        <v>243984</v>
      </c>
    </row>
    <row r="32" spans="1:12">
      <c r="A32" s="51" t="s">
        <v>44</v>
      </c>
      <c r="B32" s="18" t="s">
        <v>37</v>
      </c>
      <c r="C32" s="1">
        <v>12642</v>
      </c>
      <c r="D32" s="47">
        <f t="shared" si="4"/>
        <v>26.28060413354531</v>
      </c>
      <c r="E32" s="47">
        <f t="shared" si="5"/>
        <v>10.460686600221484</v>
      </c>
      <c r="F32" s="28">
        <f t="shared" si="6"/>
        <v>0.52456129216513825</v>
      </c>
      <c r="G32" s="126">
        <f t="shared" si="7"/>
        <v>0.43139339320280518</v>
      </c>
      <c r="H32" s="1">
        <v>105550</v>
      </c>
      <c r="I32" s="1">
        <v>132244</v>
      </c>
      <c r="J32" s="46">
        <v>108756</v>
      </c>
      <c r="K32" s="1">
        <v>5032</v>
      </c>
      <c r="L32" s="1">
        <v>252104</v>
      </c>
    </row>
    <row r="33" spans="1:12">
      <c r="A33" s="51" t="s">
        <v>73</v>
      </c>
      <c r="B33" s="18" t="s">
        <v>74</v>
      </c>
      <c r="C33" s="1">
        <v>12588</v>
      </c>
      <c r="D33" s="47">
        <f t="shared" si="4"/>
        <v>22.52840909090909</v>
      </c>
      <c r="E33" s="47">
        <f t="shared" si="5"/>
        <v>4.0947727994915795</v>
      </c>
      <c r="F33" s="28">
        <f t="shared" si="6"/>
        <v>0.219687250936585</v>
      </c>
      <c r="G33" s="126">
        <f t="shared" si="7"/>
        <v>0.22995026190283382</v>
      </c>
      <c r="H33" s="1">
        <v>41079</v>
      </c>
      <c r="I33" s="1">
        <v>51545</v>
      </c>
      <c r="J33" s="46">
        <v>53953</v>
      </c>
      <c r="K33" s="1">
        <v>2288</v>
      </c>
      <c r="L33" s="1">
        <v>234629</v>
      </c>
    </row>
    <row r="34" spans="1:12">
      <c r="A34" s="51" t="s">
        <v>52</v>
      </c>
      <c r="B34" s="18" t="s">
        <v>53</v>
      </c>
      <c r="C34" s="1">
        <v>12330</v>
      </c>
      <c r="D34" s="47">
        <f t="shared" si="4"/>
        <v>17.357299004129221</v>
      </c>
      <c r="E34" s="47">
        <f t="shared" si="5"/>
        <v>5.7956204379562042</v>
      </c>
      <c r="F34" s="28">
        <f t="shared" si="6"/>
        <v>0.29443393777580007</v>
      </c>
      <c r="G34" s="126">
        <f t="shared" si="7"/>
        <v>0.17009266469718132</v>
      </c>
      <c r="H34" s="1">
        <v>57013</v>
      </c>
      <c r="I34" s="1">
        <v>71460</v>
      </c>
      <c r="J34" s="46">
        <v>41282</v>
      </c>
      <c r="K34" s="1">
        <v>4117</v>
      </c>
      <c r="L34" s="1">
        <v>242703</v>
      </c>
    </row>
    <row r="35" spans="1:12">
      <c r="A35" s="51" t="s">
        <v>40</v>
      </c>
      <c r="B35" s="18" t="s">
        <v>41</v>
      </c>
      <c r="C35" s="1">
        <v>11147</v>
      </c>
      <c r="D35" s="47">
        <f t="shared" si="4"/>
        <v>19.217915138816135</v>
      </c>
      <c r="E35" s="47">
        <f t="shared" si="5"/>
        <v>3.2911994258544901</v>
      </c>
      <c r="F35" s="28">
        <f t="shared" si="6"/>
        <v>0.18748850140027393</v>
      </c>
      <c r="G35" s="126">
        <f t="shared" si="7"/>
        <v>0.16009628160837303</v>
      </c>
      <c r="H35" s="1">
        <v>26670</v>
      </c>
      <c r="I35" s="1">
        <v>36687</v>
      </c>
      <c r="J35" s="46">
        <v>31327</v>
      </c>
      <c r="K35" s="1">
        <v>1909</v>
      </c>
      <c r="L35" s="1">
        <v>195676</v>
      </c>
    </row>
    <row r="36" spans="1:12">
      <c r="A36" s="51"/>
      <c r="B36" s="18"/>
      <c r="C36" s="1"/>
      <c r="D36" s="47"/>
      <c r="E36" s="47"/>
      <c r="F36" s="28"/>
      <c r="G36" s="126"/>
      <c r="H36" s="1"/>
      <c r="I36" s="1"/>
      <c r="J36" s="46"/>
      <c r="K36" s="1"/>
      <c r="L36" s="1"/>
    </row>
    <row r="37" spans="1:12">
      <c r="A37" s="121" t="s">
        <v>305</v>
      </c>
      <c r="B37" s="122"/>
      <c r="C37" s="123"/>
      <c r="D37" s="124"/>
      <c r="E37" s="124"/>
      <c r="F37" s="125"/>
      <c r="G37" s="127"/>
      <c r="H37" s="1"/>
      <c r="I37" s="1"/>
      <c r="J37" s="46"/>
      <c r="K37" s="1"/>
      <c r="L37" s="1"/>
    </row>
    <row r="38" spans="1:12">
      <c r="A38" s="51" t="s">
        <v>78</v>
      </c>
      <c r="B38" s="18" t="s">
        <v>79</v>
      </c>
      <c r="C38" s="1">
        <v>9631</v>
      </c>
      <c r="D38" s="47">
        <f t="shared" ref="D38:D47" si="8">I38/K38</f>
        <v>25.157303370786519</v>
      </c>
      <c r="E38" s="28">
        <f t="shared" ref="E38:E47" si="9">I38/C38</f>
        <v>0.69743536496729308</v>
      </c>
      <c r="F38" s="28">
        <f t="shared" ref="F38:F47" si="10">I38/L38</f>
        <v>3.4112550594950913E-2</v>
      </c>
      <c r="G38" s="126">
        <f t="shared" ref="G38:G47" si="11">J38/L38</f>
        <v>7.9875271067051959E-2</v>
      </c>
      <c r="H38" s="1">
        <v>5660</v>
      </c>
      <c r="I38" s="1">
        <v>6717</v>
      </c>
      <c r="J38" s="46">
        <v>15728</v>
      </c>
      <c r="K38" s="1">
        <v>267</v>
      </c>
      <c r="L38" s="1">
        <v>196907</v>
      </c>
    </row>
    <row r="39" spans="1:12">
      <c r="A39" s="51" t="s">
        <v>36</v>
      </c>
      <c r="B39" s="18" t="s">
        <v>37</v>
      </c>
      <c r="C39" s="1">
        <v>9476</v>
      </c>
      <c r="D39" s="47">
        <f t="shared" si="8"/>
        <v>25.585106382978722</v>
      </c>
      <c r="E39" s="47">
        <f t="shared" si="9"/>
        <v>4.5683832840861127</v>
      </c>
      <c r="F39" s="28">
        <f t="shared" si="10"/>
        <v>0.1869566531779176</v>
      </c>
      <c r="G39" s="126">
        <f t="shared" si="11"/>
        <v>0.25872054104711273</v>
      </c>
      <c r="H39" s="1">
        <v>37056</v>
      </c>
      <c r="I39" s="1">
        <v>43290</v>
      </c>
      <c r="J39" s="46">
        <v>59907</v>
      </c>
      <c r="K39" s="1">
        <v>1692</v>
      </c>
      <c r="L39" s="1">
        <v>231551</v>
      </c>
    </row>
    <row r="40" spans="1:12">
      <c r="A40" s="51" t="s">
        <v>20</v>
      </c>
      <c r="B40" s="18" t="s">
        <v>21</v>
      </c>
      <c r="C40" s="1">
        <v>8020</v>
      </c>
      <c r="D40" s="47">
        <f t="shared" si="8"/>
        <v>27.382857142857144</v>
      </c>
      <c r="E40" s="47">
        <f t="shared" si="9"/>
        <v>4.7800498753117209</v>
      </c>
      <c r="F40" s="28">
        <f t="shared" si="10"/>
        <v>0.19112859400629184</v>
      </c>
      <c r="G40" s="126">
        <f t="shared" si="11"/>
        <v>7.8413776255502873E-2</v>
      </c>
      <c r="H40" s="1">
        <v>30401</v>
      </c>
      <c r="I40" s="1">
        <v>38336</v>
      </c>
      <c r="J40" s="46">
        <v>15728</v>
      </c>
      <c r="K40" s="1">
        <v>1400</v>
      </c>
      <c r="L40" s="1">
        <v>200577</v>
      </c>
    </row>
    <row r="41" spans="1:12">
      <c r="A41" s="51" t="s">
        <v>26</v>
      </c>
      <c r="B41" s="18" t="s">
        <v>27</v>
      </c>
      <c r="C41" s="1">
        <v>7997</v>
      </c>
      <c r="D41" s="47">
        <f t="shared" si="8"/>
        <v>29.596768764725681</v>
      </c>
      <c r="E41" s="47">
        <f t="shared" si="9"/>
        <v>10.995623358759534</v>
      </c>
      <c r="F41" s="28">
        <f t="shared" si="10"/>
        <v>0.42395868991885521</v>
      </c>
      <c r="G41" s="126">
        <f t="shared" si="11"/>
        <v>0.14786386187544298</v>
      </c>
      <c r="H41" s="1">
        <v>71084</v>
      </c>
      <c r="I41" s="1">
        <v>87932</v>
      </c>
      <c r="J41" s="46">
        <v>30668</v>
      </c>
      <c r="K41" s="1">
        <v>2971</v>
      </c>
      <c r="L41" s="1">
        <v>207407</v>
      </c>
    </row>
    <row r="42" spans="1:12">
      <c r="A42" s="51" t="s">
        <v>59</v>
      </c>
      <c r="B42" s="18" t="s">
        <v>60</v>
      </c>
      <c r="C42" s="1">
        <v>6528</v>
      </c>
      <c r="D42" s="47">
        <f t="shared" si="8"/>
        <v>32.188436830835116</v>
      </c>
      <c r="E42" s="47">
        <f t="shared" si="9"/>
        <v>6.9080882352941178</v>
      </c>
      <c r="F42" s="28">
        <f t="shared" si="10"/>
        <v>0.21895088462061332</v>
      </c>
      <c r="G42" s="126">
        <f t="shared" si="11"/>
        <v>0.16734963391660679</v>
      </c>
      <c r="H42" s="1">
        <v>36606</v>
      </c>
      <c r="I42" s="1">
        <v>45096</v>
      </c>
      <c r="J42" s="46">
        <v>34468</v>
      </c>
      <c r="K42" s="1">
        <v>1401</v>
      </c>
      <c r="L42" s="1">
        <v>205964</v>
      </c>
    </row>
    <row r="43" spans="1:12">
      <c r="A43" s="51" t="s">
        <v>38</v>
      </c>
      <c r="B43" s="18" t="s">
        <v>39</v>
      </c>
      <c r="C43" s="1">
        <v>6460</v>
      </c>
      <c r="D43" s="47">
        <f t="shared" si="8"/>
        <v>35.826417299824662</v>
      </c>
      <c r="E43" s="47">
        <f t="shared" si="9"/>
        <v>9.4890092879256969</v>
      </c>
      <c r="F43" s="28">
        <f t="shared" si="10"/>
        <v>0.30435689282788414</v>
      </c>
      <c r="G43" s="126">
        <f t="shared" si="11"/>
        <v>0.16577046250093097</v>
      </c>
      <c r="H43" s="1">
        <v>50896</v>
      </c>
      <c r="I43" s="1">
        <v>61299</v>
      </c>
      <c r="J43" s="46">
        <v>33387</v>
      </c>
      <c r="K43" s="1">
        <v>1711</v>
      </c>
      <c r="L43" s="1">
        <v>201405</v>
      </c>
    </row>
    <row r="44" spans="1:12">
      <c r="A44" s="51" t="s">
        <v>72</v>
      </c>
      <c r="B44" s="18" t="s">
        <v>47</v>
      </c>
      <c r="C44" s="1">
        <v>6154</v>
      </c>
      <c r="D44" s="47">
        <f t="shared" si="8"/>
        <v>34.815561959654175</v>
      </c>
      <c r="E44" s="47">
        <f t="shared" si="9"/>
        <v>9.8155671108222293</v>
      </c>
      <c r="F44" s="28">
        <f t="shared" si="10"/>
        <v>0.28073542875998642</v>
      </c>
      <c r="G44" s="126">
        <f t="shared" si="11"/>
        <v>0.14063494866777898</v>
      </c>
      <c r="H44" s="1">
        <v>51428</v>
      </c>
      <c r="I44" s="1">
        <v>60405</v>
      </c>
      <c r="J44" s="46">
        <v>30260</v>
      </c>
      <c r="K44" s="1">
        <v>1735</v>
      </c>
      <c r="L44" s="1">
        <v>215167</v>
      </c>
    </row>
    <row r="45" spans="1:12">
      <c r="A45" s="51" t="s">
        <v>30</v>
      </c>
      <c r="B45" s="18" t="s">
        <v>31</v>
      </c>
      <c r="C45" s="1">
        <v>5991</v>
      </c>
      <c r="D45" s="47">
        <f t="shared" si="8"/>
        <v>40.687306501547987</v>
      </c>
      <c r="E45" s="47">
        <f t="shared" si="9"/>
        <v>2.1936237689868134</v>
      </c>
      <c r="F45" s="28">
        <f t="shared" si="10"/>
        <v>6.9059017030914188E-2</v>
      </c>
      <c r="G45" s="126">
        <f t="shared" si="11"/>
        <v>3.3473287055769546E-2</v>
      </c>
      <c r="H45" s="1">
        <v>11676</v>
      </c>
      <c r="I45" s="1">
        <v>13142</v>
      </c>
      <c r="J45" s="46">
        <v>6370</v>
      </c>
      <c r="K45" s="1">
        <v>323</v>
      </c>
      <c r="L45" s="1">
        <v>190301</v>
      </c>
    </row>
    <row r="46" spans="1:12">
      <c r="A46" s="51" t="s">
        <v>50</v>
      </c>
      <c r="B46" s="18" t="s">
        <v>51</v>
      </c>
      <c r="C46" s="1">
        <v>5559</v>
      </c>
      <c r="D46" s="47">
        <f t="shared" si="8"/>
        <v>27.690201253711646</v>
      </c>
      <c r="E46" s="47">
        <f t="shared" si="9"/>
        <v>15.097859327217126</v>
      </c>
      <c r="F46" s="28">
        <f t="shared" si="10"/>
        <v>0.39371678136331867</v>
      </c>
      <c r="G46" s="126">
        <f t="shared" si="11"/>
        <v>0.28468694146952445</v>
      </c>
      <c r="H46" s="1">
        <v>61817</v>
      </c>
      <c r="I46" s="1">
        <v>83929</v>
      </c>
      <c r="J46" s="46">
        <v>60687</v>
      </c>
      <c r="K46" s="1">
        <v>3031</v>
      </c>
      <c r="L46" s="1">
        <v>213171</v>
      </c>
    </row>
    <row r="47" spans="1:12">
      <c r="A47" s="51" t="s">
        <v>45</v>
      </c>
      <c r="B47" s="18" t="s">
        <v>43</v>
      </c>
      <c r="C47" s="1">
        <v>5485</v>
      </c>
      <c r="D47" s="47">
        <f t="shared" si="8"/>
        <v>30.852342158859472</v>
      </c>
      <c r="E47" s="47">
        <f t="shared" si="9"/>
        <v>5.5236098450319053</v>
      </c>
      <c r="F47" s="28">
        <f t="shared" si="10"/>
        <v>0.13858609884957573</v>
      </c>
      <c r="G47" s="126">
        <f t="shared" si="11"/>
        <v>0.10446675662694692</v>
      </c>
      <c r="H47" s="1">
        <v>26886</v>
      </c>
      <c r="I47" s="1">
        <v>30297</v>
      </c>
      <c r="J47" s="46">
        <v>22838</v>
      </c>
      <c r="K47" s="1">
        <v>982</v>
      </c>
      <c r="L47" s="1">
        <v>218615</v>
      </c>
    </row>
    <row r="48" spans="1:12">
      <c r="A48" s="51"/>
      <c r="B48" s="18"/>
      <c r="C48" s="1"/>
      <c r="D48" s="47"/>
      <c r="E48" s="47"/>
      <c r="F48" s="28"/>
      <c r="G48" s="126"/>
      <c r="H48" s="1"/>
      <c r="I48" s="1"/>
      <c r="J48" s="46"/>
      <c r="K48" s="1"/>
      <c r="L48" s="1"/>
    </row>
    <row r="49" spans="1:12">
      <c r="A49" s="121" t="s">
        <v>306</v>
      </c>
      <c r="B49" s="122"/>
      <c r="C49" s="123"/>
      <c r="D49" s="124"/>
      <c r="E49" s="124"/>
      <c r="F49" s="125"/>
      <c r="G49" s="127"/>
      <c r="H49" s="1"/>
      <c r="I49" s="1"/>
      <c r="J49" s="46"/>
      <c r="K49" s="1"/>
      <c r="L49" s="1"/>
    </row>
    <row r="50" spans="1:12">
      <c r="A50" s="51" t="s">
        <v>54</v>
      </c>
      <c r="B50" s="18" t="s">
        <v>15</v>
      </c>
      <c r="C50" s="1">
        <v>4620</v>
      </c>
      <c r="D50" s="47">
        <f t="shared" ref="D50:D58" si="12">I50/K50</f>
        <v>27.896139705882351</v>
      </c>
      <c r="E50" s="47">
        <f t="shared" ref="E50:E58" si="13">I50/C50</f>
        <v>6.5694805194805195</v>
      </c>
      <c r="F50" s="28">
        <f t="shared" ref="F50:F58" si="14">I50/L50</f>
        <v>0.15182180159270078</v>
      </c>
      <c r="G50" s="126">
        <f t="shared" ref="G50:G58" si="15">J50/L50</f>
        <v>4.3769258473728444E-2</v>
      </c>
      <c r="H50" s="1">
        <v>22499</v>
      </c>
      <c r="I50" s="1">
        <v>30351</v>
      </c>
      <c r="J50" s="46">
        <v>8750</v>
      </c>
      <c r="K50" s="1">
        <v>1088</v>
      </c>
      <c r="L50" s="1">
        <v>199912</v>
      </c>
    </row>
    <row r="51" spans="1:12">
      <c r="A51" s="51" t="s">
        <v>42</v>
      </c>
      <c r="B51" s="18" t="s">
        <v>43</v>
      </c>
      <c r="C51" s="1">
        <v>4489</v>
      </c>
      <c r="D51" s="47">
        <f t="shared" si="12"/>
        <v>20.143107989464443</v>
      </c>
      <c r="E51" s="47">
        <f t="shared" si="13"/>
        <v>5.1109378480730676</v>
      </c>
      <c r="F51" s="28">
        <f t="shared" si="14"/>
        <v>0.11472188331299878</v>
      </c>
      <c r="G51" s="126">
        <f t="shared" si="15"/>
        <v>6.6113966838010282E-2</v>
      </c>
      <c r="H51" s="1">
        <v>18008</v>
      </c>
      <c r="I51" s="1">
        <v>22943</v>
      </c>
      <c r="J51" s="46">
        <v>13222</v>
      </c>
      <c r="K51" s="1">
        <v>1139</v>
      </c>
      <c r="L51" s="1">
        <v>199988</v>
      </c>
    </row>
    <row r="52" spans="1:12">
      <c r="A52" s="51" t="s">
        <v>55</v>
      </c>
      <c r="B52" s="18" t="s">
        <v>56</v>
      </c>
      <c r="C52" s="1">
        <v>4469</v>
      </c>
      <c r="D52" s="47">
        <f t="shared" si="12"/>
        <v>26.068883610451305</v>
      </c>
      <c r="E52" s="47">
        <f t="shared" si="13"/>
        <v>4.911613336316849</v>
      </c>
      <c r="F52" s="28">
        <f t="shared" si="14"/>
        <v>0.10431716219298913</v>
      </c>
      <c r="G52" s="126">
        <f t="shared" si="15"/>
        <v>5.8189491293437763E-2</v>
      </c>
      <c r="H52" s="1">
        <v>16069</v>
      </c>
      <c r="I52" s="1">
        <v>21950</v>
      </c>
      <c r="J52" s="46">
        <v>12244</v>
      </c>
      <c r="K52" s="1">
        <v>842</v>
      </c>
      <c r="L52" s="1">
        <v>210416</v>
      </c>
    </row>
    <row r="53" spans="1:12">
      <c r="A53" s="51" t="s">
        <v>46</v>
      </c>
      <c r="B53" s="18" t="s">
        <v>47</v>
      </c>
      <c r="C53" s="1">
        <v>4230</v>
      </c>
      <c r="D53" s="47">
        <f t="shared" si="12"/>
        <v>21.348484848484848</v>
      </c>
      <c r="E53" s="47">
        <f t="shared" si="13"/>
        <v>5.6626477541371161</v>
      </c>
      <c r="F53" s="28">
        <f t="shared" si="14"/>
        <v>0.11172837778586288</v>
      </c>
      <c r="G53" s="126">
        <f t="shared" si="15"/>
        <v>9.6517496478314813E-2</v>
      </c>
      <c r="H53" s="1">
        <v>19518</v>
      </c>
      <c r="I53" s="1">
        <v>23953</v>
      </c>
      <c r="J53" s="46">
        <v>20692</v>
      </c>
      <c r="K53" s="1">
        <v>1122</v>
      </c>
      <c r="L53" s="1">
        <v>214386</v>
      </c>
    </row>
    <row r="54" spans="1:12">
      <c r="A54" s="51" t="s">
        <v>75</v>
      </c>
      <c r="B54" s="18" t="s">
        <v>53</v>
      </c>
      <c r="C54" s="1">
        <v>3828</v>
      </c>
      <c r="D54" s="47">
        <f t="shared" si="12"/>
        <v>17.28448275862069</v>
      </c>
      <c r="E54" s="47">
        <f t="shared" si="13"/>
        <v>1.047544409613375</v>
      </c>
      <c r="F54" s="28">
        <f t="shared" si="14"/>
        <v>2.1002131637799647E-2</v>
      </c>
      <c r="G54" s="126">
        <f t="shared" si="15"/>
        <v>5.4741715680369556E-2</v>
      </c>
      <c r="H54" s="1">
        <v>3481</v>
      </c>
      <c r="I54" s="1">
        <v>4010</v>
      </c>
      <c r="J54" s="46">
        <v>10452</v>
      </c>
      <c r="K54" s="1">
        <v>232</v>
      </c>
      <c r="L54" s="1">
        <v>190933</v>
      </c>
    </row>
    <row r="55" spans="1:12">
      <c r="A55" s="51" t="s">
        <v>14</v>
      </c>
      <c r="B55" s="18" t="s">
        <v>15</v>
      </c>
      <c r="C55" s="1">
        <v>3778</v>
      </c>
      <c r="D55" s="47">
        <f t="shared" si="12"/>
        <v>39.709734513274334</v>
      </c>
      <c r="E55" s="47">
        <f t="shared" si="13"/>
        <v>5.9385918475383797</v>
      </c>
      <c r="F55" s="28">
        <f t="shared" si="14"/>
        <v>0.11511603445887357</v>
      </c>
      <c r="G55" s="126">
        <f t="shared" si="15"/>
        <v>5.8527750270653003E-2</v>
      </c>
      <c r="H55" s="1">
        <v>19454</v>
      </c>
      <c r="I55" s="1">
        <v>22436</v>
      </c>
      <c r="J55" s="46">
        <v>11407</v>
      </c>
      <c r="K55" s="1">
        <v>565</v>
      </c>
      <c r="L55" s="1">
        <v>194899</v>
      </c>
    </row>
    <row r="56" spans="1:12">
      <c r="A56" s="51" t="s">
        <v>18</v>
      </c>
      <c r="B56" s="18" t="s">
        <v>19</v>
      </c>
      <c r="C56" s="1">
        <v>3616</v>
      </c>
      <c r="D56" s="47">
        <f t="shared" si="12"/>
        <v>24.101673899566027</v>
      </c>
      <c r="E56" s="47">
        <f t="shared" si="13"/>
        <v>10.751106194690266</v>
      </c>
      <c r="F56" s="28">
        <f t="shared" si="14"/>
        <v>0.19271016640807404</v>
      </c>
      <c r="G56" s="126">
        <f t="shared" si="15"/>
        <v>0.21187906787684713</v>
      </c>
      <c r="H56" s="1">
        <v>29048</v>
      </c>
      <c r="I56" s="1">
        <v>38876</v>
      </c>
      <c r="J56" s="46">
        <v>42743</v>
      </c>
      <c r="K56" s="1">
        <v>1613</v>
      </c>
      <c r="L56" s="1">
        <v>201733</v>
      </c>
    </row>
    <row r="57" spans="1:12">
      <c r="A57" s="51" t="s">
        <v>96</v>
      </c>
      <c r="B57" s="18" t="s">
        <v>31</v>
      </c>
      <c r="C57" s="1">
        <v>1920</v>
      </c>
      <c r="D57" s="47">
        <f t="shared" si="12"/>
        <v>41.02491103202847</v>
      </c>
      <c r="E57" s="47">
        <f t="shared" si="13"/>
        <v>6.0041666666666664</v>
      </c>
      <c r="F57" s="28">
        <f t="shared" si="14"/>
        <v>6.1879022431682404E-2</v>
      </c>
      <c r="G57" s="126">
        <f t="shared" si="15"/>
        <v>4.2743117247006156E-2</v>
      </c>
      <c r="H57" s="1">
        <v>9940</v>
      </c>
      <c r="I57" s="1">
        <v>11528</v>
      </c>
      <c r="J57" s="46">
        <v>7963</v>
      </c>
      <c r="K57" s="1">
        <v>281</v>
      </c>
      <c r="L57" s="1">
        <v>186299</v>
      </c>
    </row>
    <row r="58" spans="1:12">
      <c r="A58" s="18" t="s">
        <v>48</v>
      </c>
      <c r="B58" s="18" t="s">
        <v>49</v>
      </c>
      <c r="C58" s="1">
        <v>1410</v>
      </c>
      <c r="D58" s="47">
        <f t="shared" si="12"/>
        <v>14.533475783475783</v>
      </c>
      <c r="E58" s="47">
        <f t="shared" si="13"/>
        <v>14.471631205673759</v>
      </c>
      <c r="F58" s="28">
        <f t="shared" si="14"/>
        <v>9.9258178280432929E-2</v>
      </c>
      <c r="G58" s="126">
        <f t="shared" si="15"/>
        <v>0.1198394746442904</v>
      </c>
      <c r="H58" s="1">
        <v>15710</v>
      </c>
      <c r="I58" s="1">
        <v>20405</v>
      </c>
      <c r="J58" s="46">
        <v>24636</v>
      </c>
      <c r="K58" s="1">
        <v>1404</v>
      </c>
      <c r="L58" s="1">
        <v>205575</v>
      </c>
    </row>
    <row r="59" spans="1:12">
      <c r="A59" s="51"/>
      <c r="B59" s="18"/>
      <c r="C59" s="131"/>
      <c r="D59" s="18"/>
      <c r="E59" s="28"/>
      <c r="F59" s="132"/>
      <c r="G59" s="18"/>
    </row>
    <row r="60" spans="1:12">
      <c r="A60" s="10" t="s">
        <v>99</v>
      </c>
      <c r="B60" s="133"/>
      <c r="C60" s="134"/>
      <c r="D60" s="57">
        <f>AVERAGE(D3:D58)</f>
        <v>23.499252542236373</v>
      </c>
      <c r="E60" s="57">
        <f t="shared" ref="E60:G60" si="16">AVERAGE(E3:E58)</f>
        <v>6.6222013744212278</v>
      </c>
      <c r="F60" s="39">
        <f t="shared" si="16"/>
        <v>0.44183177122314371</v>
      </c>
      <c r="G60" s="128">
        <f t="shared" si="16"/>
        <v>0.30610895611954531</v>
      </c>
    </row>
    <row r="61" spans="1:12">
      <c r="A61" s="10" t="s">
        <v>100</v>
      </c>
      <c r="B61" s="133"/>
      <c r="C61" s="134"/>
      <c r="D61" s="57">
        <f>MEDIAN(D3:D58)</f>
        <v>24.080540497868917</v>
      </c>
      <c r="E61" s="57">
        <f t="shared" ref="E61:G61" si="17">MEDIAN(E3:E58)</f>
        <v>5.971379257102523</v>
      </c>
      <c r="F61" s="39">
        <f t="shared" si="17"/>
        <v>0.3490368370956014</v>
      </c>
      <c r="G61" s="128">
        <f t="shared" si="17"/>
        <v>0.25200542516627245</v>
      </c>
    </row>
    <row r="62" spans="1:12">
      <c r="A62" s="53"/>
      <c r="B62" s="54"/>
      <c r="D62" s="55"/>
      <c r="E62" s="55"/>
      <c r="F62" s="55"/>
      <c r="G62" s="55"/>
    </row>
    <row r="63" spans="1:12" ht="42" customHeight="1">
      <c r="A63" s="156" t="s">
        <v>255</v>
      </c>
      <c r="B63" s="157"/>
      <c r="C63" s="157"/>
      <c r="D63" s="157"/>
      <c r="E63" s="157"/>
      <c r="F63" s="157"/>
      <c r="G63" s="158"/>
    </row>
    <row r="64" spans="1:12" ht="29.45" customHeight="1">
      <c r="A64" s="159" t="s">
        <v>256</v>
      </c>
      <c r="B64" s="160"/>
      <c r="C64" s="160"/>
      <c r="D64" s="160"/>
      <c r="E64" s="160"/>
      <c r="F64" s="160"/>
      <c r="G64" s="161"/>
    </row>
  </sheetData>
  <sortState xmlns:xlrd2="http://schemas.microsoft.com/office/spreadsheetml/2017/richdata2" ref="A2:L58">
    <sortCondition descending="1" ref="C3:C58"/>
  </sortState>
  <mergeCells count="2">
    <mergeCell ref="A63:G63"/>
    <mergeCell ref="A64:G64"/>
  </mergeCells>
  <conditionalFormatting sqref="A3:G7">
    <cfRule type="expression" dxfId="11" priority="5">
      <formula>MOD(ROW(),2)=0</formula>
    </cfRule>
  </conditionalFormatting>
  <conditionalFormatting sqref="A10:G22">
    <cfRule type="expression" dxfId="10" priority="4">
      <formula>MOD(ROW(),2)=0</formula>
    </cfRule>
  </conditionalFormatting>
  <conditionalFormatting sqref="A25:G35">
    <cfRule type="expression" dxfId="9" priority="3">
      <formula>MOD(ROW(),2)=0</formula>
    </cfRule>
  </conditionalFormatting>
  <conditionalFormatting sqref="A38:G47">
    <cfRule type="expression" dxfId="8" priority="2">
      <formula>MOD(ROW(),2)=0</formula>
    </cfRule>
  </conditionalFormatting>
  <conditionalFormatting sqref="A50:G58">
    <cfRule type="expression" dxfId="7" priority="1">
      <formula>MOD(ROW(),2)=0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1DE1D-CE52-4634-9C9D-5EF5AFA24A62}">
  <sheetPr>
    <tabColor theme="7" tint="0.39997558519241921"/>
  </sheetPr>
  <dimension ref="A1:J54"/>
  <sheetViews>
    <sheetView showGridLines="0" showRowColHeaders="0" workbookViewId="0">
      <pane xSplit="2" ySplit="1" topLeftCell="C2" activePane="bottomRight" state="frozen"/>
      <selection pane="topRight" activeCell="C1" sqref="C1"/>
      <selection pane="bottomLeft" activeCell="A2" sqref="A2"/>
      <selection pane="bottomRight"/>
    </sheetView>
  </sheetViews>
  <sheetFormatPr defaultRowHeight="12.75"/>
  <cols>
    <col min="1" max="1" width="38" style="5" bestFit="1" customWidth="1"/>
    <col min="2" max="2" width="15.140625" style="5" bestFit="1" customWidth="1"/>
    <col min="3" max="9" width="16" style="5" customWidth="1"/>
    <col min="10" max="10" width="16.7109375" style="5" customWidth="1"/>
    <col min="11" max="16384" width="9.140625" style="5"/>
  </cols>
  <sheetData>
    <row r="1" spans="1:10" ht="54" customHeight="1">
      <c r="A1" s="41" t="s">
        <v>0</v>
      </c>
      <c r="B1" s="68" t="s">
        <v>1</v>
      </c>
      <c r="C1" s="69" t="s">
        <v>101</v>
      </c>
      <c r="D1" s="70" t="s">
        <v>102</v>
      </c>
      <c r="E1" s="69" t="s">
        <v>103</v>
      </c>
      <c r="F1" s="69" t="s">
        <v>104</v>
      </c>
      <c r="G1" s="69" t="s">
        <v>105</v>
      </c>
      <c r="H1" s="69" t="s">
        <v>7</v>
      </c>
      <c r="I1" s="71" t="s">
        <v>106</v>
      </c>
      <c r="J1" s="41" t="s">
        <v>257</v>
      </c>
    </row>
    <row r="2" spans="1:10">
      <c r="A2" s="51" t="s">
        <v>16</v>
      </c>
      <c r="B2" s="18" t="s">
        <v>17</v>
      </c>
      <c r="C2" s="15">
        <v>216839</v>
      </c>
      <c r="D2" s="61">
        <f t="shared" ref="D2:D49" si="0">C2/J2</f>
        <v>0.70541064562092948</v>
      </c>
      <c r="E2" s="15">
        <v>6180</v>
      </c>
      <c r="F2" s="15">
        <v>25481</v>
      </c>
      <c r="G2" s="15">
        <v>546</v>
      </c>
      <c r="H2" s="15">
        <v>249046</v>
      </c>
      <c r="I2" s="61">
        <f t="shared" ref="I2:I49" si="1">H2/J2</f>
        <v>0.81018497433261549</v>
      </c>
      <c r="J2" s="65">
        <v>307394</v>
      </c>
    </row>
    <row r="3" spans="1:10">
      <c r="A3" s="51" t="s">
        <v>85</v>
      </c>
      <c r="B3" s="18" t="s">
        <v>86</v>
      </c>
      <c r="C3" s="15">
        <v>78880</v>
      </c>
      <c r="D3" s="61">
        <f t="shared" si="0"/>
        <v>0.62228813960460094</v>
      </c>
      <c r="E3" s="15">
        <v>2493</v>
      </c>
      <c r="F3" s="15">
        <v>14604</v>
      </c>
      <c r="G3" s="15">
        <v>740</v>
      </c>
      <c r="H3" s="15">
        <v>96717</v>
      </c>
      <c r="I3" s="61">
        <f t="shared" si="1"/>
        <v>0.76300509632528124</v>
      </c>
      <c r="J3" s="65">
        <v>126758</v>
      </c>
    </row>
    <row r="4" spans="1:10">
      <c r="A4" s="51" t="s">
        <v>52</v>
      </c>
      <c r="B4" s="18" t="s">
        <v>53</v>
      </c>
      <c r="C4" s="15">
        <v>48375</v>
      </c>
      <c r="D4" s="61">
        <f t="shared" si="0"/>
        <v>0.67695214105793455</v>
      </c>
      <c r="E4" s="15">
        <v>1456</v>
      </c>
      <c r="F4" s="15">
        <v>6892</v>
      </c>
      <c r="G4" s="15">
        <v>290</v>
      </c>
      <c r="H4" s="15">
        <v>57013</v>
      </c>
      <c r="I4" s="61">
        <f t="shared" si="1"/>
        <v>0.79783095438007279</v>
      </c>
      <c r="J4" s="65">
        <v>71460</v>
      </c>
    </row>
    <row r="5" spans="1:10">
      <c r="A5" s="51" t="s">
        <v>75</v>
      </c>
      <c r="B5" s="18" t="s">
        <v>53</v>
      </c>
      <c r="C5" s="15">
        <v>2643</v>
      </c>
      <c r="D5" s="61">
        <f t="shared" si="0"/>
        <v>0.65910224438902743</v>
      </c>
      <c r="E5" s="15">
        <v>90</v>
      </c>
      <c r="F5" s="15">
        <v>743</v>
      </c>
      <c r="G5" s="15">
        <v>5</v>
      </c>
      <c r="H5" s="15">
        <v>3481</v>
      </c>
      <c r="I5" s="61">
        <f t="shared" si="1"/>
        <v>0.86807980049875311</v>
      </c>
      <c r="J5" s="65">
        <v>4010</v>
      </c>
    </row>
    <row r="6" spans="1:10">
      <c r="A6" s="51" t="s">
        <v>12</v>
      </c>
      <c r="B6" s="18" t="s">
        <v>13</v>
      </c>
      <c r="C6" s="15">
        <v>3172</v>
      </c>
      <c r="D6" s="61">
        <f t="shared" si="0"/>
        <v>0.60569028069505437</v>
      </c>
      <c r="E6" s="15">
        <v>82</v>
      </c>
      <c r="F6" s="15">
        <v>885</v>
      </c>
      <c r="G6" s="15">
        <v>28</v>
      </c>
      <c r="H6" s="15">
        <v>4167</v>
      </c>
      <c r="I6" s="61">
        <f t="shared" si="1"/>
        <v>0.79568455222455603</v>
      </c>
      <c r="J6" s="65">
        <v>5237</v>
      </c>
    </row>
    <row r="7" spans="1:10">
      <c r="A7" s="51" t="s">
        <v>26</v>
      </c>
      <c r="B7" s="18" t="s">
        <v>27</v>
      </c>
      <c r="C7" s="15">
        <v>54820</v>
      </c>
      <c r="D7" s="61">
        <f t="shared" si="0"/>
        <v>0.62343629167993453</v>
      </c>
      <c r="E7" s="15">
        <v>3548</v>
      </c>
      <c r="F7" s="15">
        <v>12539</v>
      </c>
      <c r="G7" s="15">
        <v>177</v>
      </c>
      <c r="H7" s="15">
        <v>71084</v>
      </c>
      <c r="I7" s="61">
        <f t="shared" si="1"/>
        <v>0.80839739798935539</v>
      </c>
      <c r="J7" s="65">
        <v>87932</v>
      </c>
    </row>
    <row r="8" spans="1:10">
      <c r="A8" s="51" t="s">
        <v>22</v>
      </c>
      <c r="B8" s="18" t="s">
        <v>23</v>
      </c>
      <c r="C8" s="15">
        <v>115449</v>
      </c>
      <c r="D8" s="61">
        <f t="shared" si="0"/>
        <v>0.66862226134698577</v>
      </c>
      <c r="E8" s="15">
        <v>3767</v>
      </c>
      <c r="F8" s="15">
        <v>10536</v>
      </c>
      <c r="G8" s="15">
        <v>1812</v>
      </c>
      <c r="H8" s="15">
        <v>131564</v>
      </c>
      <c r="I8" s="61">
        <f t="shared" si="1"/>
        <v>0.76195219700348071</v>
      </c>
      <c r="J8" s="65">
        <v>172667</v>
      </c>
    </row>
    <row r="9" spans="1:10">
      <c r="A9" s="51" t="s">
        <v>24</v>
      </c>
      <c r="B9" s="18" t="s">
        <v>25</v>
      </c>
      <c r="C9" s="15">
        <v>342488</v>
      </c>
      <c r="D9" s="61">
        <f t="shared" si="0"/>
        <v>0.62542548684460419</v>
      </c>
      <c r="E9" s="15">
        <v>20831</v>
      </c>
      <c r="F9" s="15">
        <v>80336</v>
      </c>
      <c r="G9" s="15">
        <v>822</v>
      </c>
      <c r="H9" s="15">
        <v>444477</v>
      </c>
      <c r="I9" s="61">
        <f t="shared" si="1"/>
        <v>0.81167002673445243</v>
      </c>
      <c r="J9" s="65">
        <v>547608</v>
      </c>
    </row>
    <row r="10" spans="1:10">
      <c r="A10" s="51" t="s">
        <v>28</v>
      </c>
      <c r="B10" s="18" t="s">
        <v>29</v>
      </c>
      <c r="C10" s="15">
        <v>177152</v>
      </c>
      <c r="D10" s="61">
        <f t="shared" si="0"/>
        <v>0.63352740068948743</v>
      </c>
      <c r="E10" s="15">
        <v>6365</v>
      </c>
      <c r="F10" s="15">
        <v>36357</v>
      </c>
      <c r="G10" s="15">
        <v>6786</v>
      </c>
      <c r="H10" s="15">
        <v>226660</v>
      </c>
      <c r="I10" s="61">
        <f t="shared" si="1"/>
        <v>0.81057690932238546</v>
      </c>
      <c r="J10" s="65">
        <v>279628</v>
      </c>
    </row>
    <row r="11" spans="1:10">
      <c r="A11" s="51" t="s">
        <v>32</v>
      </c>
      <c r="B11" s="18" t="s">
        <v>33</v>
      </c>
      <c r="C11" s="15">
        <v>119121</v>
      </c>
      <c r="D11" s="61">
        <f t="shared" si="0"/>
        <v>0.67217212698484352</v>
      </c>
      <c r="E11" s="15">
        <v>4143</v>
      </c>
      <c r="F11" s="15">
        <v>14449</v>
      </c>
      <c r="G11" s="15">
        <v>37</v>
      </c>
      <c r="H11" s="15">
        <v>137750</v>
      </c>
      <c r="I11" s="61">
        <f t="shared" si="1"/>
        <v>0.777291245810245</v>
      </c>
      <c r="J11" s="65">
        <v>177218</v>
      </c>
    </row>
    <row r="12" spans="1:10">
      <c r="A12" s="51" t="s">
        <v>34</v>
      </c>
      <c r="B12" s="18" t="s">
        <v>35</v>
      </c>
      <c r="C12" s="15">
        <v>177166</v>
      </c>
      <c r="D12" s="61">
        <f t="shared" si="0"/>
        <v>0.65362124750510053</v>
      </c>
      <c r="E12" s="15">
        <v>5808</v>
      </c>
      <c r="F12" s="15">
        <v>38555</v>
      </c>
      <c r="G12" s="15">
        <v>394</v>
      </c>
      <c r="H12" s="15">
        <v>221923</v>
      </c>
      <c r="I12" s="61">
        <f t="shared" si="1"/>
        <v>0.81874393568785442</v>
      </c>
      <c r="J12" s="65">
        <v>271053</v>
      </c>
    </row>
    <row r="13" spans="1:10">
      <c r="A13" s="51" t="s">
        <v>38</v>
      </c>
      <c r="B13" s="18" t="s">
        <v>39</v>
      </c>
      <c r="C13" s="15">
        <v>44412</v>
      </c>
      <c r="D13" s="61">
        <f t="shared" si="0"/>
        <v>0.72451426613810987</v>
      </c>
      <c r="E13" s="15">
        <v>1343</v>
      </c>
      <c r="F13" s="15">
        <v>4990</v>
      </c>
      <c r="G13" s="15">
        <v>151</v>
      </c>
      <c r="H13" s="15">
        <v>50896</v>
      </c>
      <c r="I13" s="61">
        <f t="shared" si="1"/>
        <v>0.83029086934534002</v>
      </c>
      <c r="J13" s="65">
        <v>61299</v>
      </c>
    </row>
    <row r="14" spans="1:10">
      <c r="A14" s="51" t="s">
        <v>55</v>
      </c>
      <c r="B14" s="18" t="s">
        <v>56</v>
      </c>
      <c r="C14" s="15">
        <v>13616</v>
      </c>
      <c r="D14" s="61">
        <f t="shared" si="0"/>
        <v>0.62031890660592259</v>
      </c>
      <c r="E14" s="15">
        <v>529</v>
      </c>
      <c r="F14" s="15">
        <v>1908</v>
      </c>
      <c r="G14" s="15">
        <v>16</v>
      </c>
      <c r="H14" s="15">
        <v>16069</v>
      </c>
      <c r="I14" s="61">
        <f t="shared" si="1"/>
        <v>0.73207289293849653</v>
      </c>
      <c r="J14" s="65">
        <v>21950</v>
      </c>
    </row>
    <row r="15" spans="1:10">
      <c r="A15" s="51" t="s">
        <v>42</v>
      </c>
      <c r="B15" s="18" t="s">
        <v>43</v>
      </c>
      <c r="C15" s="15">
        <v>15552</v>
      </c>
      <c r="D15" s="61">
        <f t="shared" si="0"/>
        <v>0.67785381162010194</v>
      </c>
      <c r="E15" s="15">
        <v>350</v>
      </c>
      <c r="F15" s="15">
        <v>1976</v>
      </c>
      <c r="G15" s="15">
        <v>130</v>
      </c>
      <c r="H15" s="15">
        <v>18008</v>
      </c>
      <c r="I15" s="61">
        <f t="shared" si="1"/>
        <v>0.78490171294076627</v>
      </c>
      <c r="J15" s="65">
        <v>22943</v>
      </c>
    </row>
    <row r="16" spans="1:10">
      <c r="A16" s="51" t="s">
        <v>45</v>
      </c>
      <c r="B16" s="18" t="s">
        <v>43</v>
      </c>
      <c r="C16" s="15">
        <v>23962</v>
      </c>
      <c r="D16" s="61">
        <f t="shared" si="0"/>
        <v>0.79090338977456509</v>
      </c>
      <c r="E16" s="15">
        <v>761</v>
      </c>
      <c r="F16" s="15">
        <v>2095</v>
      </c>
      <c r="G16" s="15">
        <v>68</v>
      </c>
      <c r="H16" s="15">
        <v>26886</v>
      </c>
      <c r="I16" s="61">
        <f t="shared" si="1"/>
        <v>0.88741459550450541</v>
      </c>
      <c r="J16" s="65">
        <v>30297</v>
      </c>
    </row>
    <row r="17" spans="1:10">
      <c r="A17" s="51" t="s">
        <v>14</v>
      </c>
      <c r="B17" s="18" t="s">
        <v>15</v>
      </c>
      <c r="C17" s="15">
        <v>16832</v>
      </c>
      <c r="D17" s="61">
        <f t="shared" si="0"/>
        <v>0.75022285612408623</v>
      </c>
      <c r="E17" s="15">
        <v>396</v>
      </c>
      <c r="F17" s="15">
        <v>2179</v>
      </c>
      <c r="G17" s="15">
        <v>47</v>
      </c>
      <c r="H17" s="15">
        <v>19454</v>
      </c>
      <c r="I17" s="61">
        <f t="shared" si="1"/>
        <v>0.86708860759493667</v>
      </c>
      <c r="J17" s="65">
        <v>22436</v>
      </c>
    </row>
    <row r="18" spans="1:10">
      <c r="A18" s="51" t="s">
        <v>54</v>
      </c>
      <c r="B18" s="18" t="s">
        <v>15</v>
      </c>
      <c r="C18" s="15">
        <v>20208</v>
      </c>
      <c r="D18" s="61">
        <f t="shared" si="0"/>
        <v>0.66581002273401202</v>
      </c>
      <c r="E18" s="15">
        <v>686</v>
      </c>
      <c r="F18" s="15">
        <v>1576</v>
      </c>
      <c r="G18" s="15">
        <v>29</v>
      </c>
      <c r="H18" s="15">
        <v>22499</v>
      </c>
      <c r="I18" s="61">
        <f t="shared" si="1"/>
        <v>0.74129353233830841</v>
      </c>
      <c r="J18" s="65">
        <v>30351</v>
      </c>
    </row>
    <row r="19" spans="1:10">
      <c r="A19" s="51" t="s">
        <v>50</v>
      </c>
      <c r="B19" s="18" t="s">
        <v>51</v>
      </c>
      <c r="C19" s="15">
        <v>51782</v>
      </c>
      <c r="D19" s="61">
        <f t="shared" si="0"/>
        <v>0.61697387077172372</v>
      </c>
      <c r="E19" s="15">
        <v>1480</v>
      </c>
      <c r="F19" s="15">
        <v>7831</v>
      </c>
      <c r="G19" s="15">
        <v>724</v>
      </c>
      <c r="H19" s="15">
        <v>61817</v>
      </c>
      <c r="I19" s="61">
        <f t="shared" si="1"/>
        <v>0.73653921767207997</v>
      </c>
      <c r="J19" s="65">
        <v>83929</v>
      </c>
    </row>
    <row r="20" spans="1:10">
      <c r="A20" s="51" t="s">
        <v>61</v>
      </c>
      <c r="B20" s="18" t="s">
        <v>62</v>
      </c>
      <c r="C20" s="15">
        <v>36110</v>
      </c>
      <c r="D20" s="61">
        <f t="shared" si="0"/>
        <v>0.67896359807460893</v>
      </c>
      <c r="E20" s="15">
        <v>673</v>
      </c>
      <c r="F20" s="15">
        <v>3019</v>
      </c>
      <c r="G20" s="15">
        <v>9</v>
      </c>
      <c r="H20" s="15">
        <v>39811</v>
      </c>
      <c r="I20" s="61">
        <f t="shared" si="1"/>
        <v>0.74855219614921786</v>
      </c>
      <c r="J20" s="65">
        <v>53184</v>
      </c>
    </row>
    <row r="21" spans="1:10">
      <c r="A21" s="51" t="s">
        <v>57</v>
      </c>
      <c r="B21" s="18" t="s">
        <v>58</v>
      </c>
      <c r="C21" s="15">
        <v>122507</v>
      </c>
      <c r="D21" s="61">
        <f t="shared" si="0"/>
        <v>0.67995981528351312</v>
      </c>
      <c r="E21" s="15">
        <v>4688</v>
      </c>
      <c r="F21" s="15">
        <v>17126</v>
      </c>
      <c r="G21" s="15">
        <v>1278</v>
      </c>
      <c r="H21" s="15">
        <v>145599</v>
      </c>
      <c r="I21" s="61">
        <f t="shared" si="1"/>
        <v>0.80812907952577595</v>
      </c>
      <c r="J21" s="65">
        <v>180168</v>
      </c>
    </row>
    <row r="22" spans="1:10">
      <c r="A22" s="51" t="s">
        <v>18</v>
      </c>
      <c r="B22" s="18" t="s">
        <v>19</v>
      </c>
      <c r="C22" s="15">
        <v>24785</v>
      </c>
      <c r="D22" s="61">
        <f t="shared" si="0"/>
        <v>0.63753987035703263</v>
      </c>
      <c r="E22" s="15">
        <v>1101</v>
      </c>
      <c r="F22" s="15">
        <v>2871</v>
      </c>
      <c r="G22" s="15">
        <v>291</v>
      </c>
      <c r="H22" s="15">
        <v>29048</v>
      </c>
      <c r="I22" s="61">
        <f t="shared" si="1"/>
        <v>0.74719621360222244</v>
      </c>
      <c r="J22" s="65">
        <v>38876</v>
      </c>
    </row>
    <row r="23" spans="1:10">
      <c r="A23" s="51" t="s">
        <v>67</v>
      </c>
      <c r="B23" s="18" t="s">
        <v>68</v>
      </c>
      <c r="C23" s="15">
        <v>82186</v>
      </c>
      <c r="D23" s="61">
        <f t="shared" si="0"/>
        <v>0.61639654099135244</v>
      </c>
      <c r="E23" s="15">
        <v>2855</v>
      </c>
      <c r="F23" s="15">
        <v>13637</v>
      </c>
      <c r="G23" s="15">
        <v>335</v>
      </c>
      <c r="H23" s="15">
        <v>99013</v>
      </c>
      <c r="I23" s="61">
        <f t="shared" si="1"/>
        <v>0.74259935649839126</v>
      </c>
      <c r="J23" s="65">
        <v>133333</v>
      </c>
    </row>
    <row r="24" spans="1:10">
      <c r="A24" s="51" t="s">
        <v>252</v>
      </c>
      <c r="B24" s="18" t="s">
        <v>64</v>
      </c>
      <c r="C24" s="15">
        <v>93261</v>
      </c>
      <c r="D24" s="61">
        <f t="shared" si="0"/>
        <v>0.59510697899982767</v>
      </c>
      <c r="E24" s="15">
        <v>4711</v>
      </c>
      <c r="F24" s="15">
        <v>22071</v>
      </c>
      <c r="G24" s="15">
        <v>831</v>
      </c>
      <c r="H24" s="15">
        <v>120874</v>
      </c>
      <c r="I24" s="61">
        <f t="shared" si="1"/>
        <v>0.77130805995673624</v>
      </c>
      <c r="J24" s="65">
        <v>156713</v>
      </c>
    </row>
    <row r="25" spans="1:10">
      <c r="A25" s="51" t="s">
        <v>48</v>
      </c>
      <c r="B25" s="18" t="s">
        <v>49</v>
      </c>
      <c r="C25" s="15">
        <v>10412</v>
      </c>
      <c r="D25" s="61">
        <f t="shared" si="0"/>
        <v>0.51026709139916682</v>
      </c>
      <c r="E25" s="15">
        <v>99</v>
      </c>
      <c r="F25" s="15">
        <v>5004</v>
      </c>
      <c r="G25" s="15">
        <v>195</v>
      </c>
      <c r="H25" s="15">
        <v>15710</v>
      </c>
      <c r="I25" s="61">
        <f t="shared" si="1"/>
        <v>0.76990933594707178</v>
      </c>
      <c r="J25" s="65">
        <v>20405</v>
      </c>
    </row>
    <row r="26" spans="1:10">
      <c r="A26" s="51" t="s">
        <v>69</v>
      </c>
      <c r="B26" s="18" t="s">
        <v>70</v>
      </c>
      <c r="C26" s="15">
        <v>125113</v>
      </c>
      <c r="D26" s="61">
        <f t="shared" si="0"/>
        <v>0.60692923775474072</v>
      </c>
      <c r="E26" s="15">
        <v>6797</v>
      </c>
      <c r="F26" s="15">
        <v>25489</v>
      </c>
      <c r="G26" s="15">
        <v>1671</v>
      </c>
      <c r="H26" s="15">
        <v>159070</v>
      </c>
      <c r="I26" s="61">
        <f t="shared" si="1"/>
        <v>0.77165629350784171</v>
      </c>
      <c r="J26" s="65">
        <v>206141</v>
      </c>
    </row>
    <row r="27" spans="1:10">
      <c r="A27" s="51" t="s">
        <v>30</v>
      </c>
      <c r="B27" s="18" t="s">
        <v>31</v>
      </c>
      <c r="C27" s="15">
        <v>9887</v>
      </c>
      <c r="D27" s="61">
        <f t="shared" si="0"/>
        <v>0.75232080353066499</v>
      </c>
      <c r="E27" s="15">
        <v>137</v>
      </c>
      <c r="F27" s="15">
        <v>1643</v>
      </c>
      <c r="G27" s="15">
        <v>9</v>
      </c>
      <c r="H27" s="15">
        <v>11676</v>
      </c>
      <c r="I27" s="61">
        <f t="shared" si="1"/>
        <v>0.88844924669000147</v>
      </c>
      <c r="J27" s="65">
        <v>13142</v>
      </c>
    </row>
    <row r="28" spans="1:10">
      <c r="A28" s="51" t="s">
        <v>71</v>
      </c>
      <c r="B28" s="18" t="s">
        <v>31</v>
      </c>
      <c r="C28" s="15">
        <v>165564</v>
      </c>
      <c r="D28" s="61">
        <f t="shared" si="0"/>
        <v>0.61495604113969893</v>
      </c>
      <c r="E28" s="15">
        <v>9622</v>
      </c>
      <c r="F28" s="15">
        <v>31722</v>
      </c>
      <c r="G28" s="15">
        <v>625</v>
      </c>
      <c r="H28" s="15">
        <v>207533</v>
      </c>
      <c r="I28" s="61">
        <f t="shared" si="1"/>
        <v>0.7708419226754919</v>
      </c>
      <c r="J28" s="65">
        <v>269229</v>
      </c>
    </row>
    <row r="29" spans="1:10">
      <c r="A29" s="51" t="s">
        <v>96</v>
      </c>
      <c r="B29" s="18" t="s">
        <v>31</v>
      </c>
      <c r="C29" s="15">
        <v>9077</v>
      </c>
      <c r="D29" s="61">
        <f t="shared" si="0"/>
        <v>0.78738723108952113</v>
      </c>
      <c r="E29" s="15">
        <v>169</v>
      </c>
      <c r="F29" s="15">
        <v>694</v>
      </c>
      <c r="G29" s="15">
        <v>0</v>
      </c>
      <c r="H29" s="15">
        <v>9940</v>
      </c>
      <c r="I29" s="61">
        <f t="shared" si="1"/>
        <v>0.86224843858431643</v>
      </c>
      <c r="J29" s="65">
        <v>11528</v>
      </c>
    </row>
    <row r="30" spans="1:10">
      <c r="A30" s="51" t="s">
        <v>65</v>
      </c>
      <c r="B30" s="18" t="s">
        <v>66</v>
      </c>
      <c r="C30" s="15">
        <v>99642</v>
      </c>
      <c r="D30" s="61">
        <f t="shared" si="0"/>
        <v>0.6423998607430903</v>
      </c>
      <c r="E30" s="15">
        <v>3451</v>
      </c>
      <c r="F30" s="15">
        <v>24389</v>
      </c>
      <c r="G30" s="15">
        <v>488</v>
      </c>
      <c r="H30" s="15">
        <v>127970</v>
      </c>
      <c r="I30" s="61">
        <f t="shared" si="1"/>
        <v>0.82503271892669028</v>
      </c>
      <c r="J30" s="65">
        <v>155109</v>
      </c>
    </row>
    <row r="31" spans="1:10">
      <c r="A31" s="51" t="s">
        <v>73</v>
      </c>
      <c r="B31" s="18" t="s">
        <v>74</v>
      </c>
      <c r="C31" s="15">
        <v>33164</v>
      </c>
      <c r="D31" s="61">
        <f t="shared" si="0"/>
        <v>0.64339897177223782</v>
      </c>
      <c r="E31" s="15">
        <v>2125</v>
      </c>
      <c r="F31" s="15">
        <v>5743</v>
      </c>
      <c r="G31" s="15">
        <v>47</v>
      </c>
      <c r="H31" s="15">
        <v>41079</v>
      </c>
      <c r="I31" s="61">
        <f t="shared" si="1"/>
        <v>0.79695411776117953</v>
      </c>
      <c r="J31" s="65">
        <v>51545</v>
      </c>
    </row>
    <row r="32" spans="1:10">
      <c r="A32" s="51" t="s">
        <v>76</v>
      </c>
      <c r="B32" s="18" t="s">
        <v>77</v>
      </c>
      <c r="C32" s="15">
        <v>86790</v>
      </c>
      <c r="D32" s="61">
        <f t="shared" si="0"/>
        <v>0.67392958643288658</v>
      </c>
      <c r="E32" s="15">
        <v>1700</v>
      </c>
      <c r="F32" s="15">
        <v>13578</v>
      </c>
      <c r="G32" s="15">
        <v>1711</v>
      </c>
      <c r="H32" s="15">
        <v>103779</v>
      </c>
      <c r="I32" s="61">
        <f t="shared" si="1"/>
        <v>0.80585019645602651</v>
      </c>
      <c r="J32" s="65">
        <v>128782</v>
      </c>
    </row>
    <row r="33" spans="1:10">
      <c r="A33" s="51" t="s">
        <v>80</v>
      </c>
      <c r="B33" s="18" t="s">
        <v>81</v>
      </c>
      <c r="C33" s="15">
        <v>75924</v>
      </c>
      <c r="D33" s="61">
        <f t="shared" si="0"/>
        <v>0.66652035360939677</v>
      </c>
      <c r="E33" s="15">
        <v>2269</v>
      </c>
      <c r="F33" s="15">
        <v>6198</v>
      </c>
      <c r="G33" s="15">
        <v>225</v>
      </c>
      <c r="H33" s="15">
        <v>84616</v>
      </c>
      <c r="I33" s="61">
        <f t="shared" si="1"/>
        <v>0.74282553923677253</v>
      </c>
      <c r="J33" s="65">
        <v>113911</v>
      </c>
    </row>
    <row r="34" spans="1:10">
      <c r="A34" s="51" t="s">
        <v>82</v>
      </c>
      <c r="B34" s="18" t="s">
        <v>83</v>
      </c>
      <c r="C34" s="15">
        <v>259394</v>
      </c>
      <c r="D34" s="61">
        <f t="shared" si="0"/>
        <v>0.63125336136805554</v>
      </c>
      <c r="E34" s="15">
        <v>5723</v>
      </c>
      <c r="F34" s="15">
        <v>32638</v>
      </c>
      <c r="G34" s="15">
        <v>1358</v>
      </c>
      <c r="H34" s="15">
        <v>299113</v>
      </c>
      <c r="I34" s="61">
        <f t="shared" si="1"/>
        <v>0.72791231361898578</v>
      </c>
      <c r="J34" s="65">
        <v>410919</v>
      </c>
    </row>
    <row r="35" spans="1:10">
      <c r="A35" s="51" t="s">
        <v>84</v>
      </c>
      <c r="B35" s="18" t="s">
        <v>83</v>
      </c>
      <c r="C35" s="15">
        <v>62300</v>
      </c>
      <c r="D35" s="61">
        <f t="shared" si="0"/>
        <v>0.56115004233395183</v>
      </c>
      <c r="E35" s="15">
        <v>2867</v>
      </c>
      <c r="F35" s="15">
        <v>13506</v>
      </c>
      <c r="G35" s="15">
        <v>198</v>
      </c>
      <c r="H35" s="15">
        <v>78871</v>
      </c>
      <c r="I35" s="61">
        <f t="shared" si="1"/>
        <v>0.71040874781574825</v>
      </c>
      <c r="J35" s="65">
        <v>111022</v>
      </c>
    </row>
    <row r="36" spans="1:10">
      <c r="A36" s="51" t="s">
        <v>20</v>
      </c>
      <c r="B36" s="18" t="s">
        <v>21</v>
      </c>
      <c r="C36" s="15">
        <v>26650</v>
      </c>
      <c r="D36" s="61">
        <f t="shared" si="0"/>
        <v>0.69516903171953259</v>
      </c>
      <c r="E36" s="15">
        <v>805</v>
      </c>
      <c r="F36" s="15">
        <v>2914</v>
      </c>
      <c r="G36" s="15">
        <v>32</v>
      </c>
      <c r="H36" s="15">
        <v>30401</v>
      </c>
      <c r="I36" s="61">
        <f t="shared" si="1"/>
        <v>0.79301439899833059</v>
      </c>
      <c r="J36" s="65">
        <v>38336</v>
      </c>
    </row>
    <row r="37" spans="1:10">
      <c r="A37" s="51" t="s">
        <v>46</v>
      </c>
      <c r="B37" s="18" t="s">
        <v>47</v>
      </c>
      <c r="C37" s="15">
        <v>17421</v>
      </c>
      <c r="D37" s="61">
        <f t="shared" si="0"/>
        <v>0.72729929445163444</v>
      </c>
      <c r="E37" s="15">
        <v>560</v>
      </c>
      <c r="F37" s="15">
        <v>1520</v>
      </c>
      <c r="G37" s="15">
        <v>17</v>
      </c>
      <c r="H37" s="15">
        <v>19518</v>
      </c>
      <c r="I37" s="61">
        <f t="shared" si="1"/>
        <v>0.81484573957333106</v>
      </c>
      <c r="J37" s="65">
        <v>23953</v>
      </c>
    </row>
    <row r="38" spans="1:10">
      <c r="A38" s="51" t="s">
        <v>72</v>
      </c>
      <c r="B38" s="18" t="s">
        <v>47</v>
      </c>
      <c r="C38" s="15">
        <v>42095</v>
      </c>
      <c r="D38" s="61">
        <f t="shared" si="0"/>
        <v>0.69687939740087745</v>
      </c>
      <c r="E38" s="15">
        <v>1388</v>
      </c>
      <c r="F38" s="15">
        <v>7901</v>
      </c>
      <c r="G38" s="15">
        <v>44</v>
      </c>
      <c r="H38" s="15">
        <v>51428</v>
      </c>
      <c r="I38" s="61">
        <f t="shared" si="1"/>
        <v>0.85138647462958361</v>
      </c>
      <c r="J38" s="65">
        <v>60405</v>
      </c>
    </row>
    <row r="39" spans="1:10">
      <c r="A39" s="51" t="s">
        <v>36</v>
      </c>
      <c r="B39" s="18" t="s">
        <v>37</v>
      </c>
      <c r="C39" s="15">
        <v>30055</v>
      </c>
      <c r="D39" s="61">
        <f t="shared" si="0"/>
        <v>0.69427119427119433</v>
      </c>
      <c r="E39" s="15">
        <v>1006</v>
      </c>
      <c r="F39" s="15">
        <v>5639</v>
      </c>
      <c r="G39" s="15">
        <v>356</v>
      </c>
      <c r="H39" s="15">
        <v>37056</v>
      </c>
      <c r="I39" s="61">
        <f t="shared" si="1"/>
        <v>0.855994455994456</v>
      </c>
      <c r="J39" s="65">
        <v>43290</v>
      </c>
    </row>
    <row r="40" spans="1:10">
      <c r="A40" s="51" t="s">
        <v>44</v>
      </c>
      <c r="B40" s="18" t="s">
        <v>37</v>
      </c>
      <c r="C40" s="15">
        <v>85198</v>
      </c>
      <c r="D40" s="61">
        <f t="shared" si="0"/>
        <v>0.64424851032939112</v>
      </c>
      <c r="E40" s="15">
        <v>2877</v>
      </c>
      <c r="F40" s="15">
        <v>16143</v>
      </c>
      <c r="G40" s="15">
        <v>1332</v>
      </c>
      <c r="H40" s="15">
        <v>105550</v>
      </c>
      <c r="I40" s="61">
        <f t="shared" si="1"/>
        <v>0.7981458516076344</v>
      </c>
      <c r="J40" s="65">
        <v>132244</v>
      </c>
    </row>
    <row r="41" spans="1:10">
      <c r="A41" s="51" t="s">
        <v>87</v>
      </c>
      <c r="B41" s="18" t="s">
        <v>88</v>
      </c>
      <c r="C41" s="15">
        <v>166842</v>
      </c>
      <c r="D41" s="61">
        <f t="shared" si="0"/>
        <v>0.67561318328885722</v>
      </c>
      <c r="E41" s="15">
        <v>6418</v>
      </c>
      <c r="F41" s="15">
        <v>12292</v>
      </c>
      <c r="G41" s="15">
        <v>75</v>
      </c>
      <c r="H41" s="15">
        <v>185627</v>
      </c>
      <c r="I41" s="61">
        <f t="shared" si="1"/>
        <v>0.75168152128577159</v>
      </c>
      <c r="J41" s="65">
        <v>246949</v>
      </c>
    </row>
    <row r="42" spans="1:10">
      <c r="A42" s="51" t="s">
        <v>89</v>
      </c>
      <c r="B42" s="18" t="s">
        <v>90</v>
      </c>
      <c r="C42" s="15">
        <v>67325</v>
      </c>
      <c r="D42" s="61">
        <f t="shared" si="0"/>
        <v>0.67096870639824602</v>
      </c>
      <c r="E42" s="15">
        <v>2243</v>
      </c>
      <c r="F42" s="15">
        <v>9377</v>
      </c>
      <c r="G42" s="15">
        <v>340</v>
      </c>
      <c r="H42" s="15">
        <v>79285</v>
      </c>
      <c r="I42" s="61">
        <f t="shared" si="1"/>
        <v>0.79016344428941598</v>
      </c>
      <c r="J42" s="65">
        <v>100340</v>
      </c>
    </row>
    <row r="43" spans="1:10">
      <c r="A43" s="51" t="s">
        <v>40</v>
      </c>
      <c r="B43" s="18" t="s">
        <v>41</v>
      </c>
      <c r="C43" s="15">
        <v>19099</v>
      </c>
      <c r="D43" s="61">
        <f t="shared" si="0"/>
        <v>0.52059312563033222</v>
      </c>
      <c r="E43" s="15">
        <v>1271</v>
      </c>
      <c r="F43" s="15">
        <v>6030</v>
      </c>
      <c r="G43" s="15">
        <v>270</v>
      </c>
      <c r="H43" s="15">
        <v>26670</v>
      </c>
      <c r="I43" s="61">
        <f t="shared" si="1"/>
        <v>0.72696050372066401</v>
      </c>
      <c r="J43" s="65">
        <v>36687</v>
      </c>
    </row>
    <row r="44" spans="1:10">
      <c r="A44" s="51" t="s">
        <v>78</v>
      </c>
      <c r="B44" s="18" t="s">
        <v>79</v>
      </c>
      <c r="C44" s="15">
        <v>3972</v>
      </c>
      <c r="D44" s="61">
        <f t="shared" si="0"/>
        <v>0.59133541759714159</v>
      </c>
      <c r="E44" s="15">
        <v>198</v>
      </c>
      <c r="F44" s="15">
        <v>1489</v>
      </c>
      <c r="G44" s="15">
        <v>1</v>
      </c>
      <c r="H44" s="15">
        <v>5660</v>
      </c>
      <c r="I44" s="61">
        <f t="shared" si="1"/>
        <v>0.84263808247729644</v>
      </c>
      <c r="J44" s="65">
        <v>6717</v>
      </c>
    </row>
    <row r="45" spans="1:10">
      <c r="A45" s="51" t="s">
        <v>91</v>
      </c>
      <c r="B45" s="18" t="s">
        <v>79</v>
      </c>
      <c r="C45" s="15">
        <v>294539</v>
      </c>
      <c r="D45" s="61">
        <f t="shared" si="0"/>
        <v>0.6034905615919387</v>
      </c>
      <c r="E45" s="15">
        <v>10147</v>
      </c>
      <c r="F45" s="15">
        <v>52942</v>
      </c>
      <c r="G45" s="15">
        <v>1156</v>
      </c>
      <c r="H45" s="15">
        <v>358784</v>
      </c>
      <c r="I45" s="61">
        <f t="shared" si="1"/>
        <v>0.73512423702871987</v>
      </c>
      <c r="J45" s="65">
        <v>488059</v>
      </c>
    </row>
    <row r="46" spans="1:10">
      <c r="A46" s="51" t="s">
        <v>59</v>
      </c>
      <c r="B46" s="18" t="s">
        <v>60</v>
      </c>
      <c r="C46" s="15">
        <v>31736</v>
      </c>
      <c r="D46" s="61">
        <f t="shared" si="0"/>
        <v>0.70374312577612208</v>
      </c>
      <c r="E46" s="15">
        <v>646</v>
      </c>
      <c r="F46" s="15">
        <v>4194</v>
      </c>
      <c r="G46" s="15">
        <v>30</v>
      </c>
      <c r="H46" s="15">
        <v>36606</v>
      </c>
      <c r="I46" s="61">
        <f t="shared" si="1"/>
        <v>0.81173496540713141</v>
      </c>
      <c r="J46" s="65">
        <v>45096</v>
      </c>
    </row>
    <row r="47" spans="1:10">
      <c r="A47" s="51" t="s">
        <v>92</v>
      </c>
      <c r="B47" s="18" t="s">
        <v>93</v>
      </c>
      <c r="C47" s="15">
        <v>55893</v>
      </c>
      <c r="D47" s="61">
        <f t="shared" si="0"/>
        <v>0.55561851365859483</v>
      </c>
      <c r="E47" s="15">
        <v>1728</v>
      </c>
      <c r="F47" s="15">
        <v>21135</v>
      </c>
      <c r="G47" s="15">
        <v>601</v>
      </c>
      <c r="H47" s="15">
        <v>79357</v>
      </c>
      <c r="I47" s="61">
        <f t="shared" si="1"/>
        <v>0.78886834466579192</v>
      </c>
      <c r="J47" s="65">
        <v>100596</v>
      </c>
    </row>
    <row r="48" spans="1:10">
      <c r="A48" s="51" t="s">
        <v>94</v>
      </c>
      <c r="B48" s="18" t="s">
        <v>95</v>
      </c>
      <c r="C48" s="15">
        <v>126076</v>
      </c>
      <c r="D48" s="61">
        <f t="shared" si="0"/>
        <v>0.57795116047730155</v>
      </c>
      <c r="E48" s="15">
        <v>7520</v>
      </c>
      <c r="F48" s="15">
        <v>27044</v>
      </c>
      <c r="G48" s="15">
        <v>993</v>
      </c>
      <c r="H48" s="15">
        <v>161633</v>
      </c>
      <c r="I48" s="61">
        <f t="shared" si="1"/>
        <v>0.74094974397528224</v>
      </c>
      <c r="J48" s="65">
        <v>218143</v>
      </c>
    </row>
    <row r="49" spans="1:10">
      <c r="A49" s="51" t="s">
        <v>97</v>
      </c>
      <c r="B49" s="18" t="s">
        <v>98</v>
      </c>
      <c r="C49" s="15">
        <v>47209</v>
      </c>
      <c r="D49" s="61">
        <f t="shared" si="0"/>
        <v>0.62649627093452243</v>
      </c>
      <c r="E49" s="15">
        <v>1203</v>
      </c>
      <c r="F49" s="15">
        <v>6439</v>
      </c>
      <c r="G49" s="15">
        <v>231</v>
      </c>
      <c r="H49" s="15">
        <v>55082</v>
      </c>
      <c r="I49" s="61">
        <f t="shared" si="1"/>
        <v>0.73097645778591713</v>
      </c>
      <c r="J49" s="65">
        <v>75354</v>
      </c>
    </row>
    <row r="50" spans="1:10">
      <c r="A50" s="66"/>
      <c r="B50" s="19"/>
      <c r="C50" s="20"/>
      <c r="D50" s="20"/>
      <c r="E50" s="20"/>
      <c r="F50" s="20"/>
      <c r="G50" s="20"/>
      <c r="H50" s="20"/>
      <c r="I50" s="20"/>
      <c r="J50" s="67"/>
    </row>
    <row r="51" spans="1:10">
      <c r="A51" s="21" t="s">
        <v>107</v>
      </c>
      <c r="B51" s="22"/>
      <c r="C51" s="23">
        <f>SUM(C2:C49)</f>
        <v>3832695</v>
      </c>
      <c r="D51" s="62">
        <f>C51/J51</f>
        <v>0.63938501381134827</v>
      </c>
      <c r="E51" s="23">
        <f>SUM(E2:E49)</f>
        <v>147305</v>
      </c>
      <c r="F51" s="23">
        <f>SUM(F2:F49)</f>
        <v>658319</v>
      </c>
      <c r="G51" s="23">
        <f>SUM(G2:G49)</f>
        <v>27551</v>
      </c>
      <c r="H51" s="23">
        <f>SUM(H2:H49)</f>
        <v>4665870</v>
      </c>
      <c r="I51" s="62">
        <f>H51/J51</f>
        <v>0.77837849199896036</v>
      </c>
      <c r="J51" s="23">
        <f>SUM(J2:J49)</f>
        <v>5994346</v>
      </c>
    </row>
    <row r="52" spans="1:10">
      <c r="A52" s="10" t="s">
        <v>99</v>
      </c>
      <c r="B52" s="10"/>
      <c r="C52" s="23">
        <f>AVERAGE(C2:C49)</f>
        <v>79847.8125</v>
      </c>
      <c r="D52" s="64">
        <f>AVERAGE(D2:D49)</f>
        <v>0.65156254726234286</v>
      </c>
      <c r="E52" s="23">
        <f>AVERAGE(E2:E49)</f>
        <v>3068.8541666666665</v>
      </c>
      <c r="F52" s="23">
        <f t="shared" ref="F52:H52" si="2">AVERAGE(F2:F49)</f>
        <v>13714.979166666666</v>
      </c>
      <c r="G52" s="23">
        <f t="shared" si="2"/>
        <v>573.97916666666663</v>
      </c>
      <c r="H52" s="23">
        <f t="shared" si="2"/>
        <v>97205.625</v>
      </c>
      <c r="I52" s="63">
        <f>AVERAGE(I2:I49)</f>
        <v>0.79011201077156856</v>
      </c>
      <c r="J52" s="23">
        <f>AVERAGE(J2:J49)</f>
        <v>124882.20833333333</v>
      </c>
    </row>
    <row r="53" spans="1:10">
      <c r="A53" s="10" t="s">
        <v>100</v>
      </c>
      <c r="B53" s="10"/>
      <c r="C53" s="23">
        <f>MEDIAN(C2:C49)</f>
        <v>53301</v>
      </c>
      <c r="D53" s="63">
        <f>MEDIAN(D2:D49)</f>
        <v>0.64893487891724577</v>
      </c>
      <c r="E53" s="23">
        <f>MEDIAN(E2:E49)</f>
        <v>1714</v>
      </c>
      <c r="F53" s="23">
        <f t="shared" ref="F53:H53" si="3">MEDIAN(F2:F49)</f>
        <v>7866</v>
      </c>
      <c r="G53" s="23">
        <f t="shared" si="3"/>
        <v>250.5</v>
      </c>
      <c r="H53" s="23">
        <f t="shared" si="3"/>
        <v>66450.5</v>
      </c>
      <c r="I53" s="63">
        <f>MEDIAN(I2:I49)</f>
        <v>0.79158892164387329</v>
      </c>
      <c r="J53" s="23">
        <f>MEDIAN(J2:J49)</f>
        <v>85930.5</v>
      </c>
    </row>
    <row r="54" spans="1:10" ht="13.9" customHeight="1">
      <c r="A54" s="11"/>
      <c r="B54" s="11"/>
      <c r="C54" s="12"/>
      <c r="D54" s="12"/>
      <c r="E54" s="12"/>
      <c r="F54" s="12"/>
      <c r="G54" s="12"/>
      <c r="H54" s="12"/>
      <c r="I54" s="12"/>
    </row>
  </sheetData>
  <autoFilter ref="A1:J49" xr:uid="{C431DE1D-CE52-4634-9C9D-5EF5AFA24A62}"/>
  <sortState xmlns:xlrd2="http://schemas.microsoft.com/office/spreadsheetml/2017/richdata2" ref="A2:J49">
    <sortCondition ref="B2:B49"/>
  </sortState>
  <conditionalFormatting sqref="A2:J49">
    <cfRule type="expression" dxfId="6" priority="1">
      <formula>MOD(ROW(),2)=0</formula>
    </cfRule>
  </conditionalFormatting>
  <pageMargins left="0.7" right="0.7" top="0.75" bottom="0.75" header="0.3" footer="0.3"/>
  <pageSetup orientation="portrait" r:id="rId1"/>
  <ignoredErrors>
    <ignoredError sqref="D51 I5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FD841-EF5B-4E9D-8DA0-4DA64E4703CE}">
  <sheetPr>
    <tabColor theme="7" tint="0.39997558519241921"/>
  </sheetPr>
  <dimension ref="A1:AC57"/>
  <sheetViews>
    <sheetView showGridLines="0" showRowColHeaders="0" workbookViewId="0">
      <pane xSplit="2" ySplit="2" topLeftCell="F3" activePane="bottomRight" state="frozen"/>
      <selection pane="topRight" activeCell="C1" sqref="C1"/>
      <selection pane="bottomLeft" activeCell="A3" sqref="A3"/>
      <selection pane="bottomRight" sqref="A1:A2"/>
    </sheetView>
  </sheetViews>
  <sheetFormatPr defaultRowHeight="12.75"/>
  <cols>
    <col min="1" max="1" width="38" style="5" bestFit="1" customWidth="1"/>
    <col min="2" max="2" width="15.140625" style="5" hidden="1" customWidth="1"/>
    <col min="3" max="4" width="15.28515625" style="5" hidden="1" customWidth="1"/>
    <col min="5" max="5" width="16.7109375" style="5" hidden="1" customWidth="1"/>
    <col min="6" max="17" width="15.28515625" style="5" customWidth="1"/>
    <col min="18" max="23" width="16" style="5" customWidth="1"/>
    <col min="24" max="29" width="16.85546875" style="5" customWidth="1"/>
    <col min="30" max="16384" width="9.140625" style="5"/>
  </cols>
  <sheetData>
    <row r="1" spans="1:29" s="34" customFormat="1" ht="15" customHeight="1">
      <c r="A1" s="164" t="s">
        <v>0</v>
      </c>
      <c r="B1" s="165" t="s">
        <v>1</v>
      </c>
      <c r="C1" s="167" t="s">
        <v>6</v>
      </c>
      <c r="D1" s="168" t="s">
        <v>7</v>
      </c>
      <c r="E1" s="168" t="s">
        <v>8</v>
      </c>
      <c r="F1" s="165" t="s">
        <v>108</v>
      </c>
      <c r="G1" s="165"/>
      <c r="H1" s="165"/>
      <c r="I1" s="165"/>
      <c r="J1" s="165"/>
      <c r="K1" s="165"/>
      <c r="L1" s="166" t="s">
        <v>109</v>
      </c>
      <c r="M1" s="166"/>
      <c r="N1" s="166"/>
      <c r="O1" s="166"/>
      <c r="P1" s="166"/>
      <c r="Q1" s="166"/>
      <c r="R1" s="162" t="s">
        <v>110</v>
      </c>
      <c r="S1" s="163"/>
      <c r="T1" s="163"/>
      <c r="U1" s="163"/>
      <c r="V1" s="163"/>
      <c r="W1" s="163"/>
    </row>
    <row r="2" spans="1:29" ht="57" customHeight="1">
      <c r="A2" s="164"/>
      <c r="B2" s="165"/>
      <c r="C2" s="167"/>
      <c r="D2" s="168"/>
      <c r="E2" s="168"/>
      <c r="F2" s="76" t="s">
        <v>111</v>
      </c>
      <c r="G2" s="77" t="s">
        <v>112</v>
      </c>
      <c r="H2" s="76" t="s">
        <v>113</v>
      </c>
      <c r="I2" s="76" t="s">
        <v>114</v>
      </c>
      <c r="J2" s="77" t="s">
        <v>115</v>
      </c>
      <c r="K2" s="77" t="s">
        <v>116</v>
      </c>
      <c r="L2" s="78" t="s">
        <v>117</v>
      </c>
      <c r="M2" s="79" t="s">
        <v>118</v>
      </c>
      <c r="N2" s="78" t="s">
        <v>119</v>
      </c>
      <c r="O2" s="78" t="s">
        <v>260</v>
      </c>
      <c r="P2" s="79" t="s">
        <v>258</v>
      </c>
      <c r="Q2" s="79" t="s">
        <v>120</v>
      </c>
      <c r="R2" s="80" t="s">
        <v>121</v>
      </c>
      <c r="S2" s="81" t="s">
        <v>122</v>
      </c>
      <c r="T2" s="80" t="s">
        <v>123</v>
      </c>
      <c r="U2" s="80" t="s">
        <v>259</v>
      </c>
      <c r="V2" s="81" t="s">
        <v>124</v>
      </c>
      <c r="W2" s="81" t="s">
        <v>125</v>
      </c>
      <c r="X2" s="30"/>
      <c r="Y2" s="30"/>
      <c r="Z2" s="30"/>
      <c r="AA2" s="30"/>
      <c r="AB2" s="30"/>
      <c r="AC2" s="30"/>
    </row>
    <row r="3" spans="1:29">
      <c r="A3" s="51" t="s">
        <v>16</v>
      </c>
      <c r="B3" s="18" t="s">
        <v>17</v>
      </c>
      <c r="C3" s="15">
        <v>17153</v>
      </c>
      <c r="D3" s="15">
        <v>249046</v>
      </c>
      <c r="E3" s="15">
        <v>307394</v>
      </c>
      <c r="F3" s="15">
        <v>121067</v>
      </c>
      <c r="G3" s="61">
        <f t="shared" ref="G3:G50" si="0">F3/D3</f>
        <v>0.48612304554178748</v>
      </c>
      <c r="H3" s="15">
        <v>44562</v>
      </c>
      <c r="I3" s="15">
        <v>165629</v>
      </c>
      <c r="J3" s="61">
        <f t="shared" ref="J3:J50" si="1">I3/E3</f>
        <v>0.53881663272542735</v>
      </c>
      <c r="K3" s="73">
        <f t="shared" ref="K3:K50" si="2">I3/C3</f>
        <v>9.6559785460269349</v>
      </c>
      <c r="L3" s="15">
        <v>112051</v>
      </c>
      <c r="M3" s="61">
        <f t="shared" ref="M3:M50" si="3">L3/D3</f>
        <v>0.44992089814733022</v>
      </c>
      <c r="N3" s="15">
        <v>7545</v>
      </c>
      <c r="O3" s="15">
        <v>119596</v>
      </c>
      <c r="P3" s="61">
        <f t="shared" ref="P3:P50" si="4">O3/E3</f>
        <v>0.38906419773970863</v>
      </c>
      <c r="Q3" s="73">
        <f t="shared" ref="Q3:Q50" si="5">O3/C3</f>
        <v>6.9723080510697839</v>
      </c>
      <c r="R3" s="15">
        <v>15967</v>
      </c>
      <c r="S3" s="61">
        <f t="shared" ref="S3:S50" si="6">R3/D3</f>
        <v>6.4112653887233681E-2</v>
      </c>
      <c r="T3" s="15">
        <v>3747</v>
      </c>
      <c r="U3" s="15">
        <v>19714</v>
      </c>
      <c r="V3" s="61">
        <f t="shared" ref="V3:V50" si="7">U3/E3</f>
        <v>6.413267662999278E-2</v>
      </c>
      <c r="W3" s="73">
        <f t="shared" ref="W3:W50" si="8">U3/C3</f>
        <v>1.1493033288637555</v>
      </c>
      <c r="X3" s="26"/>
      <c r="Y3" s="3"/>
      <c r="Z3" s="3"/>
      <c r="AA3" s="4"/>
      <c r="AB3" s="2"/>
      <c r="AC3" s="3"/>
    </row>
    <row r="4" spans="1:29">
      <c r="A4" s="51" t="s">
        <v>85</v>
      </c>
      <c r="B4" s="18" t="s">
        <v>86</v>
      </c>
      <c r="C4" s="15">
        <v>22493</v>
      </c>
      <c r="D4" s="15">
        <v>96717</v>
      </c>
      <c r="E4" s="15">
        <v>126758</v>
      </c>
      <c r="F4" s="15">
        <v>58902</v>
      </c>
      <c r="G4" s="61">
        <f t="shared" si="0"/>
        <v>0.60901392723099357</v>
      </c>
      <c r="H4" s="15">
        <v>25840</v>
      </c>
      <c r="I4" s="15">
        <v>84742</v>
      </c>
      <c r="J4" s="61">
        <f t="shared" si="1"/>
        <v>0.66853374146010514</v>
      </c>
      <c r="K4" s="73">
        <f t="shared" si="2"/>
        <v>3.7674832170008448</v>
      </c>
      <c r="L4" s="15">
        <v>33363</v>
      </c>
      <c r="M4" s="61">
        <f t="shared" si="3"/>
        <v>0.34495486832718136</v>
      </c>
      <c r="N4" s="15">
        <v>2721</v>
      </c>
      <c r="O4" s="15">
        <v>36084</v>
      </c>
      <c r="P4" s="61">
        <f t="shared" si="4"/>
        <v>0.2846684232947822</v>
      </c>
      <c r="Q4" s="73">
        <f t="shared" si="5"/>
        <v>1.6042324278664473</v>
      </c>
      <c r="R4" s="15">
        <v>4471</v>
      </c>
      <c r="S4" s="61">
        <f t="shared" si="6"/>
        <v>4.6227653876774508E-2</v>
      </c>
      <c r="T4" s="15">
        <v>1480</v>
      </c>
      <c r="U4" s="15">
        <v>5951</v>
      </c>
      <c r="V4" s="61">
        <f t="shared" si="7"/>
        <v>4.694772716514934E-2</v>
      </c>
      <c r="W4" s="72">
        <f t="shared" si="8"/>
        <v>0.26457119992886674</v>
      </c>
      <c r="X4" s="26"/>
      <c r="Y4" s="3"/>
      <c r="Z4" s="3"/>
      <c r="AA4" s="4"/>
      <c r="AB4" s="2"/>
      <c r="AC4" s="3"/>
    </row>
    <row r="5" spans="1:29">
      <c r="A5" s="51" t="s">
        <v>52</v>
      </c>
      <c r="B5" s="18" t="s">
        <v>53</v>
      </c>
      <c r="C5" s="15">
        <v>12330</v>
      </c>
      <c r="D5" s="15">
        <v>57013</v>
      </c>
      <c r="E5" s="15">
        <v>71460</v>
      </c>
      <c r="F5" s="15">
        <v>27988</v>
      </c>
      <c r="G5" s="61">
        <f t="shared" si="0"/>
        <v>0.49090558293722486</v>
      </c>
      <c r="H5" s="15">
        <v>12203</v>
      </c>
      <c r="I5" s="15">
        <v>40191</v>
      </c>
      <c r="J5" s="61">
        <f t="shared" si="1"/>
        <v>0.56242653232577666</v>
      </c>
      <c r="K5" s="73">
        <f t="shared" si="2"/>
        <v>3.2596107055961072</v>
      </c>
      <c r="L5" s="15">
        <v>26695</v>
      </c>
      <c r="M5" s="61">
        <f t="shared" si="3"/>
        <v>0.46822654482311049</v>
      </c>
      <c r="N5" s="15">
        <v>1221</v>
      </c>
      <c r="O5" s="15">
        <v>27916</v>
      </c>
      <c r="P5" s="61">
        <f t="shared" si="4"/>
        <v>0.39065211307024911</v>
      </c>
      <c r="Q5" s="73">
        <f t="shared" si="5"/>
        <v>2.2640713706407136</v>
      </c>
      <c r="R5" s="15">
        <v>2340</v>
      </c>
      <c r="S5" s="61">
        <f t="shared" si="6"/>
        <v>4.1043270832967917E-2</v>
      </c>
      <c r="T5" s="15">
        <v>1023</v>
      </c>
      <c r="U5" s="15">
        <v>3363</v>
      </c>
      <c r="V5" s="61">
        <f t="shared" si="7"/>
        <v>4.7061293031066334E-2</v>
      </c>
      <c r="W5" s="72">
        <f t="shared" si="8"/>
        <v>0.27274939172749391</v>
      </c>
      <c r="X5" s="26"/>
      <c r="Y5" s="3"/>
      <c r="Z5" s="3"/>
      <c r="AA5" s="4"/>
      <c r="AB5" s="2"/>
      <c r="AC5" s="3"/>
    </row>
    <row r="6" spans="1:29">
      <c r="A6" s="51" t="s">
        <v>75</v>
      </c>
      <c r="B6" s="18" t="s">
        <v>53</v>
      </c>
      <c r="C6" s="15">
        <v>3828</v>
      </c>
      <c r="D6" s="15">
        <v>3481</v>
      </c>
      <c r="E6" s="15">
        <v>4010</v>
      </c>
      <c r="F6" s="15">
        <v>2241</v>
      </c>
      <c r="G6" s="61">
        <f t="shared" si="0"/>
        <v>0.64378052283826481</v>
      </c>
      <c r="H6" s="15">
        <v>421</v>
      </c>
      <c r="I6" s="15">
        <v>2662</v>
      </c>
      <c r="J6" s="61">
        <f t="shared" si="1"/>
        <v>0.66384039900249381</v>
      </c>
      <c r="K6" s="72">
        <f t="shared" si="2"/>
        <v>0.6954022988505747</v>
      </c>
      <c r="L6" s="15">
        <v>1113</v>
      </c>
      <c r="M6" s="61">
        <f t="shared" si="3"/>
        <v>0.31973570812984775</v>
      </c>
      <c r="N6" s="15">
        <v>52</v>
      </c>
      <c r="O6" s="15">
        <v>1165</v>
      </c>
      <c r="P6" s="61">
        <f t="shared" si="4"/>
        <v>0.29052369077306733</v>
      </c>
      <c r="Q6" s="72">
        <f t="shared" si="5"/>
        <v>0.3043364681295716</v>
      </c>
      <c r="R6" s="15">
        <v>127</v>
      </c>
      <c r="S6" s="61">
        <f t="shared" si="6"/>
        <v>3.6483769031887388E-2</v>
      </c>
      <c r="T6" s="15">
        <v>56</v>
      </c>
      <c r="U6" s="15">
        <v>183</v>
      </c>
      <c r="V6" s="61">
        <f t="shared" si="7"/>
        <v>4.56359102244389E-2</v>
      </c>
      <c r="W6" s="72">
        <f t="shared" si="8"/>
        <v>4.780564263322884E-2</v>
      </c>
      <c r="X6" s="26"/>
      <c r="Y6" s="3"/>
      <c r="Z6" s="3"/>
      <c r="AA6" s="4"/>
      <c r="AB6" s="2"/>
      <c r="AC6" s="3"/>
    </row>
    <row r="7" spans="1:29">
      <c r="A7" s="51" t="s">
        <v>12</v>
      </c>
      <c r="B7" s="18" t="s">
        <v>13</v>
      </c>
      <c r="C7" s="15">
        <v>22583</v>
      </c>
      <c r="D7" s="15">
        <v>4167</v>
      </c>
      <c r="E7" s="15">
        <v>5237</v>
      </c>
      <c r="F7" s="15">
        <v>2406</v>
      </c>
      <c r="G7" s="61">
        <f t="shared" si="0"/>
        <v>0.5773938084953204</v>
      </c>
      <c r="H7" s="15">
        <v>619</v>
      </c>
      <c r="I7" s="15">
        <v>3025</v>
      </c>
      <c r="J7" s="61">
        <f t="shared" si="1"/>
        <v>0.57762077525300748</v>
      </c>
      <c r="K7" s="72">
        <f t="shared" si="2"/>
        <v>0.13395031660983925</v>
      </c>
      <c r="L7" s="15">
        <v>1052</v>
      </c>
      <c r="M7" s="61">
        <f t="shared" si="3"/>
        <v>0.25245980321574274</v>
      </c>
      <c r="N7" s="15">
        <v>351</v>
      </c>
      <c r="O7" s="15">
        <v>1403</v>
      </c>
      <c r="P7" s="61">
        <f t="shared" si="4"/>
        <v>0.26790147030742789</v>
      </c>
      <c r="Q7" s="72">
        <f t="shared" si="5"/>
        <v>6.2126378249125445E-2</v>
      </c>
      <c r="R7" s="15">
        <v>721</v>
      </c>
      <c r="S7" s="61">
        <f t="shared" si="6"/>
        <v>0.17302615790736742</v>
      </c>
      <c r="T7" s="15">
        <v>100</v>
      </c>
      <c r="U7" s="15">
        <v>821</v>
      </c>
      <c r="V7" s="61">
        <f t="shared" si="7"/>
        <v>0.15676914263891542</v>
      </c>
      <c r="W7" s="72">
        <f t="shared" si="8"/>
        <v>3.6354780144356377E-2</v>
      </c>
      <c r="X7" s="26"/>
      <c r="Y7" s="3"/>
      <c r="Z7" s="3"/>
      <c r="AA7" s="4"/>
      <c r="AB7" s="2"/>
      <c r="AC7" s="3"/>
    </row>
    <row r="8" spans="1:29">
      <c r="A8" s="51" t="s">
        <v>26</v>
      </c>
      <c r="B8" s="18" t="s">
        <v>27</v>
      </c>
      <c r="C8" s="15">
        <v>7997</v>
      </c>
      <c r="D8" s="15">
        <v>71084</v>
      </c>
      <c r="E8" s="15">
        <v>87932</v>
      </c>
      <c r="F8" s="15">
        <v>47903</v>
      </c>
      <c r="G8" s="61">
        <f t="shared" si="0"/>
        <v>0.67389285915255193</v>
      </c>
      <c r="H8" s="15">
        <v>14952</v>
      </c>
      <c r="I8" s="15">
        <v>62855</v>
      </c>
      <c r="J8" s="61">
        <f t="shared" si="1"/>
        <v>0.71481371969248964</v>
      </c>
      <c r="K8" s="73">
        <f t="shared" si="2"/>
        <v>7.8598224334125293</v>
      </c>
      <c r="L8" s="15">
        <v>21724</v>
      </c>
      <c r="M8" s="61">
        <f t="shared" si="3"/>
        <v>0.30561026391311685</v>
      </c>
      <c r="N8" s="15">
        <v>1132</v>
      </c>
      <c r="O8" s="15">
        <v>22856</v>
      </c>
      <c r="P8" s="61">
        <f t="shared" si="4"/>
        <v>0.25992812627939771</v>
      </c>
      <c r="Q8" s="73">
        <f t="shared" si="5"/>
        <v>2.8580717769163435</v>
      </c>
      <c r="R8" s="15">
        <v>1515</v>
      </c>
      <c r="S8" s="61">
        <f t="shared" si="6"/>
        <v>2.1312813009960047E-2</v>
      </c>
      <c r="T8" s="15">
        <v>764</v>
      </c>
      <c r="U8" s="15">
        <v>2279</v>
      </c>
      <c r="V8" s="61">
        <f t="shared" si="7"/>
        <v>2.5917754628576626E-2</v>
      </c>
      <c r="W8" s="72">
        <f t="shared" si="8"/>
        <v>0.28498186820057519</v>
      </c>
      <c r="X8" s="26"/>
      <c r="Y8" s="3"/>
      <c r="Z8" s="3"/>
      <c r="AA8" s="4"/>
      <c r="AB8" s="2"/>
      <c r="AC8" s="3"/>
    </row>
    <row r="9" spans="1:29">
      <c r="A9" s="51" t="s">
        <v>22</v>
      </c>
      <c r="B9" s="18" t="s">
        <v>23</v>
      </c>
      <c r="C9" s="15">
        <v>35688</v>
      </c>
      <c r="D9" s="15">
        <v>131564</v>
      </c>
      <c r="E9" s="15">
        <v>172667</v>
      </c>
      <c r="F9" s="15">
        <v>62360</v>
      </c>
      <c r="G9" s="61">
        <f t="shared" si="0"/>
        <v>0.47398984524642002</v>
      </c>
      <c r="H9" s="15">
        <v>29295</v>
      </c>
      <c r="I9" s="15">
        <v>91655</v>
      </c>
      <c r="J9" s="61">
        <f t="shared" si="1"/>
        <v>0.53081943857251246</v>
      </c>
      <c r="K9" s="73">
        <f t="shared" si="2"/>
        <v>2.568230217440036</v>
      </c>
      <c r="L9" s="15">
        <v>62870</v>
      </c>
      <c r="M9" s="61">
        <f t="shared" si="3"/>
        <v>0.47786628561004529</v>
      </c>
      <c r="N9" s="15">
        <v>1992</v>
      </c>
      <c r="O9" s="15">
        <v>64862</v>
      </c>
      <c r="P9" s="61">
        <f t="shared" si="4"/>
        <v>0.37564792345960724</v>
      </c>
      <c r="Q9" s="73">
        <f t="shared" si="5"/>
        <v>1.8174736606142121</v>
      </c>
      <c r="R9" s="15">
        <v>6368</v>
      </c>
      <c r="S9" s="61">
        <f t="shared" si="6"/>
        <v>4.8402298501109726E-2</v>
      </c>
      <c r="T9" s="15">
        <v>2179</v>
      </c>
      <c r="U9" s="15">
        <v>8547</v>
      </c>
      <c r="V9" s="61">
        <f t="shared" si="7"/>
        <v>4.9499904440338915E-2</v>
      </c>
      <c r="W9" s="72">
        <f t="shared" si="8"/>
        <v>0.23949226630800269</v>
      </c>
      <c r="X9" s="26"/>
      <c r="Y9" s="3"/>
      <c r="Z9" s="3"/>
      <c r="AA9" s="4"/>
      <c r="AB9" s="2"/>
      <c r="AC9" s="3"/>
    </row>
    <row r="10" spans="1:29">
      <c r="A10" s="51" t="s">
        <v>24</v>
      </c>
      <c r="B10" s="18" t="s">
        <v>25</v>
      </c>
      <c r="C10" s="15">
        <v>82934</v>
      </c>
      <c r="D10" s="15">
        <v>444477</v>
      </c>
      <c r="E10" s="15">
        <v>547608</v>
      </c>
      <c r="F10" s="15">
        <v>269141</v>
      </c>
      <c r="G10" s="61">
        <f t="shared" si="0"/>
        <v>0.60552289544790849</v>
      </c>
      <c r="H10" s="15">
        <v>76139</v>
      </c>
      <c r="I10" s="15">
        <v>345280</v>
      </c>
      <c r="J10" s="61">
        <f t="shared" si="1"/>
        <v>0.63052402448466782</v>
      </c>
      <c r="K10" s="73">
        <f t="shared" si="2"/>
        <v>4.1633105843200617</v>
      </c>
      <c r="L10" s="15">
        <v>155131</v>
      </c>
      <c r="M10" s="61">
        <f t="shared" si="3"/>
        <v>0.34901918434474677</v>
      </c>
      <c r="N10" s="15">
        <v>10078</v>
      </c>
      <c r="O10" s="15">
        <v>165209</v>
      </c>
      <c r="P10" s="61">
        <f t="shared" si="4"/>
        <v>0.30169208630991512</v>
      </c>
      <c r="Q10" s="73">
        <f t="shared" si="5"/>
        <v>1.9920539223961222</v>
      </c>
      <c r="R10" s="15">
        <v>21537</v>
      </c>
      <c r="S10" s="61">
        <f t="shared" si="6"/>
        <v>4.8454700693174223E-2</v>
      </c>
      <c r="T10" s="15">
        <v>6206</v>
      </c>
      <c r="U10" s="15">
        <v>27743</v>
      </c>
      <c r="V10" s="61">
        <f t="shared" si="7"/>
        <v>5.0662152488641511E-2</v>
      </c>
      <c r="W10" s="72">
        <f t="shared" si="8"/>
        <v>0.33451901512045723</v>
      </c>
      <c r="X10" s="26"/>
      <c r="Y10" s="3"/>
      <c r="Z10" s="3"/>
      <c r="AA10" s="4"/>
      <c r="AB10" s="2"/>
      <c r="AC10" s="3"/>
    </row>
    <row r="11" spans="1:29">
      <c r="A11" s="51" t="s">
        <v>28</v>
      </c>
      <c r="B11" s="18" t="s">
        <v>29</v>
      </c>
      <c r="C11" s="15">
        <v>36405</v>
      </c>
      <c r="D11" s="15">
        <v>226660</v>
      </c>
      <c r="E11" s="15">
        <v>279628</v>
      </c>
      <c r="F11" s="15">
        <v>103838</v>
      </c>
      <c r="G11" s="61">
        <f t="shared" si="0"/>
        <v>0.45812229771463869</v>
      </c>
      <c r="H11" s="15">
        <v>38390</v>
      </c>
      <c r="I11" s="15">
        <v>142228</v>
      </c>
      <c r="J11" s="61">
        <f t="shared" si="1"/>
        <v>0.50863289799304789</v>
      </c>
      <c r="K11" s="73">
        <f t="shared" si="2"/>
        <v>3.9068259854415603</v>
      </c>
      <c r="L11" s="15">
        <v>110046</v>
      </c>
      <c r="M11" s="61">
        <f t="shared" si="3"/>
        <v>0.48551133856878143</v>
      </c>
      <c r="N11" s="15">
        <v>7735</v>
      </c>
      <c r="O11" s="15">
        <v>117781</v>
      </c>
      <c r="P11" s="61">
        <f t="shared" si="4"/>
        <v>0.42120603086958386</v>
      </c>
      <c r="Q11" s="73">
        <f t="shared" si="5"/>
        <v>3.2352973492652106</v>
      </c>
      <c r="R11" s="15">
        <v>12817</v>
      </c>
      <c r="S11" s="61">
        <f t="shared" si="6"/>
        <v>5.6547251389746755E-2</v>
      </c>
      <c r="T11" s="15">
        <v>3086</v>
      </c>
      <c r="U11" s="15">
        <v>15903</v>
      </c>
      <c r="V11" s="61">
        <f t="shared" si="7"/>
        <v>5.6871987068533907E-2</v>
      </c>
      <c r="W11" s="72">
        <f t="shared" si="8"/>
        <v>0.43683559950556244</v>
      </c>
      <c r="X11" s="26"/>
      <c r="Y11" s="3"/>
      <c r="Z11" s="3"/>
      <c r="AA11" s="4"/>
      <c r="AB11" s="2"/>
      <c r="AC11" s="3"/>
    </row>
    <row r="12" spans="1:29">
      <c r="A12" s="51" t="s">
        <v>32</v>
      </c>
      <c r="B12" s="18" t="s">
        <v>33</v>
      </c>
      <c r="C12" s="15">
        <v>14312</v>
      </c>
      <c r="D12" s="15">
        <v>137750</v>
      </c>
      <c r="E12" s="15">
        <v>177218</v>
      </c>
      <c r="F12" s="15">
        <v>60784</v>
      </c>
      <c r="G12" s="61">
        <f t="shared" si="0"/>
        <v>0.44126315789473686</v>
      </c>
      <c r="H12" s="15">
        <v>28054</v>
      </c>
      <c r="I12" s="15">
        <v>88838</v>
      </c>
      <c r="J12" s="61">
        <f t="shared" si="1"/>
        <v>0.50129219379521273</v>
      </c>
      <c r="K12" s="73">
        <f t="shared" si="2"/>
        <v>6.2072386808272775</v>
      </c>
      <c r="L12" s="15">
        <v>72946</v>
      </c>
      <c r="M12" s="61">
        <f t="shared" si="3"/>
        <v>0.52955353901996371</v>
      </c>
      <c r="N12" s="15">
        <v>6008</v>
      </c>
      <c r="O12" s="15">
        <v>78954</v>
      </c>
      <c r="P12" s="61">
        <f t="shared" si="4"/>
        <v>0.44551907819747427</v>
      </c>
      <c r="Q12" s="73">
        <f t="shared" si="5"/>
        <v>5.5166294019005031</v>
      </c>
      <c r="R12" s="15">
        <v>4022</v>
      </c>
      <c r="S12" s="61">
        <f t="shared" si="6"/>
        <v>2.91978221415608E-2</v>
      </c>
      <c r="T12" s="15">
        <v>2413</v>
      </c>
      <c r="U12" s="15">
        <v>6435</v>
      </c>
      <c r="V12" s="61">
        <f t="shared" si="7"/>
        <v>3.6311209922242661E-2</v>
      </c>
      <c r="W12" s="72">
        <f t="shared" si="8"/>
        <v>0.4496226942425936</v>
      </c>
      <c r="X12" s="26"/>
      <c r="Y12" s="3"/>
      <c r="Z12" s="3"/>
      <c r="AA12" s="4"/>
      <c r="AB12" s="2"/>
      <c r="AC12" s="3"/>
    </row>
    <row r="13" spans="1:29">
      <c r="A13" s="51" t="s">
        <v>34</v>
      </c>
      <c r="B13" s="18" t="s">
        <v>35</v>
      </c>
      <c r="C13" s="15">
        <v>47139</v>
      </c>
      <c r="D13" s="15">
        <v>221923</v>
      </c>
      <c r="E13" s="15">
        <v>271053</v>
      </c>
      <c r="F13" s="15">
        <v>129598</v>
      </c>
      <c r="G13" s="61">
        <f t="shared" si="0"/>
        <v>0.5839773254687437</v>
      </c>
      <c r="H13" s="15">
        <v>41285</v>
      </c>
      <c r="I13" s="15">
        <v>170883</v>
      </c>
      <c r="J13" s="61">
        <f t="shared" si="1"/>
        <v>0.63044127901185376</v>
      </c>
      <c r="K13" s="73">
        <f t="shared" si="2"/>
        <v>3.6250875071596766</v>
      </c>
      <c r="L13" s="15">
        <v>85825</v>
      </c>
      <c r="M13" s="61">
        <f t="shared" si="3"/>
        <v>0.38673323630268158</v>
      </c>
      <c r="N13" s="15">
        <v>4871</v>
      </c>
      <c r="O13" s="15">
        <v>90696</v>
      </c>
      <c r="P13" s="61">
        <f t="shared" si="4"/>
        <v>0.33460614713727571</v>
      </c>
      <c r="Q13" s="73">
        <f t="shared" si="5"/>
        <v>1.9240119646152867</v>
      </c>
      <c r="R13" s="15">
        <v>6520</v>
      </c>
      <c r="S13" s="61">
        <f t="shared" si="6"/>
        <v>2.9379559576970391E-2</v>
      </c>
      <c r="T13" s="15">
        <v>2872</v>
      </c>
      <c r="U13" s="15">
        <v>9392</v>
      </c>
      <c r="V13" s="61">
        <f t="shared" si="7"/>
        <v>3.4650049990223315E-2</v>
      </c>
      <c r="W13" s="72">
        <f t="shared" si="8"/>
        <v>0.19924054392329069</v>
      </c>
      <c r="X13" s="26"/>
      <c r="Y13" s="3"/>
      <c r="Z13" s="3"/>
      <c r="AA13" s="4"/>
      <c r="AB13" s="2"/>
      <c r="AC13" s="3"/>
    </row>
    <row r="14" spans="1:29">
      <c r="A14" s="51" t="s">
        <v>38</v>
      </c>
      <c r="B14" s="18" t="s">
        <v>39</v>
      </c>
      <c r="C14" s="15">
        <v>6460</v>
      </c>
      <c r="D14" s="15">
        <v>50896</v>
      </c>
      <c r="E14" s="15">
        <v>61299</v>
      </c>
      <c r="F14" s="15">
        <v>16099</v>
      </c>
      <c r="G14" s="61">
        <f t="shared" si="0"/>
        <v>0.31631169443571205</v>
      </c>
      <c r="H14" s="15">
        <v>6974</v>
      </c>
      <c r="I14" s="15">
        <v>23073</v>
      </c>
      <c r="J14" s="61">
        <f t="shared" si="1"/>
        <v>0.37640092008026232</v>
      </c>
      <c r="K14" s="73">
        <f t="shared" si="2"/>
        <v>3.5716718266253871</v>
      </c>
      <c r="L14" s="15">
        <v>32421</v>
      </c>
      <c r="M14" s="61">
        <f t="shared" si="3"/>
        <v>0.63700487268154671</v>
      </c>
      <c r="N14" s="15">
        <v>2486</v>
      </c>
      <c r="O14" s="15">
        <v>34907</v>
      </c>
      <c r="P14" s="61">
        <f t="shared" si="4"/>
        <v>0.56945464036933713</v>
      </c>
      <c r="Q14" s="73">
        <f t="shared" si="5"/>
        <v>5.4035603715170275</v>
      </c>
      <c r="R14" s="15">
        <v>2378</v>
      </c>
      <c r="S14" s="61">
        <f t="shared" si="6"/>
        <v>4.672272870166614E-2</v>
      </c>
      <c r="T14" s="15">
        <v>943</v>
      </c>
      <c r="U14" s="15">
        <v>3321</v>
      </c>
      <c r="V14" s="61">
        <f t="shared" si="7"/>
        <v>5.4177066510057263E-2</v>
      </c>
      <c r="W14" s="72">
        <f t="shared" si="8"/>
        <v>0.51408668730650153</v>
      </c>
      <c r="X14" s="26"/>
      <c r="Y14" s="3"/>
      <c r="Z14" s="3"/>
      <c r="AA14" s="4"/>
      <c r="AB14" s="2"/>
      <c r="AC14" s="3"/>
    </row>
    <row r="15" spans="1:29">
      <c r="A15" s="51" t="s">
        <v>55</v>
      </c>
      <c r="B15" s="18" t="s">
        <v>56</v>
      </c>
      <c r="C15" s="15">
        <v>4469</v>
      </c>
      <c r="D15" s="15">
        <v>16069</v>
      </c>
      <c r="E15" s="15">
        <v>21950</v>
      </c>
      <c r="F15" s="15">
        <v>8586</v>
      </c>
      <c r="G15" s="61">
        <f t="shared" si="0"/>
        <v>0.53432074180098321</v>
      </c>
      <c r="H15" s="15">
        <v>4557</v>
      </c>
      <c r="I15" s="15">
        <v>13143</v>
      </c>
      <c r="J15" s="61">
        <f t="shared" si="1"/>
        <v>0.59876993166287018</v>
      </c>
      <c r="K15" s="73">
        <f t="shared" si="2"/>
        <v>2.9409263817408817</v>
      </c>
      <c r="L15" s="15">
        <v>6758</v>
      </c>
      <c r="M15" s="61">
        <f t="shared" si="3"/>
        <v>0.42056132926753376</v>
      </c>
      <c r="N15" s="15">
        <v>853</v>
      </c>
      <c r="O15" s="15">
        <v>7611</v>
      </c>
      <c r="P15" s="61">
        <f t="shared" si="4"/>
        <v>0.34674259681093395</v>
      </c>
      <c r="Q15" s="73">
        <f t="shared" si="5"/>
        <v>1.7030655627657194</v>
      </c>
      <c r="R15" s="15">
        <v>725</v>
      </c>
      <c r="S15" s="61">
        <f t="shared" si="6"/>
        <v>4.5117928931482983E-2</v>
      </c>
      <c r="T15" s="15">
        <v>471</v>
      </c>
      <c r="U15" s="15">
        <v>1196</v>
      </c>
      <c r="V15" s="61">
        <f t="shared" si="7"/>
        <v>5.4487471526195902E-2</v>
      </c>
      <c r="W15" s="72">
        <f t="shared" si="8"/>
        <v>0.26762139181024835</v>
      </c>
      <c r="X15" s="26"/>
      <c r="Y15" s="3"/>
      <c r="Z15" s="3"/>
      <c r="AA15" s="4"/>
      <c r="AB15" s="2"/>
      <c r="AC15" s="3"/>
    </row>
    <row r="16" spans="1:29">
      <c r="A16" s="51" t="s">
        <v>42</v>
      </c>
      <c r="B16" s="18" t="s">
        <v>43</v>
      </c>
      <c r="C16" s="15">
        <v>4489</v>
      </c>
      <c r="D16" s="15">
        <v>18008</v>
      </c>
      <c r="E16" s="15">
        <v>22943</v>
      </c>
      <c r="F16" s="15">
        <v>9893</v>
      </c>
      <c r="G16" s="61">
        <f t="shared" si="0"/>
        <v>0.54936694802310082</v>
      </c>
      <c r="H16" s="15">
        <v>4067</v>
      </c>
      <c r="I16" s="15">
        <v>13960</v>
      </c>
      <c r="J16" s="61">
        <f t="shared" si="1"/>
        <v>0.60846445538944338</v>
      </c>
      <c r="K16" s="73">
        <f t="shared" si="2"/>
        <v>3.109824014257073</v>
      </c>
      <c r="L16" s="15">
        <v>7445</v>
      </c>
      <c r="M16" s="61">
        <f t="shared" si="3"/>
        <v>0.41342736561528209</v>
      </c>
      <c r="N16" s="15">
        <v>617</v>
      </c>
      <c r="O16" s="15">
        <v>8062</v>
      </c>
      <c r="P16" s="61">
        <f t="shared" si="4"/>
        <v>0.35139258161530751</v>
      </c>
      <c r="Q16" s="73">
        <f t="shared" si="5"/>
        <v>1.7959456449097795</v>
      </c>
      <c r="R16" s="15">
        <v>677</v>
      </c>
      <c r="S16" s="61">
        <f t="shared" si="6"/>
        <v>3.7594402487783209E-2</v>
      </c>
      <c r="T16" s="15">
        <v>251</v>
      </c>
      <c r="U16" s="15">
        <v>928</v>
      </c>
      <c r="V16" s="61">
        <f t="shared" si="7"/>
        <v>4.0448066948524604E-2</v>
      </c>
      <c r="W16" s="72">
        <f t="shared" si="8"/>
        <v>0.2067275562486077</v>
      </c>
      <c r="X16" s="26"/>
      <c r="Y16" s="3"/>
      <c r="Z16" s="3"/>
      <c r="AA16" s="4"/>
      <c r="AB16" s="2"/>
      <c r="AC16" s="3"/>
    </row>
    <row r="17" spans="1:29">
      <c r="A17" s="51" t="s">
        <v>45</v>
      </c>
      <c r="B17" s="18" t="s">
        <v>43</v>
      </c>
      <c r="C17" s="15">
        <v>5485</v>
      </c>
      <c r="D17" s="15">
        <v>26886</v>
      </c>
      <c r="E17" s="15">
        <v>30297</v>
      </c>
      <c r="F17" s="15">
        <v>10909</v>
      </c>
      <c r="G17" s="61">
        <f t="shared" si="0"/>
        <v>0.40575020456743288</v>
      </c>
      <c r="H17" s="15">
        <v>2768</v>
      </c>
      <c r="I17" s="15">
        <v>13677</v>
      </c>
      <c r="J17" s="61">
        <f t="shared" si="1"/>
        <v>0.45143083473611251</v>
      </c>
      <c r="K17" s="73">
        <f t="shared" si="2"/>
        <v>2.493527803099362</v>
      </c>
      <c r="L17" s="15">
        <v>15234</v>
      </c>
      <c r="M17" s="61">
        <f t="shared" si="3"/>
        <v>0.56661459495648292</v>
      </c>
      <c r="N17" s="15">
        <v>441</v>
      </c>
      <c r="O17" s="15">
        <v>15675</v>
      </c>
      <c r="P17" s="61">
        <f t="shared" si="4"/>
        <v>0.51737795821368449</v>
      </c>
      <c r="Q17" s="73">
        <f t="shared" si="5"/>
        <v>2.8577939835916135</v>
      </c>
      <c r="R17" s="15">
        <v>743</v>
      </c>
      <c r="S17" s="61">
        <f t="shared" si="6"/>
        <v>2.7635200476084209E-2</v>
      </c>
      <c r="T17" s="15">
        <v>202</v>
      </c>
      <c r="U17" s="15">
        <v>945</v>
      </c>
      <c r="V17" s="61">
        <f t="shared" si="7"/>
        <v>3.119120705020299E-2</v>
      </c>
      <c r="W17" s="72">
        <f t="shared" si="8"/>
        <v>0.17228805834092981</v>
      </c>
      <c r="X17" s="26"/>
      <c r="Y17" s="3"/>
      <c r="Z17" s="3"/>
      <c r="AA17" s="4"/>
      <c r="AB17" s="2"/>
      <c r="AC17" s="3"/>
    </row>
    <row r="18" spans="1:29">
      <c r="A18" s="51" t="s">
        <v>14</v>
      </c>
      <c r="B18" s="18" t="s">
        <v>15</v>
      </c>
      <c r="C18" s="15">
        <v>3778</v>
      </c>
      <c r="D18" s="15">
        <v>19454</v>
      </c>
      <c r="E18" s="15">
        <v>22436</v>
      </c>
      <c r="F18" s="15">
        <v>12271</v>
      </c>
      <c r="G18" s="61">
        <f t="shared" si="0"/>
        <v>0.63077002158939033</v>
      </c>
      <c r="H18" s="15">
        <v>2124</v>
      </c>
      <c r="I18" s="15">
        <v>14395</v>
      </c>
      <c r="J18" s="61">
        <f t="shared" si="1"/>
        <v>0.6416027812444286</v>
      </c>
      <c r="K18" s="73">
        <f t="shared" si="2"/>
        <v>3.8102170460561142</v>
      </c>
      <c r="L18" s="15">
        <v>6360</v>
      </c>
      <c r="M18" s="61">
        <f t="shared" si="3"/>
        <v>0.32692505397347588</v>
      </c>
      <c r="N18" s="15">
        <v>694</v>
      </c>
      <c r="O18" s="15">
        <v>7054</v>
      </c>
      <c r="P18" s="61">
        <f t="shared" si="4"/>
        <v>0.31440541986093778</v>
      </c>
      <c r="Q18" s="73">
        <f t="shared" si="5"/>
        <v>1.8671254632080465</v>
      </c>
      <c r="R18" s="15">
        <v>827</v>
      </c>
      <c r="S18" s="61">
        <f t="shared" si="6"/>
        <v>4.2510537678626503E-2</v>
      </c>
      <c r="T18" s="15">
        <v>164</v>
      </c>
      <c r="U18" s="15">
        <v>991</v>
      </c>
      <c r="V18" s="61">
        <f t="shared" si="7"/>
        <v>4.4170083793902658E-2</v>
      </c>
      <c r="W18" s="72">
        <f t="shared" si="8"/>
        <v>0.26230809952355744</v>
      </c>
      <c r="X18" s="26"/>
      <c r="Y18" s="3"/>
      <c r="Z18" s="3"/>
      <c r="AA18" s="4"/>
      <c r="AB18" s="2"/>
      <c r="AC18" s="3"/>
    </row>
    <row r="19" spans="1:29">
      <c r="A19" s="51" t="s">
        <v>54</v>
      </c>
      <c r="B19" s="18" t="s">
        <v>15</v>
      </c>
      <c r="C19" s="15">
        <v>4620</v>
      </c>
      <c r="D19" s="15">
        <v>22499</v>
      </c>
      <c r="E19" s="15">
        <v>30351</v>
      </c>
      <c r="F19" s="15">
        <v>11378</v>
      </c>
      <c r="G19" s="61">
        <f t="shared" si="0"/>
        <v>0.50571136494955327</v>
      </c>
      <c r="H19" s="15">
        <v>6654</v>
      </c>
      <c r="I19" s="15">
        <v>18032</v>
      </c>
      <c r="J19" s="61">
        <f t="shared" si="1"/>
        <v>0.59411551513953409</v>
      </c>
      <c r="K19" s="73">
        <f t="shared" si="2"/>
        <v>3.9030303030303028</v>
      </c>
      <c r="L19" s="15">
        <v>10273</v>
      </c>
      <c r="M19" s="61">
        <f t="shared" si="3"/>
        <v>0.45659807102537892</v>
      </c>
      <c r="N19" s="15">
        <v>587</v>
      </c>
      <c r="O19" s="15">
        <v>10860</v>
      </c>
      <c r="P19" s="61">
        <f t="shared" si="4"/>
        <v>0.35781358110111694</v>
      </c>
      <c r="Q19" s="73">
        <f t="shared" si="5"/>
        <v>2.3506493506493507</v>
      </c>
      <c r="R19" s="15">
        <v>854</v>
      </c>
      <c r="S19" s="61">
        <f t="shared" si="6"/>
        <v>3.7957242544113069E-2</v>
      </c>
      <c r="T19" s="15">
        <v>611</v>
      </c>
      <c r="U19" s="15">
        <v>1465</v>
      </c>
      <c r="V19" s="61">
        <f t="shared" si="7"/>
        <v>4.8268590820730782E-2</v>
      </c>
      <c r="W19" s="72">
        <f t="shared" si="8"/>
        <v>0.3170995670995671</v>
      </c>
      <c r="X19" s="26"/>
      <c r="Y19" s="3"/>
      <c r="Z19" s="3"/>
      <c r="AA19" s="4"/>
      <c r="AB19" s="2"/>
      <c r="AC19" s="3"/>
    </row>
    <row r="20" spans="1:29">
      <c r="A20" s="51" t="s">
        <v>50</v>
      </c>
      <c r="B20" s="18" t="s">
        <v>51</v>
      </c>
      <c r="C20" s="15">
        <v>5559</v>
      </c>
      <c r="D20" s="15">
        <v>61817</v>
      </c>
      <c r="E20" s="15">
        <v>83929</v>
      </c>
      <c r="F20" s="15">
        <v>33240</v>
      </c>
      <c r="G20" s="61">
        <f t="shared" si="0"/>
        <v>0.53771616222074836</v>
      </c>
      <c r="H20" s="15">
        <v>16430</v>
      </c>
      <c r="I20" s="15">
        <v>49670</v>
      </c>
      <c r="J20" s="61">
        <f t="shared" si="1"/>
        <v>0.59180974395024366</v>
      </c>
      <c r="K20" s="73">
        <f t="shared" si="2"/>
        <v>8.9350602626371654</v>
      </c>
      <c r="L20" s="15">
        <v>25675</v>
      </c>
      <c r="M20" s="61">
        <f t="shared" si="3"/>
        <v>0.41533882265396249</v>
      </c>
      <c r="N20" s="15">
        <v>1640</v>
      </c>
      <c r="O20" s="15">
        <v>27315</v>
      </c>
      <c r="P20" s="61">
        <f t="shared" si="4"/>
        <v>0.32545365725792036</v>
      </c>
      <c r="Q20" s="73">
        <f t="shared" si="5"/>
        <v>4.9136535348084189</v>
      </c>
      <c r="R20" s="15">
        <v>2259</v>
      </c>
      <c r="S20" s="61">
        <f t="shared" si="6"/>
        <v>3.6543345681608622E-2</v>
      </c>
      <c r="T20" s="15">
        <v>783</v>
      </c>
      <c r="U20" s="15">
        <v>3042</v>
      </c>
      <c r="V20" s="61">
        <f t="shared" si="7"/>
        <v>3.6244921302529522E-2</v>
      </c>
      <c r="W20" s="72">
        <f t="shared" si="8"/>
        <v>0.54722072315164594</v>
      </c>
      <c r="X20" s="26"/>
      <c r="Y20" s="3"/>
      <c r="Z20" s="3"/>
      <c r="AA20" s="4"/>
      <c r="AB20" s="2"/>
      <c r="AC20" s="3"/>
    </row>
    <row r="21" spans="1:29">
      <c r="A21" s="51" t="s">
        <v>61</v>
      </c>
      <c r="B21" s="18" t="s">
        <v>62</v>
      </c>
      <c r="C21" s="15">
        <v>29568</v>
      </c>
      <c r="D21" s="15">
        <v>39811</v>
      </c>
      <c r="E21" s="15">
        <v>53184</v>
      </c>
      <c r="F21" s="15">
        <v>15102</v>
      </c>
      <c r="G21" s="61">
        <f t="shared" si="0"/>
        <v>0.3793423928060084</v>
      </c>
      <c r="H21" s="15">
        <v>11403</v>
      </c>
      <c r="I21" s="15">
        <v>26505</v>
      </c>
      <c r="J21" s="61">
        <f t="shared" si="1"/>
        <v>0.49836416967509023</v>
      </c>
      <c r="K21" s="72">
        <f t="shared" si="2"/>
        <v>0.89640827922077926</v>
      </c>
      <c r="L21" s="15">
        <v>22514</v>
      </c>
      <c r="M21" s="61">
        <f t="shared" si="3"/>
        <v>0.56552209188415259</v>
      </c>
      <c r="N21" s="15">
        <v>1058</v>
      </c>
      <c r="O21" s="15">
        <v>23572</v>
      </c>
      <c r="P21" s="61">
        <f t="shared" si="4"/>
        <v>0.44321600481347773</v>
      </c>
      <c r="Q21" s="72">
        <f t="shared" si="5"/>
        <v>0.79721320346320346</v>
      </c>
      <c r="R21" s="15">
        <v>2195</v>
      </c>
      <c r="S21" s="61">
        <f t="shared" si="6"/>
        <v>5.5135515309838991E-2</v>
      </c>
      <c r="T21" s="15">
        <v>912</v>
      </c>
      <c r="U21" s="15">
        <v>3107</v>
      </c>
      <c r="V21" s="61">
        <f t="shared" si="7"/>
        <v>5.8419825511432009E-2</v>
      </c>
      <c r="W21" s="72">
        <f t="shared" si="8"/>
        <v>0.10507981601731602</v>
      </c>
      <c r="X21" s="26"/>
      <c r="Y21" s="3"/>
      <c r="Z21" s="3"/>
      <c r="AA21" s="4"/>
      <c r="AB21" s="2"/>
      <c r="AC21" s="3"/>
    </row>
    <row r="22" spans="1:29">
      <c r="A22" s="51" t="s">
        <v>57</v>
      </c>
      <c r="B22" s="18" t="s">
        <v>58</v>
      </c>
      <c r="C22" s="15">
        <v>22529</v>
      </c>
      <c r="D22" s="15">
        <v>145599</v>
      </c>
      <c r="E22" s="15">
        <v>180168</v>
      </c>
      <c r="F22" s="15">
        <v>79761</v>
      </c>
      <c r="G22" s="61">
        <f t="shared" si="0"/>
        <v>0.54781282838481038</v>
      </c>
      <c r="H22" s="15">
        <v>28787</v>
      </c>
      <c r="I22" s="15">
        <v>108548</v>
      </c>
      <c r="J22" s="61">
        <f t="shared" si="1"/>
        <v>0.60248212779183874</v>
      </c>
      <c r="K22" s="73">
        <f t="shared" si="2"/>
        <v>4.8181455013538104</v>
      </c>
      <c r="L22" s="15">
        <v>57793</v>
      </c>
      <c r="M22" s="61">
        <f t="shared" si="3"/>
        <v>0.39693267124087389</v>
      </c>
      <c r="N22" s="15">
        <v>3701</v>
      </c>
      <c r="O22" s="15">
        <v>61494</v>
      </c>
      <c r="P22" s="61">
        <f t="shared" si="4"/>
        <v>0.34131477287864659</v>
      </c>
      <c r="Q22" s="73">
        <f t="shared" si="5"/>
        <v>2.7295485818278662</v>
      </c>
      <c r="R22" s="15">
        <v>8068</v>
      </c>
      <c r="S22" s="61">
        <f t="shared" si="6"/>
        <v>5.5412468492228653E-2</v>
      </c>
      <c r="T22" s="15">
        <v>2081</v>
      </c>
      <c r="U22" s="15">
        <v>10149</v>
      </c>
      <c r="V22" s="61">
        <f t="shared" si="7"/>
        <v>5.6330757959238045E-2</v>
      </c>
      <c r="W22" s="72">
        <f t="shared" si="8"/>
        <v>0.45048604021483424</v>
      </c>
      <c r="X22" s="26"/>
      <c r="Y22" s="3"/>
      <c r="Z22" s="3"/>
      <c r="AA22" s="4"/>
      <c r="AB22" s="2"/>
      <c r="AC22" s="3"/>
    </row>
    <row r="23" spans="1:29">
      <c r="A23" s="51" t="s">
        <v>18</v>
      </c>
      <c r="B23" s="18" t="s">
        <v>19</v>
      </c>
      <c r="C23" s="15">
        <v>3616</v>
      </c>
      <c r="D23" s="15">
        <v>29048</v>
      </c>
      <c r="E23" s="15">
        <v>38876</v>
      </c>
      <c r="F23" s="15">
        <v>18995</v>
      </c>
      <c r="G23" s="61">
        <f t="shared" si="0"/>
        <v>0.65391765353897002</v>
      </c>
      <c r="H23" s="15">
        <v>8372</v>
      </c>
      <c r="I23" s="15">
        <v>27367</v>
      </c>
      <c r="J23" s="61">
        <f t="shared" si="1"/>
        <v>0.70395616833007513</v>
      </c>
      <c r="K23" s="73">
        <f t="shared" si="2"/>
        <v>7.5683075221238942</v>
      </c>
      <c r="L23" s="15">
        <v>8697</v>
      </c>
      <c r="M23" s="61">
        <f t="shared" si="3"/>
        <v>0.29940099146240706</v>
      </c>
      <c r="N23" s="15">
        <v>931</v>
      </c>
      <c r="O23" s="15">
        <v>9628</v>
      </c>
      <c r="P23" s="61">
        <f t="shared" si="4"/>
        <v>0.24765922420002057</v>
      </c>
      <c r="Q23" s="73">
        <f t="shared" si="5"/>
        <v>2.6626106194690267</v>
      </c>
      <c r="R23" s="15">
        <v>1356</v>
      </c>
      <c r="S23" s="61">
        <f t="shared" si="6"/>
        <v>4.668135499862297E-2</v>
      </c>
      <c r="T23" s="15">
        <v>525</v>
      </c>
      <c r="U23" s="15">
        <v>1881</v>
      </c>
      <c r="V23" s="61">
        <f t="shared" si="7"/>
        <v>4.8384607469904313E-2</v>
      </c>
      <c r="W23" s="72">
        <f t="shared" si="8"/>
        <v>0.52018805309734517</v>
      </c>
      <c r="X23" s="26"/>
      <c r="Y23" s="3"/>
      <c r="Z23" s="3"/>
      <c r="AA23" s="4"/>
      <c r="AB23" s="2"/>
      <c r="AC23" s="3"/>
    </row>
    <row r="24" spans="1:29">
      <c r="A24" s="51" t="s">
        <v>67</v>
      </c>
      <c r="B24" s="18" t="s">
        <v>68</v>
      </c>
      <c r="C24" s="15">
        <v>17075</v>
      </c>
      <c r="D24" s="15">
        <v>99013</v>
      </c>
      <c r="E24" s="15">
        <v>133333</v>
      </c>
      <c r="F24" s="15">
        <v>51059</v>
      </c>
      <c r="G24" s="61">
        <f t="shared" si="0"/>
        <v>0.51567975922353626</v>
      </c>
      <c r="H24" s="15">
        <v>23982</v>
      </c>
      <c r="I24" s="15">
        <v>75041</v>
      </c>
      <c r="J24" s="61">
        <f t="shared" si="1"/>
        <v>0.5628089070222676</v>
      </c>
      <c r="K24" s="73">
        <f t="shared" si="2"/>
        <v>4.3947877013177159</v>
      </c>
      <c r="L24" s="15">
        <v>44736</v>
      </c>
      <c r="M24" s="61">
        <f t="shared" si="3"/>
        <v>0.45181945805096302</v>
      </c>
      <c r="N24" s="15">
        <v>2776</v>
      </c>
      <c r="O24" s="15">
        <v>47512</v>
      </c>
      <c r="P24" s="61">
        <f t="shared" si="4"/>
        <v>0.35634089085222714</v>
      </c>
      <c r="Q24" s="73">
        <f t="shared" si="5"/>
        <v>2.7825475841874083</v>
      </c>
      <c r="R24" s="15">
        <v>3240</v>
      </c>
      <c r="S24" s="61">
        <f t="shared" si="6"/>
        <v>3.2722975770858372E-2</v>
      </c>
      <c r="T24" s="15">
        <v>1781</v>
      </c>
      <c r="U24" s="15">
        <v>5021</v>
      </c>
      <c r="V24" s="61">
        <f t="shared" si="7"/>
        <v>3.7657594143985361E-2</v>
      </c>
      <c r="W24" s="72">
        <f t="shared" si="8"/>
        <v>0.29405563689604686</v>
      </c>
      <c r="X24" s="26"/>
      <c r="Y24" s="3"/>
      <c r="Z24" s="3"/>
      <c r="AA24" s="4"/>
      <c r="AB24" s="2"/>
      <c r="AC24" s="3"/>
    </row>
    <row r="25" spans="1:29">
      <c r="A25" s="51" t="s">
        <v>252</v>
      </c>
      <c r="B25" s="18" t="s">
        <v>64</v>
      </c>
      <c r="C25" s="15">
        <v>14532</v>
      </c>
      <c r="D25" s="15">
        <v>120874</v>
      </c>
      <c r="E25" s="15">
        <v>156713</v>
      </c>
      <c r="F25" s="15">
        <v>77139</v>
      </c>
      <c r="G25" s="61">
        <f t="shared" si="0"/>
        <v>0.6381769445869252</v>
      </c>
      <c r="H25" s="15">
        <v>32120</v>
      </c>
      <c r="I25" s="15">
        <v>109259</v>
      </c>
      <c r="J25" s="61">
        <f t="shared" si="1"/>
        <v>0.69719168160905609</v>
      </c>
      <c r="K25" s="73">
        <f t="shared" si="2"/>
        <v>7.5185108725571155</v>
      </c>
      <c r="L25" s="15">
        <v>41008</v>
      </c>
      <c r="M25" s="61">
        <f t="shared" si="3"/>
        <v>0.33926237238777568</v>
      </c>
      <c r="N25" s="15">
        <v>2403</v>
      </c>
      <c r="O25" s="15">
        <v>43411</v>
      </c>
      <c r="P25" s="61">
        <f t="shared" si="4"/>
        <v>0.27700956525623271</v>
      </c>
      <c r="Q25" s="73">
        <f t="shared" si="5"/>
        <v>2.987269474263694</v>
      </c>
      <c r="R25" s="15">
        <v>2742</v>
      </c>
      <c r="S25" s="61">
        <f t="shared" si="6"/>
        <v>2.2684779191554844E-2</v>
      </c>
      <c r="T25" s="15">
        <v>1316</v>
      </c>
      <c r="U25" s="15">
        <v>4058</v>
      </c>
      <c r="V25" s="61">
        <f t="shared" si="7"/>
        <v>2.5894469507954029E-2</v>
      </c>
      <c r="W25" s="72">
        <f t="shared" si="8"/>
        <v>0.27924580236718965</v>
      </c>
      <c r="X25" s="26"/>
      <c r="Y25" s="3"/>
      <c r="Z25" s="3"/>
      <c r="AA25" s="4"/>
      <c r="AB25" s="2"/>
      <c r="AC25" s="3"/>
    </row>
    <row r="26" spans="1:29">
      <c r="A26" s="51" t="s">
        <v>48</v>
      </c>
      <c r="B26" s="18" t="s">
        <v>49</v>
      </c>
      <c r="C26" s="15">
        <v>1410</v>
      </c>
      <c r="D26" s="15">
        <v>15710</v>
      </c>
      <c r="E26" s="15">
        <v>20405</v>
      </c>
      <c r="F26" s="15">
        <v>11451</v>
      </c>
      <c r="G26" s="61">
        <f t="shared" si="0"/>
        <v>0.72889879057924889</v>
      </c>
      <c r="H26" s="15">
        <v>3910</v>
      </c>
      <c r="I26" s="15">
        <v>15361</v>
      </c>
      <c r="J26" s="61">
        <f t="shared" si="1"/>
        <v>0.75280568488115662</v>
      </c>
      <c r="K26" s="73">
        <f t="shared" si="2"/>
        <v>10.894326241134753</v>
      </c>
      <c r="L26" s="15">
        <v>3792</v>
      </c>
      <c r="M26" s="61">
        <f t="shared" si="3"/>
        <v>0.24137492043284531</v>
      </c>
      <c r="N26" s="15">
        <v>665</v>
      </c>
      <c r="O26" s="15">
        <v>4457</v>
      </c>
      <c r="P26" s="61">
        <f t="shared" si="4"/>
        <v>0.21842685616270521</v>
      </c>
      <c r="Q26" s="73">
        <f t="shared" si="5"/>
        <v>3.1609929078014183</v>
      </c>
      <c r="R26" s="15">
        <v>467</v>
      </c>
      <c r="S26" s="61">
        <f t="shared" si="6"/>
        <v>2.9726288987905792E-2</v>
      </c>
      <c r="T26" s="15">
        <v>117</v>
      </c>
      <c r="U26" s="15">
        <v>584</v>
      </c>
      <c r="V26" s="61">
        <f t="shared" si="7"/>
        <v>2.862043616760598E-2</v>
      </c>
      <c r="W26" s="72">
        <f t="shared" si="8"/>
        <v>0.41418439716312055</v>
      </c>
      <c r="X26" s="26"/>
      <c r="Y26" s="3"/>
      <c r="Z26" s="3"/>
      <c r="AA26" s="4"/>
      <c r="AB26" s="2"/>
      <c r="AC26" s="3"/>
    </row>
    <row r="27" spans="1:29">
      <c r="A27" s="51" t="s">
        <v>69</v>
      </c>
      <c r="B27" s="18" t="s">
        <v>70</v>
      </c>
      <c r="C27" s="15">
        <v>25163</v>
      </c>
      <c r="D27" s="15">
        <v>159070</v>
      </c>
      <c r="E27" s="15">
        <v>206141</v>
      </c>
      <c r="F27" s="15">
        <v>91899</v>
      </c>
      <c r="G27" s="61">
        <f t="shared" si="0"/>
        <v>0.57772678694914192</v>
      </c>
      <c r="H27" s="15">
        <v>34106</v>
      </c>
      <c r="I27" s="15">
        <v>126005</v>
      </c>
      <c r="J27" s="61">
        <f t="shared" si="1"/>
        <v>0.61125637306503799</v>
      </c>
      <c r="K27" s="73">
        <f t="shared" si="2"/>
        <v>5.00755076898621</v>
      </c>
      <c r="L27" s="15">
        <v>62442</v>
      </c>
      <c r="M27" s="61">
        <f t="shared" si="3"/>
        <v>0.39254416294713018</v>
      </c>
      <c r="N27" s="15">
        <v>3413</v>
      </c>
      <c r="O27" s="15">
        <v>65855</v>
      </c>
      <c r="P27" s="61">
        <f t="shared" si="4"/>
        <v>0.31946580253321755</v>
      </c>
      <c r="Q27" s="73">
        <f t="shared" si="5"/>
        <v>2.6171362715097564</v>
      </c>
      <c r="R27" s="15">
        <v>4731</v>
      </c>
      <c r="S27" s="61">
        <f t="shared" si="6"/>
        <v>2.9741623184761427E-2</v>
      </c>
      <c r="T27" s="15">
        <v>2042</v>
      </c>
      <c r="U27" s="15">
        <v>6773</v>
      </c>
      <c r="V27" s="61">
        <f t="shared" si="7"/>
        <v>3.2856151857223938E-2</v>
      </c>
      <c r="W27" s="72">
        <f t="shared" si="8"/>
        <v>0.26916504391368279</v>
      </c>
      <c r="X27" s="26"/>
      <c r="Y27" s="3"/>
      <c r="Z27" s="3"/>
      <c r="AA27" s="4"/>
      <c r="AB27" s="2"/>
      <c r="AC27" s="3"/>
    </row>
    <row r="28" spans="1:29">
      <c r="A28" s="51" t="s">
        <v>30</v>
      </c>
      <c r="B28" s="18" t="s">
        <v>31</v>
      </c>
      <c r="C28" s="15">
        <v>5991</v>
      </c>
      <c r="D28" s="15">
        <v>11676</v>
      </c>
      <c r="E28" s="15">
        <v>13142</v>
      </c>
      <c r="F28" s="15">
        <v>6872</v>
      </c>
      <c r="G28" s="61">
        <f t="shared" si="0"/>
        <v>0.58855772524837269</v>
      </c>
      <c r="H28" s="15">
        <v>1172</v>
      </c>
      <c r="I28" s="15">
        <v>8044</v>
      </c>
      <c r="J28" s="61">
        <f t="shared" si="1"/>
        <v>0.61208339674326584</v>
      </c>
      <c r="K28" s="73">
        <f t="shared" si="2"/>
        <v>1.342680687698214</v>
      </c>
      <c r="L28" s="15">
        <v>4300</v>
      </c>
      <c r="M28" s="61">
        <f t="shared" si="3"/>
        <v>0.36827680712572797</v>
      </c>
      <c r="N28" s="15">
        <v>195</v>
      </c>
      <c r="O28" s="15">
        <v>4495</v>
      </c>
      <c r="P28" s="61">
        <f t="shared" si="4"/>
        <v>0.34203317607670064</v>
      </c>
      <c r="Q28" s="72">
        <f t="shared" si="5"/>
        <v>0.75029210482390252</v>
      </c>
      <c r="R28" s="15">
        <v>504</v>
      </c>
      <c r="S28" s="61">
        <f t="shared" si="6"/>
        <v>4.3165467625899283E-2</v>
      </c>
      <c r="T28" s="15">
        <v>99</v>
      </c>
      <c r="U28" s="15">
        <v>603</v>
      </c>
      <c r="V28" s="61">
        <f t="shared" si="7"/>
        <v>4.5883427180033479E-2</v>
      </c>
      <c r="W28" s="72">
        <f t="shared" si="8"/>
        <v>0.10065097646469705</v>
      </c>
      <c r="X28" s="26"/>
      <c r="Y28" s="3"/>
      <c r="Z28" s="3"/>
      <c r="AA28" s="4"/>
      <c r="AB28" s="2"/>
      <c r="AC28" s="3"/>
    </row>
    <row r="29" spans="1:29">
      <c r="A29" s="51" t="s">
        <v>71</v>
      </c>
      <c r="B29" s="18" t="s">
        <v>31</v>
      </c>
      <c r="C29" s="15">
        <v>19821</v>
      </c>
      <c r="D29" s="15">
        <v>207533</v>
      </c>
      <c r="E29" s="15">
        <v>269229</v>
      </c>
      <c r="F29" s="15">
        <v>123632</v>
      </c>
      <c r="G29" s="61">
        <f t="shared" si="0"/>
        <v>0.59572212611970143</v>
      </c>
      <c r="H29" s="15">
        <v>51677</v>
      </c>
      <c r="I29" s="15">
        <v>175309</v>
      </c>
      <c r="J29" s="61">
        <f t="shared" si="1"/>
        <v>0.65115199328452733</v>
      </c>
      <c r="K29" s="73">
        <f t="shared" si="2"/>
        <v>8.8446092528126741</v>
      </c>
      <c r="L29" s="15">
        <v>73234</v>
      </c>
      <c r="M29" s="61">
        <f t="shared" si="3"/>
        <v>0.35287881927211578</v>
      </c>
      <c r="N29" s="15">
        <v>6273</v>
      </c>
      <c r="O29" s="15">
        <v>79507</v>
      </c>
      <c r="P29" s="61">
        <f t="shared" si="4"/>
        <v>0.29531365491830375</v>
      </c>
      <c r="Q29" s="73">
        <f t="shared" si="5"/>
        <v>4.0112506937086927</v>
      </c>
      <c r="R29" s="15">
        <v>10683</v>
      </c>
      <c r="S29" s="61">
        <f t="shared" si="6"/>
        <v>5.1476150780839676E-2</v>
      </c>
      <c r="T29" s="15">
        <v>3746</v>
      </c>
      <c r="U29" s="15">
        <v>14429</v>
      </c>
      <c r="V29" s="61">
        <f t="shared" si="7"/>
        <v>5.3593780759130703E-2</v>
      </c>
      <c r="W29" s="72">
        <f t="shared" si="8"/>
        <v>0.72796528933958937</v>
      </c>
      <c r="X29" s="26"/>
      <c r="Y29" s="3"/>
      <c r="Z29" s="3"/>
      <c r="AA29" s="4"/>
      <c r="AB29" s="2"/>
      <c r="AC29" s="3"/>
    </row>
    <row r="30" spans="1:29">
      <c r="A30" s="51" t="s">
        <v>96</v>
      </c>
      <c r="B30" s="18" t="s">
        <v>31</v>
      </c>
      <c r="C30" s="15">
        <v>1920</v>
      </c>
      <c r="D30" s="15">
        <v>9940</v>
      </c>
      <c r="E30" s="15">
        <v>11528</v>
      </c>
      <c r="F30" s="15">
        <v>5149</v>
      </c>
      <c r="G30" s="61">
        <f t="shared" si="0"/>
        <v>0.51800804828973845</v>
      </c>
      <c r="H30" s="15">
        <v>1452</v>
      </c>
      <c r="I30" s="15">
        <v>6601</v>
      </c>
      <c r="J30" s="61">
        <f t="shared" si="1"/>
        <v>0.57260582928521864</v>
      </c>
      <c r="K30" s="73">
        <f t="shared" si="2"/>
        <v>3.4380208333333333</v>
      </c>
      <c r="L30" s="15">
        <v>4532</v>
      </c>
      <c r="M30" s="61">
        <f t="shared" si="3"/>
        <v>0.45593561368209257</v>
      </c>
      <c r="N30" s="15">
        <v>49</v>
      </c>
      <c r="O30" s="15">
        <v>4581</v>
      </c>
      <c r="P30" s="61">
        <f t="shared" si="4"/>
        <v>0.3973802914642609</v>
      </c>
      <c r="Q30" s="73">
        <f t="shared" si="5"/>
        <v>2.3859374999999998</v>
      </c>
      <c r="R30" s="15">
        <v>259</v>
      </c>
      <c r="S30" s="61">
        <f t="shared" si="6"/>
        <v>2.6056338028169014E-2</v>
      </c>
      <c r="T30" s="15">
        <v>87</v>
      </c>
      <c r="U30" s="15">
        <v>346</v>
      </c>
      <c r="V30" s="61">
        <f t="shared" si="7"/>
        <v>3.0013879250520473E-2</v>
      </c>
      <c r="W30" s="72">
        <f t="shared" si="8"/>
        <v>0.18020833333333333</v>
      </c>
      <c r="X30" s="26"/>
      <c r="Y30" s="3"/>
      <c r="Z30" s="3"/>
      <c r="AA30" s="4"/>
      <c r="AB30" s="2"/>
      <c r="AC30" s="3"/>
    </row>
    <row r="31" spans="1:29">
      <c r="A31" s="51" t="s">
        <v>65</v>
      </c>
      <c r="B31" s="18" t="s">
        <v>66</v>
      </c>
      <c r="C31" s="15">
        <v>34114</v>
      </c>
      <c r="D31" s="15">
        <v>127970</v>
      </c>
      <c r="E31" s="15">
        <v>155109</v>
      </c>
      <c r="F31" s="15">
        <v>62871</v>
      </c>
      <c r="G31" s="61">
        <f t="shared" si="0"/>
        <v>0.49129483472688912</v>
      </c>
      <c r="H31" s="15">
        <v>19689</v>
      </c>
      <c r="I31" s="15">
        <v>82560</v>
      </c>
      <c r="J31" s="61">
        <f t="shared" si="1"/>
        <v>0.53227085468928304</v>
      </c>
      <c r="K31" s="73">
        <f t="shared" si="2"/>
        <v>2.4201207715307498</v>
      </c>
      <c r="L31" s="15">
        <v>60376</v>
      </c>
      <c r="M31" s="61">
        <f t="shared" si="3"/>
        <v>0.47179807767445497</v>
      </c>
      <c r="N31" s="15">
        <v>3710</v>
      </c>
      <c r="O31" s="15">
        <v>64086</v>
      </c>
      <c r="P31" s="61">
        <f t="shared" si="4"/>
        <v>0.41316751445757499</v>
      </c>
      <c r="Q31" s="73">
        <f t="shared" si="5"/>
        <v>1.8785835727267397</v>
      </c>
      <c r="R31" s="15">
        <v>4727</v>
      </c>
      <c r="S31" s="61">
        <f t="shared" si="6"/>
        <v>3.69383449245917E-2</v>
      </c>
      <c r="T31" s="15">
        <v>1711</v>
      </c>
      <c r="U31" s="15">
        <v>6438</v>
      </c>
      <c r="V31" s="61">
        <f t="shared" si="7"/>
        <v>4.1506295572790744E-2</v>
      </c>
      <c r="W31" s="72">
        <f t="shared" si="8"/>
        <v>0.18872017353579176</v>
      </c>
      <c r="X31" s="26"/>
      <c r="Y31" s="3"/>
      <c r="Z31" s="3"/>
      <c r="AA31" s="4"/>
      <c r="AB31" s="2"/>
      <c r="AC31" s="3"/>
    </row>
    <row r="32" spans="1:29">
      <c r="A32" s="51" t="s">
        <v>73</v>
      </c>
      <c r="B32" s="18" t="s">
        <v>74</v>
      </c>
      <c r="C32" s="15">
        <v>12588</v>
      </c>
      <c r="D32" s="15">
        <v>41079</v>
      </c>
      <c r="E32" s="15">
        <v>51545</v>
      </c>
      <c r="F32" s="15">
        <v>24374</v>
      </c>
      <c r="G32" s="61">
        <f t="shared" si="0"/>
        <v>0.5933445312690182</v>
      </c>
      <c r="H32" s="15">
        <v>8696</v>
      </c>
      <c r="I32" s="15">
        <v>33070</v>
      </c>
      <c r="J32" s="61">
        <f t="shared" si="1"/>
        <v>0.64157532253370841</v>
      </c>
      <c r="K32" s="73">
        <f t="shared" si="2"/>
        <v>2.6271051795360663</v>
      </c>
      <c r="L32" s="15">
        <v>15394</v>
      </c>
      <c r="M32" s="61">
        <f t="shared" si="3"/>
        <v>0.37474135202901726</v>
      </c>
      <c r="N32" s="15">
        <v>1013</v>
      </c>
      <c r="O32" s="15">
        <v>16407</v>
      </c>
      <c r="P32" s="61">
        <f t="shared" si="4"/>
        <v>0.31830439421864393</v>
      </c>
      <c r="Q32" s="73">
        <f t="shared" si="5"/>
        <v>1.3033841754051478</v>
      </c>
      <c r="R32" s="15">
        <v>1315</v>
      </c>
      <c r="S32" s="61">
        <f t="shared" si="6"/>
        <v>3.2011490055746245E-2</v>
      </c>
      <c r="T32" s="15">
        <v>757</v>
      </c>
      <c r="U32" s="15">
        <v>2072</v>
      </c>
      <c r="V32" s="61">
        <f t="shared" si="7"/>
        <v>4.0197885342904256E-2</v>
      </c>
      <c r="W32" s="72">
        <f t="shared" si="8"/>
        <v>0.16460120749920559</v>
      </c>
      <c r="X32" s="26"/>
      <c r="Y32" s="3"/>
      <c r="Z32" s="3"/>
      <c r="AA32" s="4"/>
      <c r="AB32" s="2"/>
      <c r="AC32" s="3"/>
    </row>
    <row r="33" spans="1:29">
      <c r="A33" s="51" t="s">
        <v>76</v>
      </c>
      <c r="B33" s="18" t="s">
        <v>77</v>
      </c>
      <c r="C33" s="15">
        <v>75604</v>
      </c>
      <c r="D33" s="15">
        <v>103779</v>
      </c>
      <c r="E33" s="15">
        <v>128782</v>
      </c>
      <c r="F33" s="15">
        <v>43730</v>
      </c>
      <c r="G33" s="61">
        <f t="shared" si="0"/>
        <v>0.42137619364225903</v>
      </c>
      <c r="H33" s="15">
        <v>19778</v>
      </c>
      <c r="I33" s="15">
        <v>63508</v>
      </c>
      <c r="J33" s="61">
        <f t="shared" si="1"/>
        <v>0.49314345172461987</v>
      </c>
      <c r="K33" s="72">
        <f t="shared" si="2"/>
        <v>0.84000846516057348</v>
      </c>
      <c r="L33" s="15">
        <v>49746</v>
      </c>
      <c r="M33" s="61">
        <f t="shared" si="3"/>
        <v>0.47934553233313099</v>
      </c>
      <c r="N33" s="15">
        <v>3003</v>
      </c>
      <c r="O33" s="15">
        <v>52749</v>
      </c>
      <c r="P33" s="61">
        <f t="shared" si="4"/>
        <v>0.40959916758553216</v>
      </c>
      <c r="Q33" s="72">
        <f t="shared" si="5"/>
        <v>0.69770117983175495</v>
      </c>
      <c r="R33" s="15">
        <v>10347</v>
      </c>
      <c r="S33" s="61">
        <f t="shared" si="6"/>
        <v>9.9702251900673541E-2</v>
      </c>
      <c r="T33" s="15">
        <v>2222</v>
      </c>
      <c r="U33" s="15">
        <v>12569</v>
      </c>
      <c r="V33" s="61">
        <f t="shared" si="7"/>
        <v>9.7599043344566788E-2</v>
      </c>
      <c r="W33" s="72">
        <f t="shared" si="8"/>
        <v>0.16624781757578963</v>
      </c>
      <c r="X33" s="26"/>
      <c r="Y33" s="3"/>
      <c r="Z33" s="3"/>
      <c r="AA33" s="4"/>
      <c r="AB33" s="2"/>
      <c r="AC33" s="3"/>
    </row>
    <row r="34" spans="1:29">
      <c r="A34" s="51" t="s">
        <v>80</v>
      </c>
      <c r="B34" s="18" t="s">
        <v>81</v>
      </c>
      <c r="C34" s="15">
        <v>17871</v>
      </c>
      <c r="D34" s="15">
        <v>84616</v>
      </c>
      <c r="E34" s="15">
        <v>113911</v>
      </c>
      <c r="F34" s="15">
        <v>42198</v>
      </c>
      <c r="G34" s="61">
        <f t="shared" si="0"/>
        <v>0.49870000945447668</v>
      </c>
      <c r="H34" s="15">
        <v>24985</v>
      </c>
      <c r="I34" s="15">
        <v>67183</v>
      </c>
      <c r="J34" s="61">
        <f t="shared" si="1"/>
        <v>0.58978500759364771</v>
      </c>
      <c r="K34" s="73">
        <f t="shared" si="2"/>
        <v>3.7593307593307594</v>
      </c>
      <c r="L34" s="15">
        <v>37194</v>
      </c>
      <c r="M34" s="61">
        <f t="shared" si="3"/>
        <v>0.43956225772903468</v>
      </c>
      <c r="N34" s="15">
        <v>2147</v>
      </c>
      <c r="O34" s="15">
        <v>39341</v>
      </c>
      <c r="P34" s="61">
        <f t="shared" si="4"/>
        <v>0.34536611916320636</v>
      </c>
      <c r="Q34" s="73">
        <f t="shared" si="5"/>
        <v>2.2013877231268535</v>
      </c>
      <c r="R34" s="15">
        <v>5240</v>
      </c>
      <c r="S34" s="61">
        <f t="shared" si="6"/>
        <v>6.192682235038291E-2</v>
      </c>
      <c r="T34" s="15">
        <v>2156</v>
      </c>
      <c r="U34" s="15">
        <v>7396</v>
      </c>
      <c r="V34" s="61">
        <f t="shared" si="7"/>
        <v>6.492788229407169E-2</v>
      </c>
      <c r="W34" s="72">
        <f t="shared" si="8"/>
        <v>0.41385484863745731</v>
      </c>
      <c r="X34" s="26"/>
      <c r="Y34" s="3"/>
      <c r="Z34" s="3"/>
      <c r="AA34" s="4"/>
      <c r="AB34" s="2"/>
      <c r="AC34" s="3"/>
    </row>
    <row r="35" spans="1:29">
      <c r="A35" s="51" t="s">
        <v>82</v>
      </c>
      <c r="B35" s="18" t="s">
        <v>83</v>
      </c>
      <c r="C35" s="15">
        <v>131744</v>
      </c>
      <c r="D35" s="15">
        <v>299113</v>
      </c>
      <c r="E35" s="15">
        <v>410919</v>
      </c>
      <c r="F35" s="15">
        <v>128415</v>
      </c>
      <c r="G35" s="61">
        <f t="shared" si="0"/>
        <v>0.42931935422398892</v>
      </c>
      <c r="H35" s="15">
        <v>73270</v>
      </c>
      <c r="I35" s="15">
        <v>201685</v>
      </c>
      <c r="J35" s="61">
        <f t="shared" si="1"/>
        <v>0.49081449142045025</v>
      </c>
      <c r="K35" s="73">
        <f t="shared" si="2"/>
        <v>1.5308856570318192</v>
      </c>
      <c r="L35" s="15">
        <v>148163</v>
      </c>
      <c r="M35" s="61">
        <f t="shared" si="3"/>
        <v>0.49534122555689658</v>
      </c>
      <c r="N35" s="15">
        <v>13268</v>
      </c>
      <c r="O35" s="15">
        <v>161431</v>
      </c>
      <c r="P35" s="61">
        <f t="shared" si="4"/>
        <v>0.3928535794158946</v>
      </c>
      <c r="Q35" s="73">
        <f t="shared" si="5"/>
        <v>1.225338535341268</v>
      </c>
      <c r="R35" s="15">
        <v>22743</v>
      </c>
      <c r="S35" s="61">
        <f t="shared" si="6"/>
        <v>7.6034809587012267E-2</v>
      </c>
      <c r="T35" s="15">
        <v>8127</v>
      </c>
      <c r="U35" s="15">
        <v>30870</v>
      </c>
      <c r="V35" s="61">
        <f t="shared" si="7"/>
        <v>7.5124294569002645E-2</v>
      </c>
      <c r="W35" s="72">
        <f t="shared" si="8"/>
        <v>0.23431807141122177</v>
      </c>
      <c r="X35" s="26"/>
      <c r="Y35" s="3"/>
      <c r="Z35" s="3"/>
      <c r="AA35" s="4"/>
      <c r="AB35" s="2"/>
      <c r="AC35" s="3"/>
    </row>
    <row r="36" spans="1:29">
      <c r="A36" s="51" t="s">
        <v>84</v>
      </c>
      <c r="B36" s="18" t="s">
        <v>83</v>
      </c>
      <c r="C36" s="15">
        <v>59190</v>
      </c>
      <c r="D36" s="15">
        <v>78871</v>
      </c>
      <c r="E36" s="15">
        <v>111022</v>
      </c>
      <c r="F36" s="15">
        <v>52906</v>
      </c>
      <c r="G36" s="61">
        <f t="shared" si="0"/>
        <v>0.67079154568852939</v>
      </c>
      <c r="H36" s="15">
        <v>27605</v>
      </c>
      <c r="I36" s="15">
        <v>80511</v>
      </c>
      <c r="J36" s="61">
        <f t="shared" si="1"/>
        <v>0.72518059483705932</v>
      </c>
      <c r="K36" s="73">
        <f t="shared" si="2"/>
        <v>1.3602128737962493</v>
      </c>
      <c r="L36" s="15">
        <v>21176</v>
      </c>
      <c r="M36" s="61">
        <f t="shared" si="3"/>
        <v>0.26848905174271914</v>
      </c>
      <c r="N36" s="15">
        <v>2280</v>
      </c>
      <c r="O36" s="15">
        <v>23456</v>
      </c>
      <c r="P36" s="61">
        <f t="shared" si="4"/>
        <v>0.21127344129992254</v>
      </c>
      <c r="Q36" s="72">
        <f t="shared" si="5"/>
        <v>0.39628315593850311</v>
      </c>
      <c r="R36" s="15">
        <v>4796</v>
      </c>
      <c r="S36" s="61">
        <f t="shared" si="6"/>
        <v>6.0808155088689128E-2</v>
      </c>
      <c r="T36" s="15">
        <v>2266</v>
      </c>
      <c r="U36" s="15">
        <v>7062</v>
      </c>
      <c r="V36" s="61">
        <f t="shared" si="7"/>
        <v>6.3609014429572522E-2</v>
      </c>
      <c r="W36" s="72">
        <f t="shared" si="8"/>
        <v>0.11931069437404968</v>
      </c>
      <c r="X36" s="26"/>
      <c r="Y36" s="3"/>
      <c r="Z36" s="3"/>
      <c r="AA36" s="4"/>
      <c r="AB36" s="2"/>
      <c r="AC36" s="3"/>
    </row>
    <row r="37" spans="1:29">
      <c r="A37" s="51" t="s">
        <v>20</v>
      </c>
      <c r="B37" s="18" t="s">
        <v>21</v>
      </c>
      <c r="C37" s="15">
        <v>8020</v>
      </c>
      <c r="D37" s="15">
        <v>30401</v>
      </c>
      <c r="E37" s="15">
        <v>38336</v>
      </c>
      <c r="F37" s="15">
        <v>15732</v>
      </c>
      <c r="G37" s="61">
        <f t="shared" si="0"/>
        <v>0.51748297753363381</v>
      </c>
      <c r="H37" s="15">
        <v>6887</v>
      </c>
      <c r="I37" s="15">
        <v>22619</v>
      </c>
      <c r="J37" s="61">
        <f t="shared" si="1"/>
        <v>0.59001982470784642</v>
      </c>
      <c r="K37" s="73">
        <f t="shared" si="2"/>
        <v>2.8203241895261844</v>
      </c>
      <c r="L37" s="15">
        <v>13097</v>
      </c>
      <c r="M37" s="61">
        <f t="shared" si="3"/>
        <v>0.43080819709877965</v>
      </c>
      <c r="N37" s="15">
        <v>431</v>
      </c>
      <c r="O37" s="15">
        <v>13528</v>
      </c>
      <c r="P37" s="61">
        <f t="shared" si="4"/>
        <v>0.35287979966611016</v>
      </c>
      <c r="Q37" s="73">
        <f t="shared" si="5"/>
        <v>1.6867830423940149</v>
      </c>
      <c r="R37" s="15">
        <v>1578</v>
      </c>
      <c r="S37" s="61">
        <f t="shared" si="6"/>
        <v>5.1906187296470514E-2</v>
      </c>
      <c r="T37" s="15">
        <v>617</v>
      </c>
      <c r="U37" s="15">
        <v>2195</v>
      </c>
      <c r="V37" s="61">
        <f t="shared" si="7"/>
        <v>5.7256886477462438E-2</v>
      </c>
      <c r="W37" s="72">
        <f t="shared" si="8"/>
        <v>0.27369077306733169</v>
      </c>
      <c r="X37" s="26"/>
      <c r="Y37" s="3"/>
      <c r="Z37" s="3"/>
      <c r="AA37" s="4"/>
      <c r="AB37" s="2"/>
      <c r="AC37" s="3"/>
    </row>
    <row r="38" spans="1:29">
      <c r="A38" s="51" t="s">
        <v>46</v>
      </c>
      <c r="B38" s="18" t="s">
        <v>47</v>
      </c>
      <c r="C38" s="15">
        <v>4230</v>
      </c>
      <c r="D38" s="15">
        <v>19518</v>
      </c>
      <c r="E38" s="15">
        <v>23953</v>
      </c>
      <c r="F38" s="15">
        <v>11448</v>
      </c>
      <c r="G38" s="61">
        <f t="shared" si="0"/>
        <v>0.58653550568705815</v>
      </c>
      <c r="H38" s="15">
        <v>3667</v>
      </c>
      <c r="I38" s="15">
        <v>15115</v>
      </c>
      <c r="J38" s="61">
        <f t="shared" si="1"/>
        <v>0.63102742871456607</v>
      </c>
      <c r="K38" s="73">
        <f t="shared" si="2"/>
        <v>3.5732860520094563</v>
      </c>
      <c r="L38" s="15">
        <v>7169</v>
      </c>
      <c r="M38" s="61">
        <f t="shared" si="3"/>
        <v>0.36730197766164568</v>
      </c>
      <c r="N38" s="15">
        <v>283</v>
      </c>
      <c r="O38" s="15">
        <v>7452</v>
      </c>
      <c r="P38" s="61">
        <f t="shared" si="4"/>
        <v>0.31110925562560016</v>
      </c>
      <c r="Q38" s="73">
        <f t="shared" si="5"/>
        <v>1.7617021276595746</v>
      </c>
      <c r="R38" s="15">
        <v>909</v>
      </c>
      <c r="S38" s="61">
        <f t="shared" si="6"/>
        <v>4.6572394712573011E-2</v>
      </c>
      <c r="T38" s="15">
        <v>485</v>
      </c>
      <c r="U38" s="15">
        <v>1394</v>
      </c>
      <c r="V38" s="61">
        <f t="shared" si="7"/>
        <v>5.8197303051809791E-2</v>
      </c>
      <c r="W38" s="72">
        <f t="shared" si="8"/>
        <v>0.32955082742316782</v>
      </c>
      <c r="X38" s="26"/>
      <c r="Y38" s="3"/>
      <c r="Z38" s="3"/>
      <c r="AA38" s="4"/>
      <c r="AB38" s="2"/>
      <c r="AC38" s="3"/>
    </row>
    <row r="39" spans="1:29">
      <c r="A39" s="51" t="s">
        <v>72</v>
      </c>
      <c r="B39" s="18" t="s">
        <v>47</v>
      </c>
      <c r="C39" s="15">
        <v>6154</v>
      </c>
      <c r="D39" s="15">
        <v>51428</v>
      </c>
      <c r="E39" s="15">
        <v>60405</v>
      </c>
      <c r="F39" s="15">
        <v>32767</v>
      </c>
      <c r="G39" s="61">
        <f t="shared" si="0"/>
        <v>0.63714319047989421</v>
      </c>
      <c r="H39" s="15">
        <v>7416</v>
      </c>
      <c r="I39" s="15">
        <v>40183</v>
      </c>
      <c r="J39" s="61">
        <f t="shared" si="1"/>
        <v>0.66522638854399474</v>
      </c>
      <c r="K39" s="73">
        <f t="shared" si="2"/>
        <v>6.5295742606434839</v>
      </c>
      <c r="L39" s="15">
        <v>16348</v>
      </c>
      <c r="M39" s="61">
        <f t="shared" si="3"/>
        <v>0.31788130979233103</v>
      </c>
      <c r="N39" s="15">
        <v>1062</v>
      </c>
      <c r="O39" s="15">
        <v>17410</v>
      </c>
      <c r="P39" s="61">
        <f t="shared" si="4"/>
        <v>0.28822117374389539</v>
      </c>
      <c r="Q39" s="73">
        <f t="shared" si="5"/>
        <v>2.829054273643159</v>
      </c>
      <c r="R39" s="15">
        <v>2313</v>
      </c>
      <c r="S39" s="61">
        <f t="shared" si="6"/>
        <v>4.4975499727774752E-2</v>
      </c>
      <c r="T39" s="15">
        <v>499</v>
      </c>
      <c r="U39" s="15">
        <v>2812</v>
      </c>
      <c r="V39" s="61">
        <f t="shared" si="7"/>
        <v>4.6552437712109922E-2</v>
      </c>
      <c r="W39" s="72">
        <f t="shared" si="8"/>
        <v>0.45693857653558662</v>
      </c>
      <c r="X39" s="26"/>
      <c r="Y39" s="3"/>
      <c r="Z39" s="3"/>
      <c r="AA39" s="4"/>
      <c r="AB39" s="2"/>
      <c r="AC39" s="3"/>
    </row>
    <row r="40" spans="1:29">
      <c r="A40" s="51" t="s">
        <v>36</v>
      </c>
      <c r="B40" s="18" t="s">
        <v>37</v>
      </c>
      <c r="C40" s="15">
        <v>9476</v>
      </c>
      <c r="D40" s="15">
        <v>37056</v>
      </c>
      <c r="E40" s="15">
        <v>43290</v>
      </c>
      <c r="F40" s="15">
        <v>21053</v>
      </c>
      <c r="G40" s="61">
        <f t="shared" si="0"/>
        <v>0.56814011226252159</v>
      </c>
      <c r="H40" s="15">
        <v>5274</v>
      </c>
      <c r="I40" s="15">
        <v>26327</v>
      </c>
      <c r="J40" s="61">
        <f t="shared" si="1"/>
        <v>0.60815430815430815</v>
      </c>
      <c r="K40" s="73">
        <f t="shared" si="2"/>
        <v>2.7782819755170958</v>
      </c>
      <c r="L40" s="15">
        <v>14579</v>
      </c>
      <c r="M40" s="61">
        <f t="shared" si="3"/>
        <v>0.39343156303972365</v>
      </c>
      <c r="N40" s="15">
        <v>688</v>
      </c>
      <c r="O40" s="15">
        <v>15267</v>
      </c>
      <c r="P40" s="61">
        <f t="shared" si="4"/>
        <v>0.35266805266805268</v>
      </c>
      <c r="Q40" s="73">
        <f t="shared" si="5"/>
        <v>1.6111228366399324</v>
      </c>
      <c r="R40" s="15">
        <v>1428</v>
      </c>
      <c r="S40" s="61">
        <f t="shared" si="6"/>
        <v>3.8536269430051812E-2</v>
      </c>
      <c r="T40" s="15">
        <v>272</v>
      </c>
      <c r="U40" s="15">
        <v>1700</v>
      </c>
      <c r="V40" s="61">
        <f t="shared" si="7"/>
        <v>3.9270039270039268E-2</v>
      </c>
      <c r="W40" s="72">
        <f t="shared" si="8"/>
        <v>0.17940059096665259</v>
      </c>
      <c r="X40" s="26"/>
      <c r="Y40" s="3"/>
      <c r="Z40" s="3"/>
      <c r="AA40" s="4"/>
      <c r="AB40" s="2"/>
      <c r="AC40" s="3"/>
    </row>
    <row r="41" spans="1:29">
      <c r="A41" s="51" t="s">
        <v>44</v>
      </c>
      <c r="B41" s="18" t="s">
        <v>37</v>
      </c>
      <c r="C41" s="15">
        <v>12642</v>
      </c>
      <c r="D41" s="15">
        <v>105550</v>
      </c>
      <c r="E41" s="15">
        <v>132244</v>
      </c>
      <c r="F41" s="15">
        <v>58886</v>
      </c>
      <c r="G41" s="61">
        <f t="shared" si="0"/>
        <v>0.5578967314069162</v>
      </c>
      <c r="H41" s="15">
        <v>17588</v>
      </c>
      <c r="I41" s="15">
        <v>76474</v>
      </c>
      <c r="J41" s="61">
        <f t="shared" si="1"/>
        <v>0.57827954387344604</v>
      </c>
      <c r="K41" s="73">
        <f t="shared" si="2"/>
        <v>6.0492010757791492</v>
      </c>
      <c r="L41" s="15">
        <v>39179</v>
      </c>
      <c r="M41" s="61">
        <f t="shared" si="3"/>
        <v>0.371189009947892</v>
      </c>
      <c r="N41" s="15">
        <v>1823</v>
      </c>
      <c r="O41" s="15">
        <v>41002</v>
      </c>
      <c r="P41" s="61">
        <f t="shared" si="4"/>
        <v>0.31004809291914948</v>
      </c>
      <c r="Q41" s="73">
        <f t="shared" si="5"/>
        <v>3.2433159310235724</v>
      </c>
      <c r="R41" s="15">
        <v>7501</v>
      </c>
      <c r="S41" s="61">
        <f t="shared" si="6"/>
        <v>7.1065845570819519E-2</v>
      </c>
      <c r="T41" s="15">
        <v>1358</v>
      </c>
      <c r="U41" s="15">
        <v>8859</v>
      </c>
      <c r="V41" s="61">
        <f t="shared" si="7"/>
        <v>6.6989806720909831E-2</v>
      </c>
      <c r="W41" s="72">
        <f t="shared" si="8"/>
        <v>0.70075937351684858</v>
      </c>
      <c r="X41" s="26"/>
      <c r="Y41" s="3"/>
      <c r="Z41" s="3"/>
      <c r="AA41" s="4"/>
      <c r="AB41" s="2"/>
      <c r="AC41" s="3"/>
    </row>
    <row r="42" spans="1:29">
      <c r="A42" s="51" t="s">
        <v>87</v>
      </c>
      <c r="B42" s="18" t="s">
        <v>88</v>
      </c>
      <c r="C42" s="15">
        <v>31931</v>
      </c>
      <c r="D42" s="15">
        <v>185627</v>
      </c>
      <c r="E42" s="15">
        <v>246949</v>
      </c>
      <c r="F42" s="15">
        <v>95684</v>
      </c>
      <c r="G42" s="61">
        <f t="shared" si="0"/>
        <v>0.51546380645057022</v>
      </c>
      <c r="H42" s="15">
        <v>45383</v>
      </c>
      <c r="I42" s="15">
        <v>141067</v>
      </c>
      <c r="J42" s="61">
        <f t="shared" si="1"/>
        <v>0.57123940570725129</v>
      </c>
      <c r="K42" s="73">
        <f t="shared" si="2"/>
        <v>4.4178697817168269</v>
      </c>
      <c r="L42" s="15">
        <v>78849</v>
      </c>
      <c r="M42" s="61">
        <f t="shared" si="3"/>
        <v>0.42477118091656924</v>
      </c>
      <c r="N42" s="15">
        <v>7858</v>
      </c>
      <c r="O42" s="15">
        <v>86707</v>
      </c>
      <c r="P42" s="61">
        <f t="shared" si="4"/>
        <v>0.35111298284261122</v>
      </c>
      <c r="Q42" s="73">
        <f t="shared" si="5"/>
        <v>2.7154489367699099</v>
      </c>
      <c r="R42" s="15">
        <v>11102</v>
      </c>
      <c r="S42" s="61">
        <f t="shared" si="6"/>
        <v>5.9808109811611457E-2</v>
      </c>
      <c r="T42" s="15">
        <v>3596</v>
      </c>
      <c r="U42" s="15">
        <v>14698</v>
      </c>
      <c r="V42" s="61">
        <f t="shared" si="7"/>
        <v>5.9518362090958052E-2</v>
      </c>
      <c r="W42" s="72">
        <f t="shared" si="8"/>
        <v>0.46030503272681722</v>
      </c>
      <c r="X42" s="26"/>
      <c r="Y42" s="3"/>
      <c r="Z42" s="3"/>
      <c r="AA42" s="4"/>
      <c r="AB42" s="2"/>
      <c r="AC42" s="3"/>
    </row>
    <row r="43" spans="1:29">
      <c r="A43" s="51" t="s">
        <v>89</v>
      </c>
      <c r="B43" s="18" t="s">
        <v>90</v>
      </c>
      <c r="C43" s="15">
        <v>16359</v>
      </c>
      <c r="D43" s="15">
        <v>79285</v>
      </c>
      <c r="E43" s="15">
        <v>100340</v>
      </c>
      <c r="F43" s="15">
        <v>40300</v>
      </c>
      <c r="G43" s="61">
        <f t="shared" si="0"/>
        <v>0.50829286750331082</v>
      </c>
      <c r="H43" s="15">
        <v>18876</v>
      </c>
      <c r="I43" s="15">
        <v>59176</v>
      </c>
      <c r="J43" s="61">
        <f t="shared" si="1"/>
        <v>0.58975483356587599</v>
      </c>
      <c r="K43" s="73">
        <f t="shared" si="2"/>
        <v>3.6173360229842899</v>
      </c>
      <c r="L43" s="15">
        <v>35899</v>
      </c>
      <c r="M43" s="61">
        <f t="shared" si="3"/>
        <v>0.45278425931765148</v>
      </c>
      <c r="N43" s="15">
        <v>1017</v>
      </c>
      <c r="O43" s="15">
        <v>36916</v>
      </c>
      <c r="P43" s="61">
        <f t="shared" si="4"/>
        <v>0.36790910902930035</v>
      </c>
      <c r="Q43" s="73">
        <f t="shared" si="5"/>
        <v>2.2566171526376917</v>
      </c>
      <c r="R43" s="15">
        <v>2936</v>
      </c>
      <c r="S43" s="61">
        <f t="shared" si="6"/>
        <v>3.7030964242921106E-2</v>
      </c>
      <c r="T43" s="15">
        <v>1162</v>
      </c>
      <c r="U43" s="15">
        <v>4098</v>
      </c>
      <c r="V43" s="61">
        <f t="shared" si="7"/>
        <v>4.0841140123579832E-2</v>
      </c>
      <c r="W43" s="72">
        <f t="shared" si="8"/>
        <v>0.25050430955437375</v>
      </c>
      <c r="X43" s="26"/>
      <c r="Y43" s="3"/>
      <c r="Z43" s="3"/>
      <c r="AA43" s="4"/>
      <c r="AB43" s="2"/>
      <c r="AC43" s="3"/>
    </row>
    <row r="44" spans="1:29">
      <c r="A44" s="51" t="s">
        <v>40</v>
      </c>
      <c r="B44" s="18" t="s">
        <v>41</v>
      </c>
      <c r="C44" s="15">
        <v>11147</v>
      </c>
      <c r="D44" s="15">
        <v>26670</v>
      </c>
      <c r="E44" s="15">
        <v>36687</v>
      </c>
      <c r="F44" s="15">
        <v>17764</v>
      </c>
      <c r="G44" s="61">
        <f t="shared" si="0"/>
        <v>0.66606674165729285</v>
      </c>
      <c r="H44" s="15">
        <v>8829</v>
      </c>
      <c r="I44" s="15">
        <v>26593</v>
      </c>
      <c r="J44" s="61">
        <f t="shared" si="1"/>
        <v>0.72486166762068305</v>
      </c>
      <c r="K44" s="73">
        <f t="shared" si="2"/>
        <v>2.3856643042971202</v>
      </c>
      <c r="L44" s="15">
        <v>8034</v>
      </c>
      <c r="M44" s="61">
        <f t="shared" si="3"/>
        <v>0.30123734533183349</v>
      </c>
      <c r="N44" s="15">
        <v>810</v>
      </c>
      <c r="O44" s="15">
        <v>8844</v>
      </c>
      <c r="P44" s="61">
        <f t="shared" si="4"/>
        <v>0.24106631776923707</v>
      </c>
      <c r="Q44" s="72">
        <f t="shared" si="5"/>
        <v>0.79339732663496909</v>
      </c>
      <c r="R44" s="15">
        <v>883</v>
      </c>
      <c r="S44" s="61">
        <f t="shared" si="6"/>
        <v>3.3108361454818144E-2</v>
      </c>
      <c r="T44" s="15">
        <v>378</v>
      </c>
      <c r="U44" s="15">
        <v>1261</v>
      </c>
      <c r="V44" s="61">
        <f t="shared" si="7"/>
        <v>3.4371848338648571E-2</v>
      </c>
      <c r="W44" s="72">
        <f t="shared" si="8"/>
        <v>0.11312460751771777</v>
      </c>
      <c r="X44" s="26"/>
      <c r="Y44" s="3"/>
      <c r="Z44" s="3"/>
      <c r="AA44" s="4"/>
      <c r="AB44" s="2"/>
      <c r="AC44" s="3"/>
    </row>
    <row r="45" spans="1:29">
      <c r="A45" s="51" t="s">
        <v>78</v>
      </c>
      <c r="B45" s="18" t="s">
        <v>79</v>
      </c>
      <c r="C45" s="15">
        <v>9631</v>
      </c>
      <c r="D45" s="15">
        <v>5660</v>
      </c>
      <c r="E45" s="15">
        <v>6717</v>
      </c>
      <c r="F45" s="15">
        <v>4680</v>
      </c>
      <c r="G45" s="61">
        <f t="shared" si="0"/>
        <v>0.82685512367491165</v>
      </c>
      <c r="H45" s="15">
        <v>952</v>
      </c>
      <c r="I45" s="15">
        <v>5632</v>
      </c>
      <c r="J45" s="61">
        <f t="shared" si="1"/>
        <v>0.83846955486080099</v>
      </c>
      <c r="K45" s="72">
        <f t="shared" si="2"/>
        <v>0.58477832000830654</v>
      </c>
      <c r="L45" s="15">
        <v>884</v>
      </c>
      <c r="M45" s="61">
        <f t="shared" si="3"/>
        <v>0.15618374558303888</v>
      </c>
      <c r="N45" s="15">
        <v>45</v>
      </c>
      <c r="O45" s="15">
        <v>929</v>
      </c>
      <c r="P45" s="61">
        <f t="shared" si="4"/>
        <v>0.1383057912758672</v>
      </c>
      <c r="Q45" s="72">
        <f t="shared" si="5"/>
        <v>9.6459350015574707E-2</v>
      </c>
      <c r="R45" s="15">
        <v>96</v>
      </c>
      <c r="S45" s="61">
        <f t="shared" si="6"/>
        <v>1.6961130742049468E-2</v>
      </c>
      <c r="T45" s="15">
        <v>60</v>
      </c>
      <c r="U45" s="15">
        <v>156</v>
      </c>
      <c r="V45" s="61">
        <f t="shared" si="7"/>
        <v>2.3224653863331845E-2</v>
      </c>
      <c r="W45" s="72">
        <f t="shared" si="8"/>
        <v>1.6197694943411899E-2</v>
      </c>
      <c r="X45" s="26"/>
      <c r="Y45" s="3"/>
      <c r="Z45" s="3"/>
      <c r="AA45" s="4"/>
      <c r="AB45" s="2"/>
      <c r="AC45" s="3"/>
    </row>
    <row r="46" spans="1:29">
      <c r="A46" s="51" t="s">
        <v>91</v>
      </c>
      <c r="B46" s="18" t="s">
        <v>79</v>
      </c>
      <c r="C46" s="15">
        <v>73192</v>
      </c>
      <c r="D46" s="15">
        <v>358784</v>
      </c>
      <c r="E46" s="15">
        <v>488059</v>
      </c>
      <c r="F46" s="15">
        <v>210227</v>
      </c>
      <c r="G46" s="61">
        <f t="shared" si="0"/>
        <v>0.58594307438458793</v>
      </c>
      <c r="H46" s="15">
        <v>74331</v>
      </c>
      <c r="I46" s="15">
        <v>284558</v>
      </c>
      <c r="J46" s="61">
        <f t="shared" si="1"/>
        <v>0.5830401652259255</v>
      </c>
      <c r="K46" s="73">
        <f t="shared" si="2"/>
        <v>3.8878292709585747</v>
      </c>
      <c r="L46" s="15">
        <v>135035</v>
      </c>
      <c r="M46" s="61">
        <f t="shared" si="3"/>
        <v>0.37636851141633965</v>
      </c>
      <c r="N46" s="15">
        <v>6846</v>
      </c>
      <c r="O46" s="15">
        <v>141881</v>
      </c>
      <c r="P46" s="61">
        <f t="shared" si="4"/>
        <v>0.29070460743475685</v>
      </c>
      <c r="Q46" s="73">
        <f t="shared" si="5"/>
        <v>1.938476882719423</v>
      </c>
      <c r="R46" s="15">
        <v>13553</v>
      </c>
      <c r="S46" s="61">
        <f t="shared" si="6"/>
        <v>3.7774817160185513E-2</v>
      </c>
      <c r="T46" s="15">
        <v>5426</v>
      </c>
      <c r="U46" s="15">
        <v>18979</v>
      </c>
      <c r="V46" s="61">
        <f t="shared" si="7"/>
        <v>3.8886691977814157E-2</v>
      </c>
      <c r="W46" s="72">
        <f t="shared" si="8"/>
        <v>0.25930429555142637</v>
      </c>
      <c r="X46" s="26"/>
      <c r="Y46" s="3"/>
      <c r="Z46" s="3"/>
      <c r="AA46" s="4"/>
      <c r="AB46" s="2"/>
      <c r="AC46" s="3"/>
    </row>
    <row r="47" spans="1:29">
      <c r="A47" s="51" t="s">
        <v>59</v>
      </c>
      <c r="B47" s="18" t="s">
        <v>60</v>
      </c>
      <c r="C47" s="15">
        <v>6528</v>
      </c>
      <c r="D47" s="15">
        <v>36606</v>
      </c>
      <c r="E47" s="15">
        <v>45096</v>
      </c>
      <c r="F47" s="15">
        <v>15433</v>
      </c>
      <c r="G47" s="61">
        <f t="shared" si="0"/>
        <v>0.42159755231382834</v>
      </c>
      <c r="H47" s="15">
        <v>7296</v>
      </c>
      <c r="I47" s="15">
        <v>22729</v>
      </c>
      <c r="J47" s="61">
        <f t="shared" si="1"/>
        <v>0.50401365974809298</v>
      </c>
      <c r="K47" s="73">
        <f t="shared" si="2"/>
        <v>3.4817708333333335</v>
      </c>
      <c r="L47" s="15">
        <v>19441</v>
      </c>
      <c r="M47" s="61">
        <f t="shared" si="3"/>
        <v>0.53108779981423815</v>
      </c>
      <c r="N47" s="15">
        <v>684</v>
      </c>
      <c r="O47" s="15">
        <v>20125</v>
      </c>
      <c r="P47" s="61">
        <f t="shared" si="4"/>
        <v>0.44627017917331913</v>
      </c>
      <c r="Q47" s="73">
        <f t="shared" si="5"/>
        <v>3.082873774509804</v>
      </c>
      <c r="R47" s="15">
        <v>1735</v>
      </c>
      <c r="S47" s="61">
        <f t="shared" si="6"/>
        <v>4.7396601650002729E-2</v>
      </c>
      <c r="T47" s="15">
        <v>471</v>
      </c>
      <c r="U47" s="15">
        <v>2206</v>
      </c>
      <c r="V47" s="61">
        <f t="shared" si="7"/>
        <v>4.8917864112116377E-2</v>
      </c>
      <c r="W47" s="72">
        <f t="shared" si="8"/>
        <v>0.33792892156862747</v>
      </c>
      <c r="X47" s="26"/>
      <c r="Y47" s="3"/>
      <c r="Z47" s="3"/>
      <c r="AA47" s="4"/>
      <c r="AB47" s="2"/>
      <c r="AC47" s="3"/>
    </row>
    <row r="48" spans="1:29">
      <c r="A48" s="51" t="s">
        <v>92</v>
      </c>
      <c r="B48" s="18" t="s">
        <v>93</v>
      </c>
      <c r="C48" s="15">
        <v>31012</v>
      </c>
      <c r="D48" s="15">
        <v>79357</v>
      </c>
      <c r="E48" s="15">
        <v>100596</v>
      </c>
      <c r="F48" s="15">
        <v>49761</v>
      </c>
      <c r="G48" s="61">
        <f t="shared" si="0"/>
        <v>0.62705243393777488</v>
      </c>
      <c r="H48" s="15">
        <v>17937</v>
      </c>
      <c r="I48" s="15">
        <v>67698</v>
      </c>
      <c r="J48" s="61">
        <f t="shared" si="1"/>
        <v>0.67296910413932964</v>
      </c>
      <c r="K48" s="73">
        <f t="shared" si="2"/>
        <v>2.1829614342835031</v>
      </c>
      <c r="L48" s="15">
        <v>25918</v>
      </c>
      <c r="M48" s="61">
        <f t="shared" si="3"/>
        <v>0.32660004788487468</v>
      </c>
      <c r="N48" s="15">
        <v>1202</v>
      </c>
      <c r="O48" s="15">
        <v>27120</v>
      </c>
      <c r="P48" s="61">
        <f t="shared" si="4"/>
        <v>0.26959322438267924</v>
      </c>
      <c r="Q48" s="72">
        <f t="shared" si="5"/>
        <v>0.87450019347349417</v>
      </c>
      <c r="R48" s="15">
        <v>3695</v>
      </c>
      <c r="S48" s="61">
        <f t="shared" si="6"/>
        <v>4.6561739985130489E-2</v>
      </c>
      <c r="T48" s="15">
        <v>1184</v>
      </c>
      <c r="U48" s="15">
        <v>4879</v>
      </c>
      <c r="V48" s="61">
        <f t="shared" si="7"/>
        <v>4.8500934430792474E-2</v>
      </c>
      <c r="W48" s="72">
        <f t="shared" si="8"/>
        <v>0.15732619631110537</v>
      </c>
      <c r="X48" s="26"/>
      <c r="Y48" s="3"/>
      <c r="Z48" s="3"/>
      <c r="AA48" s="4"/>
      <c r="AB48" s="2"/>
      <c r="AC48" s="3"/>
    </row>
    <row r="49" spans="1:29">
      <c r="A49" s="51" t="s">
        <v>94</v>
      </c>
      <c r="B49" s="18" t="s">
        <v>95</v>
      </c>
      <c r="C49" s="15">
        <v>23359</v>
      </c>
      <c r="D49" s="15">
        <v>161633</v>
      </c>
      <c r="E49" s="15">
        <v>218143</v>
      </c>
      <c r="F49" s="15">
        <v>95477</v>
      </c>
      <c r="G49" s="61">
        <f t="shared" si="0"/>
        <v>0.59070239369435695</v>
      </c>
      <c r="H49" s="15">
        <v>46871</v>
      </c>
      <c r="I49" s="15">
        <v>142348</v>
      </c>
      <c r="J49" s="61">
        <f t="shared" si="1"/>
        <v>0.65254443186350242</v>
      </c>
      <c r="K49" s="73">
        <f t="shared" si="2"/>
        <v>6.093925253649557</v>
      </c>
      <c r="L49" s="15">
        <v>59045</v>
      </c>
      <c r="M49" s="61">
        <f t="shared" si="3"/>
        <v>0.3653028775064498</v>
      </c>
      <c r="N49" s="15">
        <v>5242</v>
      </c>
      <c r="O49" s="15">
        <v>64287</v>
      </c>
      <c r="P49" s="61">
        <f t="shared" si="4"/>
        <v>0.29470118225200903</v>
      </c>
      <c r="Q49" s="73">
        <f t="shared" si="5"/>
        <v>2.752129800077058</v>
      </c>
      <c r="R49" s="15">
        <v>7125</v>
      </c>
      <c r="S49" s="61">
        <f t="shared" si="6"/>
        <v>4.4081344774891264E-2</v>
      </c>
      <c r="T49" s="15">
        <v>2726</v>
      </c>
      <c r="U49" s="15">
        <v>9851</v>
      </c>
      <c r="V49" s="61">
        <f t="shared" si="7"/>
        <v>4.5158451107759588E-2</v>
      </c>
      <c r="W49" s="72">
        <f t="shared" si="8"/>
        <v>0.42172182028340255</v>
      </c>
      <c r="X49" s="26"/>
      <c r="Y49" s="3"/>
      <c r="Z49" s="3"/>
      <c r="AA49" s="4"/>
      <c r="AB49" s="2"/>
      <c r="AC49" s="3"/>
    </row>
    <row r="50" spans="1:29">
      <c r="A50" s="51" t="s">
        <v>97</v>
      </c>
      <c r="B50" s="18" t="s">
        <v>98</v>
      </c>
      <c r="C50" s="15">
        <v>43240</v>
      </c>
      <c r="D50" s="15">
        <v>55082</v>
      </c>
      <c r="E50" s="15">
        <v>75354</v>
      </c>
      <c r="F50" s="15">
        <v>28809</v>
      </c>
      <c r="G50" s="61">
        <f t="shared" si="0"/>
        <v>0.52302022439272355</v>
      </c>
      <c r="H50" s="15">
        <v>16753</v>
      </c>
      <c r="I50" s="15">
        <v>45562</v>
      </c>
      <c r="J50" s="61">
        <f t="shared" si="1"/>
        <v>0.60463943519919316</v>
      </c>
      <c r="K50" s="73">
        <f t="shared" si="2"/>
        <v>1.053700277520814</v>
      </c>
      <c r="L50" s="15">
        <v>19205</v>
      </c>
      <c r="M50" s="61">
        <f t="shared" si="3"/>
        <v>0.34866199484405069</v>
      </c>
      <c r="N50" s="15">
        <v>2221</v>
      </c>
      <c r="O50" s="15">
        <v>21426</v>
      </c>
      <c r="P50" s="61">
        <f t="shared" si="4"/>
        <v>0.28433792499402821</v>
      </c>
      <c r="Q50" s="72">
        <f t="shared" si="5"/>
        <v>0.49551341350601297</v>
      </c>
      <c r="R50" s="15">
        <v>7103</v>
      </c>
      <c r="S50" s="61">
        <f t="shared" si="6"/>
        <v>0.12895319705166841</v>
      </c>
      <c r="T50" s="15">
        <v>1298</v>
      </c>
      <c r="U50" s="15">
        <v>8401</v>
      </c>
      <c r="V50" s="61">
        <f t="shared" si="7"/>
        <v>0.11148711415452398</v>
      </c>
      <c r="W50" s="72">
        <f t="shared" si="8"/>
        <v>0.19428769657724329</v>
      </c>
      <c r="X50" s="26"/>
      <c r="Y50" s="3"/>
      <c r="Z50" s="3"/>
      <c r="AA50" s="4"/>
      <c r="AB50" s="2"/>
      <c r="AC50" s="3"/>
    </row>
    <row r="51" spans="1:29" s="34" customFormat="1">
      <c r="A51" s="82"/>
      <c r="B51" s="37"/>
      <c r="C51" s="37"/>
      <c r="D51" s="37"/>
      <c r="E51" s="37"/>
      <c r="F51" s="37"/>
      <c r="G51" s="37"/>
      <c r="H51" s="37"/>
      <c r="I51" s="37"/>
      <c r="J51" s="37"/>
      <c r="K51" s="37"/>
      <c r="L51" s="37"/>
      <c r="M51" s="37"/>
      <c r="N51" s="37"/>
      <c r="O51" s="37"/>
      <c r="P51" s="37"/>
      <c r="Q51" s="37"/>
      <c r="R51" s="37"/>
      <c r="S51" s="37"/>
      <c r="T51" s="37"/>
      <c r="U51" s="37"/>
      <c r="V51" s="37"/>
      <c r="W51" s="38"/>
    </row>
    <row r="52" spans="1:29">
      <c r="A52" s="31" t="s">
        <v>107</v>
      </c>
      <c r="B52" s="31"/>
      <c r="C52" s="32">
        <f>SUM(C3:C50)</f>
        <v>1097379</v>
      </c>
      <c r="D52" s="32">
        <f>SUM(D3:D50)</f>
        <v>4665870</v>
      </c>
      <c r="E52" s="32">
        <f>SUM(E3:E50)</f>
        <v>5994346</v>
      </c>
      <c r="F52" s="32">
        <f>SUM(F3:F50)</f>
        <v>2522178</v>
      </c>
      <c r="G52" s="74">
        <f>F52/D52</f>
        <v>0.54055899542850527</v>
      </c>
      <c r="H52" s="32">
        <f>SUM(H3:H50)</f>
        <v>1004398</v>
      </c>
      <c r="I52" s="32">
        <f>SUM(I3:I50)</f>
        <v>3526576</v>
      </c>
      <c r="J52" s="74">
        <f>I52/E52</f>
        <v>0.58831705744046137</v>
      </c>
      <c r="K52" s="32">
        <f>I52/C52</f>
        <v>3.2136353985268533</v>
      </c>
      <c r="L52" s="32">
        <f>SUM(L3:L50)</f>
        <v>1914761</v>
      </c>
      <c r="M52" s="74">
        <f>L52/D52</f>
        <v>0.41037598561468708</v>
      </c>
      <c r="N52" s="32">
        <f>SUM(N3:N50)</f>
        <v>128121</v>
      </c>
      <c r="O52" s="32">
        <f>SUM(O3:O50)</f>
        <v>2042882</v>
      </c>
      <c r="P52" s="74">
        <f>O52/E52</f>
        <v>0.34080148192980519</v>
      </c>
      <c r="Q52" s="32">
        <f>O52/C52</f>
        <v>1.8616011423582919</v>
      </c>
      <c r="R52" s="32">
        <f>SUM(R3:R50)</f>
        <v>230238</v>
      </c>
      <c r="S52" s="74">
        <f>R52/D52</f>
        <v>4.934513820573655E-2</v>
      </c>
      <c r="T52" s="32">
        <f>SUM(T3:T50)</f>
        <v>76828</v>
      </c>
      <c r="U52" s="32">
        <f>SUM(U3:U50)</f>
        <v>307066</v>
      </c>
      <c r="V52" s="74">
        <f>U52/E52</f>
        <v>5.1225938576118228E-2</v>
      </c>
      <c r="W52" s="75">
        <f>U52/C52</f>
        <v>0.27981763820885946</v>
      </c>
    </row>
    <row r="53" spans="1:29">
      <c r="A53" s="10" t="s">
        <v>99</v>
      </c>
      <c r="B53" s="10"/>
      <c r="C53" s="27"/>
      <c r="D53" s="27"/>
      <c r="E53" s="27"/>
      <c r="F53" s="33">
        <f t="shared" ref="F53:W53" si="9">AVERAGE(F3:F50)</f>
        <v>52545.375</v>
      </c>
      <c r="G53" s="64">
        <f t="shared" si="9"/>
        <v>0.5521832222013856</v>
      </c>
      <c r="H53" s="33">
        <f t="shared" si="9"/>
        <v>20924.958333333332</v>
      </c>
      <c r="I53" s="33">
        <f t="shared" si="9"/>
        <v>73470.333333333328</v>
      </c>
      <c r="J53" s="64">
        <f t="shared" si="9"/>
        <v>0.6029598254777212</v>
      </c>
      <c r="K53" s="33">
        <f t="shared" si="9"/>
        <v>3.9859315114434195</v>
      </c>
      <c r="L53" s="33">
        <f t="shared" si="9"/>
        <v>39890.854166666664</v>
      </c>
      <c r="M53" s="64">
        <f t="shared" si="9"/>
        <v>0.39922702096422852</v>
      </c>
      <c r="N53" s="33">
        <f t="shared" si="9"/>
        <v>2669.1875</v>
      </c>
      <c r="O53" s="33">
        <f t="shared" si="9"/>
        <v>42560.041666666664</v>
      </c>
      <c r="P53" s="64">
        <f t="shared" si="9"/>
        <v>0.33691045566126904</v>
      </c>
      <c r="Q53" s="33">
        <f t="shared" si="9"/>
        <v>2.2534849793383898</v>
      </c>
      <c r="R53" s="33">
        <f t="shared" si="9"/>
        <v>4796.625</v>
      </c>
      <c r="S53" s="64">
        <f t="shared" si="9"/>
        <v>4.8608888275809586E-2</v>
      </c>
      <c r="T53" s="33">
        <f t="shared" si="9"/>
        <v>1600.5833333333333</v>
      </c>
      <c r="U53" s="33">
        <f t="shared" si="9"/>
        <v>6397.208333333333</v>
      </c>
      <c r="V53" s="63">
        <f t="shared" si="9"/>
        <v>5.0900835311917837E-2</v>
      </c>
      <c r="W53" s="39">
        <f t="shared" si="9"/>
        <v>0.30796148609299223</v>
      </c>
    </row>
    <row r="54" spans="1:29">
      <c r="A54" s="10" t="s">
        <v>100</v>
      </c>
      <c r="B54" s="10"/>
      <c r="C54" s="27"/>
      <c r="D54" s="27"/>
      <c r="E54" s="27"/>
      <c r="F54" s="33">
        <f t="shared" ref="F54:W54" si="10">MEDIAN(F3:F50)</f>
        <v>36770</v>
      </c>
      <c r="G54" s="64">
        <f t="shared" si="10"/>
        <v>0.55363183971500851</v>
      </c>
      <c r="H54" s="33">
        <f t="shared" si="10"/>
        <v>16591.5</v>
      </c>
      <c r="I54" s="33">
        <f t="shared" si="10"/>
        <v>54423</v>
      </c>
      <c r="J54" s="64">
        <f t="shared" si="10"/>
        <v>0.60062602972735446</v>
      </c>
      <c r="K54" s="33">
        <f t="shared" si="10"/>
        <v>3.5953110374968729</v>
      </c>
      <c r="L54" s="33">
        <f t="shared" si="10"/>
        <v>25796.5</v>
      </c>
      <c r="M54" s="64">
        <f t="shared" si="10"/>
        <v>0.39298786299342692</v>
      </c>
      <c r="N54" s="33">
        <f t="shared" si="10"/>
        <v>1430.5</v>
      </c>
      <c r="O54" s="33">
        <f t="shared" si="10"/>
        <v>27217.5</v>
      </c>
      <c r="P54" s="64">
        <f t="shared" si="10"/>
        <v>0.33796046000796115</v>
      </c>
      <c r="Q54" s="33">
        <f t="shared" si="10"/>
        <v>2.0967208227614877</v>
      </c>
      <c r="R54" s="33">
        <f t="shared" si="10"/>
        <v>2560</v>
      </c>
      <c r="S54" s="64">
        <f t="shared" si="10"/>
        <v>4.4528422251333008E-2</v>
      </c>
      <c r="T54" s="33">
        <f t="shared" si="10"/>
        <v>1092.5</v>
      </c>
      <c r="U54" s="33">
        <f t="shared" si="10"/>
        <v>3710.5</v>
      </c>
      <c r="V54" s="63">
        <f t="shared" si="10"/>
        <v>4.7004510098107841E-2</v>
      </c>
      <c r="W54" s="39">
        <f t="shared" si="10"/>
        <v>0.26839321786196557</v>
      </c>
    </row>
    <row r="55" spans="1:29">
      <c r="A55" s="11"/>
      <c r="B55" s="11"/>
      <c r="C55" s="11"/>
      <c r="D55" s="11"/>
      <c r="E55" s="11"/>
      <c r="F55" s="11"/>
      <c r="G55" s="11"/>
      <c r="H55" s="11"/>
      <c r="I55" s="11"/>
      <c r="J55" s="11"/>
      <c r="K55" s="11"/>
      <c r="L55" s="11"/>
      <c r="M55" s="11"/>
      <c r="N55" s="11"/>
      <c r="O55" s="11"/>
      <c r="P55" s="11"/>
      <c r="Q55" s="11"/>
      <c r="R55" s="12"/>
      <c r="S55" s="12"/>
      <c r="T55" s="12"/>
      <c r="U55" s="12"/>
      <c r="V55" s="12"/>
      <c r="W55" s="12"/>
    </row>
    <row r="56" spans="1:29" s="34" customFormat="1"/>
    <row r="57" spans="1:29" s="34" customFormat="1"/>
  </sheetData>
  <autoFilter ref="A2:W2" xr:uid="{529FD841-EF5B-4E9D-8DA0-4DA64E4703CE}"/>
  <sortState xmlns:xlrd2="http://schemas.microsoft.com/office/spreadsheetml/2017/richdata2" ref="A3:W50">
    <sortCondition ref="B3:B50"/>
  </sortState>
  <mergeCells count="8">
    <mergeCell ref="R1:W1"/>
    <mergeCell ref="A1:A2"/>
    <mergeCell ref="B1:B2"/>
    <mergeCell ref="F1:K1"/>
    <mergeCell ref="L1:Q1"/>
    <mergeCell ref="C1:C2"/>
    <mergeCell ref="D1:D2"/>
    <mergeCell ref="E1:E2"/>
  </mergeCells>
  <phoneticPr fontId="8" type="noConversion"/>
  <conditionalFormatting sqref="A3:W50">
    <cfRule type="expression" dxfId="5" priority="1">
      <formula>MOD(ROW(),2)=0</formula>
    </cfRule>
  </conditionalFormatting>
  <pageMargins left="0.7" right="0.7" top="0.75" bottom="0.75" header="0.3" footer="0.3"/>
  <pageSetup orientation="portrait" r:id="rId1"/>
  <ignoredErrors>
    <ignoredError sqref="G52 M52 S5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79D94-47FC-44AA-9248-406E6F0D96BF}">
  <sheetPr>
    <tabColor theme="7" tint="0.39997558519241921"/>
  </sheetPr>
  <dimension ref="A1:R57"/>
  <sheetViews>
    <sheetView showGridLines="0" showRowColHeaders="0" workbookViewId="0">
      <pane xSplit="2" ySplit="2" topLeftCell="C3" activePane="bottomRight" state="frozen"/>
      <selection pane="topRight" activeCell="C1" sqref="C1"/>
      <selection pane="bottomLeft" activeCell="A3" sqref="A3"/>
      <selection pane="bottomRight" sqref="A1:A2"/>
    </sheetView>
  </sheetViews>
  <sheetFormatPr defaultRowHeight="12.75"/>
  <cols>
    <col min="1" max="1" width="38" style="5" bestFit="1" customWidth="1"/>
    <col min="2" max="2" width="15.140625" style="5" bestFit="1" customWidth="1"/>
    <col min="3" max="13" width="15.28515625" style="5" customWidth="1"/>
    <col min="14" max="18" width="16.85546875" style="5" customWidth="1"/>
    <col min="19" max="16384" width="9.140625" style="5"/>
  </cols>
  <sheetData>
    <row r="1" spans="1:18" s="34" customFormat="1">
      <c r="A1" s="172" t="s">
        <v>0</v>
      </c>
      <c r="B1" s="174" t="s">
        <v>1</v>
      </c>
      <c r="C1" s="165" t="s">
        <v>126</v>
      </c>
      <c r="D1" s="165"/>
      <c r="E1" s="165" t="s">
        <v>127</v>
      </c>
      <c r="F1" s="165"/>
      <c r="G1" s="165" t="s">
        <v>128</v>
      </c>
      <c r="H1" s="165"/>
      <c r="I1" s="165" t="s">
        <v>129</v>
      </c>
      <c r="J1" s="165"/>
      <c r="K1" s="165" t="s">
        <v>130</v>
      </c>
      <c r="L1" s="165"/>
      <c r="M1" s="165"/>
    </row>
    <row r="2" spans="1:18" ht="57" customHeight="1">
      <c r="A2" s="173"/>
      <c r="B2" s="175"/>
      <c r="C2" s="76" t="s">
        <v>131</v>
      </c>
      <c r="D2" s="85" t="s">
        <v>132</v>
      </c>
      <c r="E2" s="76" t="s">
        <v>133</v>
      </c>
      <c r="F2" s="85" t="s">
        <v>134</v>
      </c>
      <c r="G2" s="76" t="s">
        <v>135</v>
      </c>
      <c r="H2" s="85" t="s">
        <v>136</v>
      </c>
      <c r="I2" s="76" t="s">
        <v>261</v>
      </c>
      <c r="J2" s="85" t="s">
        <v>137</v>
      </c>
      <c r="K2" s="76" t="s">
        <v>138</v>
      </c>
      <c r="L2" s="85" t="s">
        <v>139</v>
      </c>
      <c r="M2" s="76" t="s">
        <v>140</v>
      </c>
      <c r="N2" s="30"/>
      <c r="O2" s="30"/>
      <c r="P2" s="30"/>
      <c r="Q2" s="30"/>
      <c r="R2" s="30"/>
    </row>
    <row r="3" spans="1:18">
      <c r="A3" s="51" t="s">
        <v>16</v>
      </c>
      <c r="B3" s="18" t="s">
        <v>17</v>
      </c>
      <c r="C3" s="15">
        <v>21991</v>
      </c>
      <c r="D3" s="83">
        <f t="shared" ref="D3:D50" si="0">C3/K3</f>
        <v>0.37689380955645435</v>
      </c>
      <c r="E3" s="15">
        <v>94</v>
      </c>
      <c r="F3" s="84">
        <f t="shared" ref="F3:F50" si="1">E3/K3</f>
        <v>1.6110235140878865E-3</v>
      </c>
      <c r="G3" s="36">
        <v>33769</v>
      </c>
      <c r="H3" s="83">
        <f t="shared" ref="H3:H50" si="2">G3/K3</f>
        <v>0.57875162816206216</v>
      </c>
      <c r="I3" s="36">
        <v>2494</v>
      </c>
      <c r="J3" s="83">
        <f t="shared" ref="J3:J50" si="3">I3/K3</f>
        <v>4.2743538767395624E-2</v>
      </c>
      <c r="K3" s="15">
        <v>58348</v>
      </c>
      <c r="L3" s="61">
        <f t="shared" ref="L3:L50" si="4">K3/M3</f>
        <v>0.18981502566738453</v>
      </c>
      <c r="M3" s="35">
        <v>307394</v>
      </c>
      <c r="N3" s="3"/>
      <c r="O3" s="3"/>
      <c r="P3" s="4"/>
      <c r="Q3" s="2"/>
      <c r="R3" s="3"/>
    </row>
    <row r="4" spans="1:18">
      <c r="A4" s="51" t="s">
        <v>85</v>
      </c>
      <c r="B4" s="18" t="s">
        <v>86</v>
      </c>
      <c r="C4" s="15">
        <v>11576</v>
      </c>
      <c r="D4" s="83">
        <f t="shared" si="0"/>
        <v>0.38534003528511035</v>
      </c>
      <c r="E4" s="15">
        <v>166</v>
      </c>
      <c r="F4" s="84">
        <f t="shared" si="1"/>
        <v>5.525781432042875E-3</v>
      </c>
      <c r="G4" s="36">
        <v>18299</v>
      </c>
      <c r="H4" s="83">
        <f t="shared" si="2"/>
        <v>0.60913418328284674</v>
      </c>
      <c r="I4" s="36">
        <v>0</v>
      </c>
      <c r="J4" s="83">
        <f t="shared" si="3"/>
        <v>0</v>
      </c>
      <c r="K4" s="15">
        <v>30041</v>
      </c>
      <c r="L4" s="61">
        <f t="shared" si="4"/>
        <v>0.23699490367471876</v>
      </c>
      <c r="M4" s="35">
        <v>126758</v>
      </c>
      <c r="N4" s="3"/>
      <c r="O4" s="3"/>
      <c r="P4" s="4"/>
      <c r="Q4" s="2"/>
      <c r="R4" s="3"/>
    </row>
    <row r="5" spans="1:18">
      <c r="A5" s="51" t="s">
        <v>52</v>
      </c>
      <c r="B5" s="18" t="s">
        <v>53</v>
      </c>
      <c r="C5" s="15">
        <v>5803</v>
      </c>
      <c r="D5" s="83">
        <f t="shared" si="0"/>
        <v>0.40167508825361664</v>
      </c>
      <c r="E5" s="15">
        <v>23</v>
      </c>
      <c r="F5" s="84">
        <f t="shared" si="1"/>
        <v>1.5920260261646016E-3</v>
      </c>
      <c r="G5" s="36">
        <v>8621</v>
      </c>
      <c r="H5" s="83">
        <f t="shared" si="2"/>
        <v>0.59673288572021876</v>
      </c>
      <c r="I5" s="36">
        <v>0</v>
      </c>
      <c r="J5" s="83">
        <f t="shared" si="3"/>
        <v>0</v>
      </c>
      <c r="K5" s="15">
        <v>14447</v>
      </c>
      <c r="L5" s="61">
        <f t="shared" si="4"/>
        <v>0.20216904561992724</v>
      </c>
      <c r="M5" s="35">
        <v>71460</v>
      </c>
      <c r="N5" s="3"/>
      <c r="O5" s="3"/>
      <c r="P5" s="4"/>
      <c r="Q5" s="2"/>
      <c r="R5" s="3"/>
    </row>
    <row r="6" spans="1:18">
      <c r="A6" s="51" t="s">
        <v>75</v>
      </c>
      <c r="B6" s="18" t="s">
        <v>53</v>
      </c>
      <c r="C6" s="15">
        <v>140</v>
      </c>
      <c r="D6" s="83">
        <f t="shared" si="0"/>
        <v>0.26465028355387521</v>
      </c>
      <c r="E6" s="15">
        <v>1</v>
      </c>
      <c r="F6" s="84">
        <f t="shared" si="1"/>
        <v>1.890359168241966E-3</v>
      </c>
      <c r="G6" s="36">
        <v>388</v>
      </c>
      <c r="H6" s="83">
        <f t="shared" si="2"/>
        <v>0.73345935727788281</v>
      </c>
      <c r="I6" s="36">
        <v>0</v>
      </c>
      <c r="J6" s="83">
        <f t="shared" si="3"/>
        <v>0</v>
      </c>
      <c r="K6" s="15">
        <v>529</v>
      </c>
      <c r="L6" s="61">
        <f t="shared" si="4"/>
        <v>0.13192019950124689</v>
      </c>
      <c r="M6" s="35">
        <v>4010</v>
      </c>
      <c r="N6" s="3"/>
      <c r="O6" s="3"/>
      <c r="P6" s="4"/>
      <c r="Q6" s="2"/>
      <c r="R6" s="3"/>
    </row>
    <row r="7" spans="1:18">
      <c r="A7" s="51" t="s">
        <v>12</v>
      </c>
      <c r="B7" s="18" t="s">
        <v>13</v>
      </c>
      <c r="C7" s="15">
        <v>298</v>
      </c>
      <c r="D7" s="83">
        <f t="shared" si="0"/>
        <v>0.27850467289719627</v>
      </c>
      <c r="E7" s="15">
        <v>8</v>
      </c>
      <c r="F7" s="84">
        <f t="shared" si="1"/>
        <v>7.4766355140186919E-3</v>
      </c>
      <c r="G7" s="36">
        <v>764</v>
      </c>
      <c r="H7" s="83">
        <f t="shared" si="2"/>
        <v>0.71401869158878506</v>
      </c>
      <c r="I7" s="36">
        <v>0</v>
      </c>
      <c r="J7" s="83">
        <f t="shared" si="3"/>
        <v>0</v>
      </c>
      <c r="K7" s="15">
        <v>1070</v>
      </c>
      <c r="L7" s="61">
        <f t="shared" si="4"/>
        <v>0.20431544777544397</v>
      </c>
      <c r="M7" s="35">
        <v>5237</v>
      </c>
      <c r="N7" s="3"/>
      <c r="O7" s="3"/>
      <c r="P7" s="4"/>
      <c r="Q7" s="2"/>
      <c r="R7" s="3"/>
    </row>
    <row r="8" spans="1:18">
      <c r="A8" s="51" t="s">
        <v>26</v>
      </c>
      <c r="B8" s="18" t="s">
        <v>27</v>
      </c>
      <c r="C8" s="15">
        <v>6166</v>
      </c>
      <c r="D8" s="83">
        <f t="shared" si="0"/>
        <v>0.36597815764482433</v>
      </c>
      <c r="E8" s="15">
        <v>29</v>
      </c>
      <c r="F8" s="84">
        <f t="shared" si="1"/>
        <v>1.7212725546058879E-3</v>
      </c>
      <c r="G8" s="36">
        <v>10653</v>
      </c>
      <c r="H8" s="83">
        <f t="shared" si="2"/>
        <v>0.63230056980056981</v>
      </c>
      <c r="I8" s="36">
        <v>0</v>
      </c>
      <c r="J8" s="83">
        <f t="shared" si="3"/>
        <v>0</v>
      </c>
      <c r="K8" s="15">
        <v>16848</v>
      </c>
      <c r="L8" s="61">
        <f t="shared" si="4"/>
        <v>0.19160260201064458</v>
      </c>
      <c r="M8" s="35">
        <v>87932</v>
      </c>
      <c r="N8" s="3"/>
      <c r="O8" s="3"/>
      <c r="P8" s="4"/>
      <c r="Q8" s="2"/>
      <c r="R8" s="3"/>
    </row>
    <row r="9" spans="1:18">
      <c r="A9" s="51" t="s">
        <v>22</v>
      </c>
      <c r="B9" s="18" t="s">
        <v>23</v>
      </c>
      <c r="C9" s="15">
        <v>12637</v>
      </c>
      <c r="D9" s="83">
        <f t="shared" si="0"/>
        <v>0.30744714497725228</v>
      </c>
      <c r="E9" s="15">
        <v>50</v>
      </c>
      <c r="F9" s="84">
        <f t="shared" si="1"/>
        <v>1.2164562197406515E-3</v>
      </c>
      <c r="G9" s="36">
        <v>20779</v>
      </c>
      <c r="H9" s="83">
        <f t="shared" si="2"/>
        <v>0.50553487579981993</v>
      </c>
      <c r="I9" s="36">
        <v>7637</v>
      </c>
      <c r="J9" s="83">
        <f t="shared" si="3"/>
        <v>0.18580152300318711</v>
      </c>
      <c r="K9" s="15">
        <v>41103</v>
      </c>
      <c r="L9" s="61">
        <f t="shared" si="4"/>
        <v>0.23804780299651931</v>
      </c>
      <c r="M9" s="35">
        <v>172667</v>
      </c>
      <c r="N9" s="3"/>
      <c r="O9" s="3"/>
      <c r="P9" s="4"/>
      <c r="Q9" s="2"/>
      <c r="R9" s="3"/>
    </row>
    <row r="10" spans="1:18">
      <c r="A10" s="51" t="s">
        <v>24</v>
      </c>
      <c r="B10" s="18" t="s">
        <v>25</v>
      </c>
      <c r="C10" s="15">
        <v>35511</v>
      </c>
      <c r="D10" s="83">
        <f t="shared" si="0"/>
        <v>0.34432905721848911</v>
      </c>
      <c r="E10" s="15">
        <v>268</v>
      </c>
      <c r="F10" s="84">
        <f t="shared" si="1"/>
        <v>2.5986366853807293E-3</v>
      </c>
      <c r="G10" s="36">
        <v>56644</v>
      </c>
      <c r="H10" s="83">
        <f t="shared" si="2"/>
        <v>0.54924319554741052</v>
      </c>
      <c r="I10" s="36">
        <v>10708</v>
      </c>
      <c r="J10" s="83">
        <f t="shared" si="3"/>
        <v>0.10382911054871959</v>
      </c>
      <c r="K10" s="15">
        <v>103131</v>
      </c>
      <c r="L10" s="61">
        <f t="shared" si="4"/>
        <v>0.18832997326554762</v>
      </c>
      <c r="M10" s="35">
        <v>547608</v>
      </c>
      <c r="N10" s="3"/>
      <c r="O10" s="3"/>
      <c r="P10" s="4"/>
      <c r="Q10" s="2"/>
      <c r="R10" s="3"/>
    </row>
    <row r="11" spans="1:18">
      <c r="A11" s="51" t="s">
        <v>28</v>
      </c>
      <c r="B11" s="18" t="s">
        <v>29</v>
      </c>
      <c r="C11" s="15">
        <v>19099</v>
      </c>
      <c r="D11" s="83">
        <f t="shared" si="0"/>
        <v>0.36057619694910137</v>
      </c>
      <c r="E11" s="15">
        <v>154</v>
      </c>
      <c r="F11" s="84">
        <f t="shared" si="1"/>
        <v>2.9074157982177918E-3</v>
      </c>
      <c r="G11" s="36">
        <v>29958</v>
      </c>
      <c r="H11" s="83">
        <f t="shared" si="2"/>
        <v>0.56558676937018582</v>
      </c>
      <c r="I11" s="36">
        <v>3757</v>
      </c>
      <c r="J11" s="83">
        <f t="shared" si="3"/>
        <v>7.0929617882495091E-2</v>
      </c>
      <c r="K11" s="15">
        <v>52968</v>
      </c>
      <c r="L11" s="61">
        <f t="shared" si="4"/>
        <v>0.18942309067761454</v>
      </c>
      <c r="M11" s="35">
        <v>279628</v>
      </c>
      <c r="N11" s="3"/>
      <c r="O11" s="3"/>
      <c r="P11" s="4"/>
      <c r="Q11" s="2"/>
      <c r="R11" s="3"/>
    </row>
    <row r="12" spans="1:18">
      <c r="A12" s="51" t="s">
        <v>32</v>
      </c>
      <c r="B12" s="18" t="s">
        <v>33</v>
      </c>
      <c r="C12" s="15">
        <v>12889</v>
      </c>
      <c r="D12" s="83">
        <f t="shared" si="0"/>
        <v>0.32656835917705485</v>
      </c>
      <c r="E12" s="15">
        <v>181</v>
      </c>
      <c r="F12" s="84">
        <f t="shared" si="1"/>
        <v>4.585993716428499E-3</v>
      </c>
      <c r="G12" s="36">
        <v>23405</v>
      </c>
      <c r="H12" s="83">
        <f t="shared" si="2"/>
        <v>0.59301206040336474</v>
      </c>
      <c r="I12" s="36">
        <v>2993</v>
      </c>
      <c r="J12" s="83">
        <f t="shared" si="3"/>
        <v>7.583358670315192E-2</v>
      </c>
      <c r="K12" s="15">
        <v>39468</v>
      </c>
      <c r="L12" s="61">
        <f t="shared" si="4"/>
        <v>0.222708754189755</v>
      </c>
      <c r="M12" s="35">
        <v>177218</v>
      </c>
      <c r="N12" s="3"/>
      <c r="O12" s="3"/>
      <c r="P12" s="4"/>
      <c r="Q12" s="2"/>
      <c r="R12" s="3"/>
    </row>
    <row r="13" spans="1:18">
      <c r="A13" s="51" t="s">
        <v>34</v>
      </c>
      <c r="B13" s="18" t="s">
        <v>35</v>
      </c>
      <c r="C13" s="15">
        <v>18004</v>
      </c>
      <c r="D13" s="83">
        <f t="shared" si="0"/>
        <v>0.36645634032159574</v>
      </c>
      <c r="E13" s="15">
        <v>206</v>
      </c>
      <c r="F13" s="84">
        <f t="shared" si="1"/>
        <v>4.192957459800529E-3</v>
      </c>
      <c r="G13" s="36">
        <v>30818</v>
      </c>
      <c r="H13" s="83">
        <f t="shared" si="2"/>
        <v>0.62727457765112971</v>
      </c>
      <c r="I13" s="36">
        <v>102</v>
      </c>
      <c r="J13" s="84">
        <f t="shared" si="3"/>
        <v>2.0761245674740486E-3</v>
      </c>
      <c r="K13" s="15">
        <v>49130</v>
      </c>
      <c r="L13" s="61">
        <f t="shared" si="4"/>
        <v>0.18125606431214558</v>
      </c>
      <c r="M13" s="35">
        <v>271053</v>
      </c>
      <c r="N13" s="3"/>
      <c r="O13" s="3"/>
      <c r="P13" s="4"/>
      <c r="Q13" s="2"/>
      <c r="R13" s="3"/>
    </row>
    <row r="14" spans="1:18">
      <c r="A14" s="51" t="s">
        <v>38</v>
      </c>
      <c r="B14" s="18" t="s">
        <v>39</v>
      </c>
      <c r="C14" s="15">
        <v>3850</v>
      </c>
      <c r="D14" s="83">
        <f t="shared" si="0"/>
        <v>0.37008555224454487</v>
      </c>
      <c r="E14" s="15">
        <v>20</v>
      </c>
      <c r="F14" s="84">
        <f t="shared" si="1"/>
        <v>1.922522349322311E-3</v>
      </c>
      <c r="G14" s="36">
        <v>6533</v>
      </c>
      <c r="H14" s="83">
        <f t="shared" si="2"/>
        <v>0.6279919254061328</v>
      </c>
      <c r="I14" s="36">
        <v>0</v>
      </c>
      <c r="J14" s="83">
        <f t="shared" si="3"/>
        <v>0</v>
      </c>
      <c r="K14" s="15">
        <v>10403</v>
      </c>
      <c r="L14" s="61">
        <f t="shared" si="4"/>
        <v>0.16970913065465995</v>
      </c>
      <c r="M14" s="35">
        <v>61299</v>
      </c>
      <c r="N14" s="3"/>
      <c r="O14" s="3"/>
      <c r="P14" s="4"/>
      <c r="Q14" s="2"/>
      <c r="R14" s="3"/>
    </row>
    <row r="15" spans="1:18">
      <c r="A15" s="51" t="s">
        <v>55</v>
      </c>
      <c r="B15" s="18" t="s">
        <v>56</v>
      </c>
      <c r="C15" s="15">
        <v>2648</v>
      </c>
      <c r="D15" s="83">
        <f t="shared" si="0"/>
        <v>0.45026356061894235</v>
      </c>
      <c r="E15" s="15">
        <v>19</v>
      </c>
      <c r="F15" s="84">
        <f t="shared" si="1"/>
        <v>3.2307430709063085E-3</v>
      </c>
      <c r="G15" s="36">
        <v>3214</v>
      </c>
      <c r="H15" s="83">
        <f t="shared" si="2"/>
        <v>0.54650569631015133</v>
      </c>
      <c r="I15" s="36">
        <v>0</v>
      </c>
      <c r="J15" s="83">
        <f t="shared" si="3"/>
        <v>0</v>
      </c>
      <c r="K15" s="15">
        <v>5881</v>
      </c>
      <c r="L15" s="61">
        <f t="shared" si="4"/>
        <v>0.26792710706150341</v>
      </c>
      <c r="M15" s="35">
        <v>21950</v>
      </c>
      <c r="N15" s="3"/>
      <c r="O15" s="3"/>
      <c r="P15" s="4"/>
      <c r="Q15" s="2"/>
      <c r="R15" s="3"/>
    </row>
    <row r="16" spans="1:18">
      <c r="A16" s="51" t="s">
        <v>42</v>
      </c>
      <c r="B16" s="18" t="s">
        <v>43</v>
      </c>
      <c r="C16" s="15">
        <v>2083</v>
      </c>
      <c r="D16" s="83">
        <f t="shared" si="0"/>
        <v>0.42208713272543058</v>
      </c>
      <c r="E16" s="15">
        <v>8</v>
      </c>
      <c r="F16" s="84">
        <f t="shared" si="1"/>
        <v>1.6210739614994933E-3</v>
      </c>
      <c r="G16" s="36">
        <v>2844</v>
      </c>
      <c r="H16" s="83">
        <f t="shared" si="2"/>
        <v>0.5762917933130699</v>
      </c>
      <c r="I16" s="36">
        <v>0</v>
      </c>
      <c r="J16" s="83">
        <f t="shared" si="3"/>
        <v>0</v>
      </c>
      <c r="K16" s="15">
        <v>4935</v>
      </c>
      <c r="L16" s="61">
        <f t="shared" si="4"/>
        <v>0.21509828705923376</v>
      </c>
      <c r="M16" s="35">
        <v>22943</v>
      </c>
      <c r="N16" s="3"/>
      <c r="O16" s="3"/>
      <c r="P16" s="4"/>
      <c r="Q16" s="2"/>
      <c r="R16" s="3"/>
    </row>
    <row r="17" spans="1:18">
      <c r="A17" s="51" t="s">
        <v>45</v>
      </c>
      <c r="B17" s="18" t="s">
        <v>43</v>
      </c>
      <c r="C17" s="15">
        <v>1049</v>
      </c>
      <c r="D17" s="83">
        <f t="shared" si="0"/>
        <v>0.30753444737613606</v>
      </c>
      <c r="E17" s="15">
        <v>4</v>
      </c>
      <c r="F17" s="84">
        <f t="shared" si="1"/>
        <v>1.1726766344180592E-3</v>
      </c>
      <c r="G17" s="36">
        <v>2358</v>
      </c>
      <c r="H17" s="83">
        <f t="shared" si="2"/>
        <v>0.69129287598944589</v>
      </c>
      <c r="I17" s="36">
        <v>0</v>
      </c>
      <c r="J17" s="83">
        <f t="shared" si="3"/>
        <v>0</v>
      </c>
      <c r="K17" s="15">
        <v>3411</v>
      </c>
      <c r="L17" s="61">
        <f t="shared" si="4"/>
        <v>0.1125854044954946</v>
      </c>
      <c r="M17" s="35">
        <v>30297</v>
      </c>
      <c r="N17" s="3"/>
      <c r="O17" s="3"/>
      <c r="P17" s="4"/>
      <c r="Q17" s="2"/>
      <c r="R17" s="3"/>
    </row>
    <row r="18" spans="1:18">
      <c r="A18" s="51" t="s">
        <v>14</v>
      </c>
      <c r="B18" s="18" t="s">
        <v>15</v>
      </c>
      <c r="C18" s="15">
        <v>1332</v>
      </c>
      <c r="D18" s="83">
        <f t="shared" si="0"/>
        <v>0.44668008048289737</v>
      </c>
      <c r="E18" s="15">
        <v>10</v>
      </c>
      <c r="F18" s="84">
        <f t="shared" si="1"/>
        <v>3.3534540576794099E-3</v>
      </c>
      <c r="G18" s="36">
        <v>1640</v>
      </c>
      <c r="H18" s="83">
        <f t="shared" si="2"/>
        <v>0.54996646545942318</v>
      </c>
      <c r="I18" s="36">
        <v>0</v>
      </c>
      <c r="J18" s="83">
        <f t="shared" si="3"/>
        <v>0</v>
      </c>
      <c r="K18" s="15">
        <v>2982</v>
      </c>
      <c r="L18" s="61">
        <f t="shared" si="4"/>
        <v>0.13291139240506328</v>
      </c>
      <c r="M18" s="35">
        <v>22436</v>
      </c>
      <c r="N18" s="3"/>
      <c r="O18" s="3"/>
      <c r="P18" s="4"/>
      <c r="Q18" s="2"/>
      <c r="R18" s="3"/>
    </row>
    <row r="19" spans="1:18">
      <c r="A19" s="51" t="s">
        <v>54</v>
      </c>
      <c r="B19" s="18" t="s">
        <v>15</v>
      </c>
      <c r="C19" s="15">
        <v>3302</v>
      </c>
      <c r="D19" s="83">
        <f t="shared" si="0"/>
        <v>0.42052980132450329</v>
      </c>
      <c r="E19" s="15">
        <v>15</v>
      </c>
      <c r="F19" s="84">
        <f t="shared" si="1"/>
        <v>1.9103413143148242E-3</v>
      </c>
      <c r="G19" s="36">
        <v>4535</v>
      </c>
      <c r="H19" s="83">
        <f t="shared" si="2"/>
        <v>0.57755985736118187</v>
      </c>
      <c r="I19" s="36">
        <v>0</v>
      </c>
      <c r="J19" s="83">
        <f t="shared" si="3"/>
        <v>0</v>
      </c>
      <c r="K19" s="15">
        <v>7852</v>
      </c>
      <c r="L19" s="61">
        <f t="shared" si="4"/>
        <v>0.25870646766169153</v>
      </c>
      <c r="M19" s="35">
        <v>30351</v>
      </c>
      <c r="N19" s="3"/>
      <c r="O19" s="3"/>
      <c r="P19" s="4"/>
      <c r="Q19" s="2"/>
      <c r="R19" s="3"/>
    </row>
    <row r="20" spans="1:18">
      <c r="A20" s="51" t="s">
        <v>50</v>
      </c>
      <c r="B20" s="18" t="s">
        <v>51</v>
      </c>
      <c r="C20" s="15">
        <v>7537</v>
      </c>
      <c r="D20" s="83">
        <f t="shared" si="0"/>
        <v>0.34085564399421131</v>
      </c>
      <c r="E20" s="15">
        <v>41</v>
      </c>
      <c r="F20" s="84">
        <f t="shared" si="1"/>
        <v>1.8541968162083936E-3</v>
      </c>
      <c r="G20" s="36">
        <v>11275</v>
      </c>
      <c r="H20" s="83">
        <f t="shared" si="2"/>
        <v>0.50990412445730826</v>
      </c>
      <c r="I20" s="36">
        <v>3259</v>
      </c>
      <c r="J20" s="83">
        <f t="shared" si="3"/>
        <v>0.14738603473227208</v>
      </c>
      <c r="K20" s="15">
        <v>22112</v>
      </c>
      <c r="L20" s="61">
        <f t="shared" si="4"/>
        <v>0.26346078232792003</v>
      </c>
      <c r="M20" s="35">
        <v>83929</v>
      </c>
      <c r="N20" s="3"/>
      <c r="O20" s="3"/>
      <c r="P20" s="4"/>
      <c r="Q20" s="2"/>
      <c r="R20" s="3"/>
    </row>
    <row r="21" spans="1:18">
      <c r="A21" s="51" t="s">
        <v>61</v>
      </c>
      <c r="B21" s="18" t="s">
        <v>62</v>
      </c>
      <c r="C21" s="15">
        <v>4869</v>
      </c>
      <c r="D21" s="83">
        <f t="shared" si="0"/>
        <v>0.36409182681522473</v>
      </c>
      <c r="E21" s="15">
        <v>10</v>
      </c>
      <c r="F21" s="84">
        <f t="shared" si="1"/>
        <v>7.4777536827936892E-4</v>
      </c>
      <c r="G21" s="36">
        <v>8494</v>
      </c>
      <c r="H21" s="83">
        <f t="shared" si="2"/>
        <v>0.63516039781649591</v>
      </c>
      <c r="I21" s="36">
        <v>0</v>
      </c>
      <c r="J21" s="83">
        <f t="shared" si="3"/>
        <v>0</v>
      </c>
      <c r="K21" s="15">
        <v>13373</v>
      </c>
      <c r="L21" s="61">
        <f t="shared" si="4"/>
        <v>0.25144780385078219</v>
      </c>
      <c r="M21" s="35">
        <v>53184</v>
      </c>
      <c r="N21" s="3"/>
      <c r="O21" s="3"/>
      <c r="P21" s="4"/>
      <c r="Q21" s="2"/>
      <c r="R21" s="3"/>
    </row>
    <row r="22" spans="1:18">
      <c r="A22" s="51" t="s">
        <v>57</v>
      </c>
      <c r="B22" s="18" t="s">
        <v>58</v>
      </c>
      <c r="C22" s="15">
        <v>11779</v>
      </c>
      <c r="D22" s="83">
        <f t="shared" si="0"/>
        <v>0.34073881223061125</v>
      </c>
      <c r="E22" s="15">
        <v>106</v>
      </c>
      <c r="F22" s="84">
        <f t="shared" si="1"/>
        <v>3.0663311059041338E-3</v>
      </c>
      <c r="G22" s="36">
        <v>22684</v>
      </c>
      <c r="H22" s="83">
        <f t="shared" si="2"/>
        <v>0.65619485666348465</v>
      </c>
      <c r="I22" s="36">
        <v>0</v>
      </c>
      <c r="J22" s="83">
        <f t="shared" si="3"/>
        <v>0</v>
      </c>
      <c r="K22" s="15">
        <v>34569</v>
      </c>
      <c r="L22" s="61">
        <f t="shared" si="4"/>
        <v>0.19187092047422405</v>
      </c>
      <c r="M22" s="35">
        <v>180168</v>
      </c>
      <c r="N22" s="3"/>
      <c r="O22" s="3"/>
      <c r="P22" s="4"/>
      <c r="Q22" s="2"/>
      <c r="R22" s="3"/>
    </row>
    <row r="23" spans="1:18">
      <c r="A23" s="51" t="s">
        <v>18</v>
      </c>
      <c r="B23" s="18" t="s">
        <v>19</v>
      </c>
      <c r="C23" s="15">
        <v>4955</v>
      </c>
      <c r="D23" s="83">
        <f t="shared" si="0"/>
        <v>0.50417175417175419</v>
      </c>
      <c r="E23" s="15">
        <v>87</v>
      </c>
      <c r="F23" s="84">
        <f t="shared" si="1"/>
        <v>8.852258852258852E-3</v>
      </c>
      <c r="G23" s="36">
        <v>4786</v>
      </c>
      <c r="H23" s="83">
        <f t="shared" si="2"/>
        <v>0.48697598697598699</v>
      </c>
      <c r="I23" s="36">
        <v>0</v>
      </c>
      <c r="J23" s="83">
        <f t="shared" si="3"/>
        <v>0</v>
      </c>
      <c r="K23" s="15">
        <v>9828</v>
      </c>
      <c r="L23" s="61">
        <f t="shared" si="4"/>
        <v>0.25280378639777756</v>
      </c>
      <c r="M23" s="35">
        <v>38876</v>
      </c>
      <c r="N23" s="3"/>
      <c r="O23" s="3"/>
      <c r="P23" s="4"/>
      <c r="Q23" s="2"/>
      <c r="R23" s="3"/>
    </row>
    <row r="24" spans="1:18">
      <c r="A24" s="51" t="s">
        <v>67</v>
      </c>
      <c r="B24" s="18" t="s">
        <v>68</v>
      </c>
      <c r="C24" s="15">
        <v>10603</v>
      </c>
      <c r="D24" s="83">
        <f t="shared" si="0"/>
        <v>0.30894522144522146</v>
      </c>
      <c r="E24" s="15">
        <v>94</v>
      </c>
      <c r="F24" s="84">
        <f t="shared" si="1"/>
        <v>2.7389277389277388E-3</v>
      </c>
      <c r="G24" s="36">
        <v>17842</v>
      </c>
      <c r="H24" s="83">
        <f t="shared" si="2"/>
        <v>0.51987179487179491</v>
      </c>
      <c r="I24" s="36">
        <v>5781</v>
      </c>
      <c r="J24" s="83">
        <f t="shared" si="3"/>
        <v>0.16844405594405595</v>
      </c>
      <c r="K24" s="15">
        <v>34320</v>
      </c>
      <c r="L24" s="61">
        <f t="shared" si="4"/>
        <v>0.25740064350160874</v>
      </c>
      <c r="M24" s="35">
        <v>133333</v>
      </c>
      <c r="N24" s="3"/>
      <c r="O24" s="3"/>
      <c r="P24" s="4"/>
      <c r="Q24" s="2"/>
      <c r="R24" s="3"/>
    </row>
    <row r="25" spans="1:18">
      <c r="A25" s="51" t="s">
        <v>252</v>
      </c>
      <c r="B25" s="18" t="s">
        <v>64</v>
      </c>
      <c r="C25" s="15">
        <v>12996</v>
      </c>
      <c r="D25" s="83">
        <f t="shared" si="0"/>
        <v>0.36262172493652167</v>
      </c>
      <c r="E25" s="15">
        <v>68</v>
      </c>
      <c r="F25" s="84">
        <f t="shared" si="1"/>
        <v>1.8973743687044839E-3</v>
      </c>
      <c r="G25" s="36">
        <v>22775</v>
      </c>
      <c r="H25" s="83">
        <f t="shared" si="2"/>
        <v>0.63548090069477381</v>
      </c>
      <c r="I25" s="36">
        <v>0</v>
      </c>
      <c r="J25" s="83">
        <f t="shared" si="3"/>
        <v>0</v>
      </c>
      <c r="K25" s="15">
        <v>35839</v>
      </c>
      <c r="L25" s="61">
        <f t="shared" si="4"/>
        <v>0.22869194004326379</v>
      </c>
      <c r="M25" s="35">
        <v>156713</v>
      </c>
      <c r="N25" s="3"/>
      <c r="O25" s="3"/>
      <c r="P25" s="4"/>
      <c r="Q25" s="2"/>
      <c r="R25" s="3"/>
    </row>
    <row r="26" spans="1:18">
      <c r="A26" s="51" t="s">
        <v>48</v>
      </c>
      <c r="B26" s="18" t="s">
        <v>49</v>
      </c>
      <c r="C26" s="15">
        <v>2320</v>
      </c>
      <c r="D26" s="83">
        <f t="shared" si="0"/>
        <v>0.49414270500532481</v>
      </c>
      <c r="E26" s="15">
        <v>9</v>
      </c>
      <c r="F26" s="84">
        <f t="shared" si="1"/>
        <v>1.9169329073482429E-3</v>
      </c>
      <c r="G26" s="36">
        <v>2363</v>
      </c>
      <c r="H26" s="83">
        <f t="shared" si="2"/>
        <v>0.50330138445154415</v>
      </c>
      <c r="I26" s="36">
        <v>3</v>
      </c>
      <c r="J26" s="84">
        <f t="shared" si="3"/>
        <v>6.3897763578274762E-4</v>
      </c>
      <c r="K26" s="15">
        <v>4695</v>
      </c>
      <c r="L26" s="61">
        <f t="shared" si="4"/>
        <v>0.23009066405292822</v>
      </c>
      <c r="M26" s="35">
        <v>20405</v>
      </c>
      <c r="N26" s="3"/>
      <c r="O26" s="3"/>
      <c r="P26" s="4"/>
      <c r="Q26" s="2"/>
      <c r="R26" s="3"/>
    </row>
    <row r="27" spans="1:18">
      <c r="A27" s="51" t="s">
        <v>69</v>
      </c>
      <c r="B27" s="18" t="s">
        <v>70</v>
      </c>
      <c r="C27" s="15">
        <v>15709</v>
      </c>
      <c r="D27" s="83">
        <f t="shared" si="0"/>
        <v>0.33372989738905057</v>
      </c>
      <c r="E27" s="15">
        <v>236</v>
      </c>
      <c r="F27" s="84">
        <f t="shared" si="1"/>
        <v>5.01370270442523E-3</v>
      </c>
      <c r="G27" s="36">
        <v>23616</v>
      </c>
      <c r="H27" s="83">
        <f t="shared" si="2"/>
        <v>0.50171018249028065</v>
      </c>
      <c r="I27" s="36">
        <v>7510</v>
      </c>
      <c r="J27" s="83">
        <f t="shared" si="3"/>
        <v>0.15954621741624356</v>
      </c>
      <c r="K27" s="15">
        <v>47071</v>
      </c>
      <c r="L27" s="61">
        <f t="shared" si="4"/>
        <v>0.22834370649215829</v>
      </c>
      <c r="M27" s="35">
        <v>206141</v>
      </c>
      <c r="N27" s="3"/>
      <c r="O27" s="3"/>
      <c r="P27" s="4"/>
      <c r="Q27" s="2"/>
      <c r="R27" s="3"/>
    </row>
    <row r="28" spans="1:18">
      <c r="A28" s="51" t="s">
        <v>30</v>
      </c>
      <c r="B28" s="18" t="s">
        <v>31</v>
      </c>
      <c r="C28" s="15">
        <v>673</v>
      </c>
      <c r="D28" s="83">
        <f t="shared" si="0"/>
        <v>0.45907230559345158</v>
      </c>
      <c r="E28" s="15">
        <v>0</v>
      </c>
      <c r="F28" s="84">
        <f t="shared" si="1"/>
        <v>0</v>
      </c>
      <c r="G28" s="36">
        <v>793</v>
      </c>
      <c r="H28" s="83">
        <f t="shared" si="2"/>
        <v>0.54092769440654842</v>
      </c>
      <c r="I28" s="36">
        <v>0</v>
      </c>
      <c r="J28" s="83">
        <f t="shared" si="3"/>
        <v>0</v>
      </c>
      <c r="K28" s="15">
        <v>1466</v>
      </c>
      <c r="L28" s="61">
        <f t="shared" si="4"/>
        <v>0.11155075330999847</v>
      </c>
      <c r="M28" s="35">
        <v>13142</v>
      </c>
      <c r="N28" s="3"/>
      <c r="O28" s="3"/>
      <c r="P28" s="4"/>
      <c r="Q28" s="2"/>
      <c r="R28" s="3"/>
    </row>
    <row r="29" spans="1:18">
      <c r="A29" s="51" t="s">
        <v>71</v>
      </c>
      <c r="B29" s="18" t="s">
        <v>31</v>
      </c>
      <c r="C29" s="15">
        <v>22068</v>
      </c>
      <c r="D29" s="83">
        <f t="shared" si="0"/>
        <v>0.3576893153526971</v>
      </c>
      <c r="E29" s="15">
        <v>141</v>
      </c>
      <c r="F29" s="84">
        <f t="shared" si="1"/>
        <v>2.2853993775933611E-3</v>
      </c>
      <c r="G29" s="36">
        <v>39487</v>
      </c>
      <c r="H29" s="83">
        <f t="shared" si="2"/>
        <v>0.64002528526970959</v>
      </c>
      <c r="I29" s="36">
        <v>0</v>
      </c>
      <c r="J29" s="83">
        <f t="shared" si="3"/>
        <v>0</v>
      </c>
      <c r="K29" s="15">
        <v>61696</v>
      </c>
      <c r="L29" s="61">
        <f t="shared" si="4"/>
        <v>0.22915807732450813</v>
      </c>
      <c r="M29" s="35">
        <v>269229</v>
      </c>
      <c r="N29" s="3"/>
      <c r="O29" s="3"/>
      <c r="P29" s="4"/>
      <c r="Q29" s="2"/>
      <c r="R29" s="3"/>
    </row>
    <row r="30" spans="1:18">
      <c r="A30" s="51" t="s">
        <v>96</v>
      </c>
      <c r="B30" s="18" t="s">
        <v>31</v>
      </c>
      <c r="C30" s="15">
        <v>887</v>
      </c>
      <c r="D30" s="83">
        <f t="shared" si="0"/>
        <v>0.55856423173803527</v>
      </c>
      <c r="E30" s="15">
        <v>1</v>
      </c>
      <c r="F30" s="84">
        <f t="shared" si="1"/>
        <v>6.2972292191435767E-4</v>
      </c>
      <c r="G30" s="36">
        <v>700</v>
      </c>
      <c r="H30" s="83">
        <f t="shared" si="2"/>
        <v>0.44080604534005036</v>
      </c>
      <c r="I30" s="36">
        <v>0</v>
      </c>
      <c r="J30" s="83">
        <f t="shared" si="3"/>
        <v>0</v>
      </c>
      <c r="K30" s="15">
        <v>1588</v>
      </c>
      <c r="L30" s="61">
        <f t="shared" si="4"/>
        <v>0.13775156141568357</v>
      </c>
      <c r="M30" s="35">
        <v>11528</v>
      </c>
      <c r="N30" s="3"/>
      <c r="O30" s="3"/>
      <c r="P30" s="4"/>
      <c r="Q30" s="2"/>
      <c r="R30" s="3"/>
    </row>
    <row r="31" spans="1:18">
      <c r="A31" s="51" t="s">
        <v>65</v>
      </c>
      <c r="B31" s="18" t="s">
        <v>66</v>
      </c>
      <c r="C31" s="15">
        <v>8420</v>
      </c>
      <c r="D31" s="83">
        <f t="shared" si="0"/>
        <v>0.31025461512951841</v>
      </c>
      <c r="E31" s="15">
        <v>37</v>
      </c>
      <c r="F31" s="84">
        <f t="shared" si="1"/>
        <v>1.3633516341795939E-3</v>
      </c>
      <c r="G31" s="36">
        <v>16653</v>
      </c>
      <c r="H31" s="83">
        <f t="shared" si="2"/>
        <v>0.6136187774052102</v>
      </c>
      <c r="I31" s="36">
        <v>2029</v>
      </c>
      <c r="J31" s="83">
        <f t="shared" si="3"/>
        <v>7.4763255831091793E-2</v>
      </c>
      <c r="K31" s="15">
        <v>27139</v>
      </c>
      <c r="L31" s="61">
        <f t="shared" si="4"/>
        <v>0.17496728107330975</v>
      </c>
      <c r="M31" s="35">
        <v>155109</v>
      </c>
      <c r="N31" s="3"/>
      <c r="O31" s="3"/>
      <c r="P31" s="4"/>
      <c r="Q31" s="2"/>
      <c r="R31" s="3"/>
    </row>
    <row r="32" spans="1:18">
      <c r="A32" s="51" t="s">
        <v>73</v>
      </c>
      <c r="B32" s="18" t="s">
        <v>74</v>
      </c>
      <c r="C32" s="15">
        <v>4230</v>
      </c>
      <c r="D32" s="83">
        <f t="shared" si="0"/>
        <v>0.40416587043760749</v>
      </c>
      <c r="E32" s="15">
        <v>52</v>
      </c>
      <c r="F32" s="84">
        <f t="shared" si="1"/>
        <v>4.9684693292566407E-3</v>
      </c>
      <c r="G32" s="36">
        <v>6184</v>
      </c>
      <c r="H32" s="83">
        <f t="shared" si="2"/>
        <v>0.59086566023313591</v>
      </c>
      <c r="I32" s="36">
        <v>0</v>
      </c>
      <c r="J32" s="83">
        <f t="shared" si="3"/>
        <v>0</v>
      </c>
      <c r="K32" s="15">
        <v>10466</v>
      </c>
      <c r="L32" s="61">
        <f t="shared" si="4"/>
        <v>0.20304588223882045</v>
      </c>
      <c r="M32" s="35">
        <v>51545</v>
      </c>
      <c r="N32" s="3"/>
      <c r="O32" s="3"/>
      <c r="P32" s="4"/>
      <c r="Q32" s="2"/>
      <c r="R32" s="3"/>
    </row>
    <row r="33" spans="1:18">
      <c r="A33" s="51" t="s">
        <v>76</v>
      </c>
      <c r="B33" s="18" t="s">
        <v>77</v>
      </c>
      <c r="C33" s="15">
        <v>10374</v>
      </c>
      <c r="D33" s="83">
        <f t="shared" si="0"/>
        <v>0.41491021077470702</v>
      </c>
      <c r="E33" s="15">
        <v>102</v>
      </c>
      <c r="F33" s="84">
        <f t="shared" si="1"/>
        <v>4.0795104587449506E-3</v>
      </c>
      <c r="G33" s="36">
        <v>14527</v>
      </c>
      <c r="H33" s="83">
        <f t="shared" si="2"/>
        <v>0.58101027876654798</v>
      </c>
      <c r="I33" s="36">
        <v>0</v>
      </c>
      <c r="J33" s="83">
        <f t="shared" si="3"/>
        <v>0</v>
      </c>
      <c r="K33" s="15">
        <v>25003</v>
      </c>
      <c r="L33" s="61">
        <f t="shared" si="4"/>
        <v>0.19414980354397354</v>
      </c>
      <c r="M33" s="35">
        <v>128782</v>
      </c>
      <c r="N33" s="3"/>
      <c r="O33" s="3"/>
      <c r="P33" s="4"/>
      <c r="Q33" s="2"/>
      <c r="R33" s="3"/>
    </row>
    <row r="34" spans="1:18">
      <c r="A34" s="51" t="s">
        <v>80</v>
      </c>
      <c r="B34" s="18" t="s">
        <v>81</v>
      </c>
      <c r="C34" s="15">
        <v>11714</v>
      </c>
      <c r="D34" s="83">
        <f t="shared" si="0"/>
        <v>0.39986345792797406</v>
      </c>
      <c r="E34" s="15">
        <v>60</v>
      </c>
      <c r="F34" s="84">
        <f t="shared" si="1"/>
        <v>2.0481310803891449E-3</v>
      </c>
      <c r="G34" s="36">
        <v>17514</v>
      </c>
      <c r="H34" s="83">
        <f t="shared" si="2"/>
        <v>0.59784946236559144</v>
      </c>
      <c r="I34" s="36">
        <v>7</v>
      </c>
      <c r="J34" s="84">
        <f t="shared" si="3"/>
        <v>2.3894862604540023E-4</v>
      </c>
      <c r="K34" s="15">
        <v>29295</v>
      </c>
      <c r="L34" s="61">
        <f t="shared" si="4"/>
        <v>0.25717446076322742</v>
      </c>
      <c r="M34" s="35">
        <v>113911</v>
      </c>
      <c r="N34" s="3"/>
      <c r="O34" s="3"/>
      <c r="P34" s="4"/>
      <c r="Q34" s="2"/>
      <c r="R34" s="3"/>
    </row>
    <row r="35" spans="1:18">
      <c r="A35" s="51" t="s">
        <v>82</v>
      </c>
      <c r="B35" s="18" t="s">
        <v>83</v>
      </c>
      <c r="C35" s="15">
        <v>39583</v>
      </c>
      <c r="D35" s="83">
        <f t="shared" si="0"/>
        <v>0.35403287837862013</v>
      </c>
      <c r="E35" s="15">
        <v>341</v>
      </c>
      <c r="F35" s="84">
        <f t="shared" si="1"/>
        <v>3.0499257642702536E-3</v>
      </c>
      <c r="G35" s="36">
        <v>54741</v>
      </c>
      <c r="H35" s="83">
        <f t="shared" si="2"/>
        <v>0.48960699783553657</v>
      </c>
      <c r="I35" s="36">
        <v>17141</v>
      </c>
      <c r="J35" s="83">
        <f t="shared" si="3"/>
        <v>0.15331019802157309</v>
      </c>
      <c r="K35" s="15">
        <v>111806</v>
      </c>
      <c r="L35" s="61">
        <f t="shared" si="4"/>
        <v>0.27208768638101427</v>
      </c>
      <c r="M35" s="35">
        <v>410919</v>
      </c>
      <c r="N35" s="3"/>
      <c r="O35" s="3"/>
      <c r="P35" s="4"/>
      <c r="Q35" s="2"/>
      <c r="R35" s="3"/>
    </row>
    <row r="36" spans="1:18">
      <c r="A36" s="51" t="s">
        <v>84</v>
      </c>
      <c r="B36" s="18" t="s">
        <v>83</v>
      </c>
      <c r="C36" s="15">
        <v>13750</v>
      </c>
      <c r="D36" s="83">
        <f t="shared" si="0"/>
        <v>0.42766943485428138</v>
      </c>
      <c r="E36" s="15">
        <v>63</v>
      </c>
      <c r="F36" s="84">
        <f t="shared" si="1"/>
        <v>1.9595035924232528E-3</v>
      </c>
      <c r="G36" s="36">
        <v>18338</v>
      </c>
      <c r="H36" s="83">
        <f t="shared" si="2"/>
        <v>0.57037106155329542</v>
      </c>
      <c r="I36" s="36">
        <v>0</v>
      </c>
      <c r="J36" s="83">
        <f t="shared" si="3"/>
        <v>0</v>
      </c>
      <c r="K36" s="15">
        <v>32151</v>
      </c>
      <c r="L36" s="61">
        <f t="shared" si="4"/>
        <v>0.28959125218425175</v>
      </c>
      <c r="M36" s="35">
        <v>111022</v>
      </c>
      <c r="N36" s="3"/>
      <c r="O36" s="3"/>
      <c r="P36" s="4"/>
      <c r="Q36" s="2"/>
      <c r="R36" s="3"/>
    </row>
    <row r="37" spans="1:18">
      <c r="A37" s="51" t="s">
        <v>20</v>
      </c>
      <c r="B37" s="18" t="s">
        <v>21</v>
      </c>
      <c r="C37" s="15">
        <v>3307</v>
      </c>
      <c r="D37" s="83">
        <f t="shared" si="0"/>
        <v>0.41676118462507877</v>
      </c>
      <c r="E37" s="15">
        <v>7</v>
      </c>
      <c r="F37" s="84">
        <f t="shared" si="1"/>
        <v>8.8216761184625075E-4</v>
      </c>
      <c r="G37" s="36">
        <v>4621</v>
      </c>
      <c r="H37" s="83">
        <f t="shared" si="2"/>
        <v>0.58235664776307494</v>
      </c>
      <c r="I37" s="36">
        <v>0</v>
      </c>
      <c r="J37" s="83">
        <f t="shared" si="3"/>
        <v>0</v>
      </c>
      <c r="K37" s="15">
        <v>7935</v>
      </c>
      <c r="L37" s="61">
        <f t="shared" si="4"/>
        <v>0.20698560100166946</v>
      </c>
      <c r="M37" s="35">
        <v>38336</v>
      </c>
      <c r="N37" s="3"/>
      <c r="O37" s="3"/>
      <c r="P37" s="4"/>
      <c r="Q37" s="2"/>
      <c r="R37" s="3"/>
    </row>
    <row r="38" spans="1:18">
      <c r="A38" s="51" t="s">
        <v>46</v>
      </c>
      <c r="B38" s="18" t="s">
        <v>47</v>
      </c>
      <c r="C38" s="15">
        <v>2188</v>
      </c>
      <c r="D38" s="83">
        <f t="shared" si="0"/>
        <v>0.49334836527621195</v>
      </c>
      <c r="E38" s="15">
        <v>4</v>
      </c>
      <c r="F38" s="84">
        <f t="shared" si="1"/>
        <v>9.0191657271702366E-4</v>
      </c>
      <c r="G38" s="36">
        <v>2243</v>
      </c>
      <c r="H38" s="83">
        <f t="shared" si="2"/>
        <v>0.50574971815107106</v>
      </c>
      <c r="I38" s="36">
        <v>0</v>
      </c>
      <c r="J38" s="83">
        <f t="shared" si="3"/>
        <v>0</v>
      </c>
      <c r="K38" s="15">
        <v>4435</v>
      </c>
      <c r="L38" s="61">
        <f t="shared" si="4"/>
        <v>0.18515426042666888</v>
      </c>
      <c r="M38" s="35">
        <v>23953</v>
      </c>
      <c r="N38" s="3"/>
      <c r="O38" s="3"/>
      <c r="P38" s="4"/>
      <c r="Q38" s="2"/>
      <c r="R38" s="3"/>
    </row>
    <row r="39" spans="1:18">
      <c r="A39" s="51" t="s">
        <v>72</v>
      </c>
      <c r="B39" s="18" t="s">
        <v>47</v>
      </c>
      <c r="C39" s="15">
        <v>3432</v>
      </c>
      <c r="D39" s="83">
        <f t="shared" si="0"/>
        <v>0.3823103486688203</v>
      </c>
      <c r="E39" s="15">
        <v>7</v>
      </c>
      <c r="F39" s="84">
        <f t="shared" si="1"/>
        <v>7.7977052467416734E-4</v>
      </c>
      <c r="G39" s="36">
        <v>5538</v>
      </c>
      <c r="H39" s="83">
        <f t="shared" si="2"/>
        <v>0.61690988080650555</v>
      </c>
      <c r="I39" s="36">
        <v>0</v>
      </c>
      <c r="J39" s="83">
        <f t="shared" si="3"/>
        <v>0</v>
      </c>
      <c r="K39" s="15">
        <v>8977</v>
      </c>
      <c r="L39" s="61">
        <f t="shared" si="4"/>
        <v>0.14861352537041636</v>
      </c>
      <c r="M39" s="35">
        <v>60405</v>
      </c>
      <c r="N39" s="3"/>
      <c r="O39" s="3"/>
      <c r="P39" s="4"/>
      <c r="Q39" s="2"/>
      <c r="R39" s="3"/>
    </row>
    <row r="40" spans="1:18">
      <c r="A40" s="51" t="s">
        <v>36</v>
      </c>
      <c r="B40" s="18" t="s">
        <v>37</v>
      </c>
      <c r="C40" s="15">
        <v>1997</v>
      </c>
      <c r="D40" s="83">
        <f t="shared" si="0"/>
        <v>0.32034007058068653</v>
      </c>
      <c r="E40" s="15">
        <v>8</v>
      </c>
      <c r="F40" s="84">
        <f t="shared" si="1"/>
        <v>1.2832852101379532E-3</v>
      </c>
      <c r="G40" s="36">
        <v>4229</v>
      </c>
      <c r="H40" s="83">
        <f t="shared" si="2"/>
        <v>0.67837664420917554</v>
      </c>
      <c r="I40" s="36">
        <v>0</v>
      </c>
      <c r="J40" s="83">
        <f t="shared" si="3"/>
        <v>0</v>
      </c>
      <c r="K40" s="15">
        <v>6234</v>
      </c>
      <c r="L40" s="61">
        <f t="shared" si="4"/>
        <v>0.144005544005544</v>
      </c>
      <c r="M40" s="35">
        <v>43290</v>
      </c>
      <c r="N40" s="3"/>
      <c r="O40" s="3"/>
      <c r="P40" s="4"/>
      <c r="Q40" s="2"/>
      <c r="R40" s="3"/>
    </row>
    <row r="41" spans="1:18">
      <c r="A41" s="51" t="s">
        <v>44</v>
      </c>
      <c r="B41" s="18" t="s">
        <v>37</v>
      </c>
      <c r="C41" s="15">
        <v>7659</v>
      </c>
      <c r="D41" s="83">
        <f t="shared" si="0"/>
        <v>0.28691840863115309</v>
      </c>
      <c r="E41" s="15">
        <v>56</v>
      </c>
      <c r="F41" s="84">
        <f t="shared" si="1"/>
        <v>2.0978497040533453E-3</v>
      </c>
      <c r="G41" s="36">
        <v>13054</v>
      </c>
      <c r="H41" s="83">
        <f t="shared" si="2"/>
        <v>0.48902375065557802</v>
      </c>
      <c r="I41" s="36">
        <v>5925</v>
      </c>
      <c r="J41" s="83">
        <f t="shared" si="3"/>
        <v>0.22195999100921554</v>
      </c>
      <c r="K41" s="15">
        <v>26694</v>
      </c>
      <c r="L41" s="61">
        <f t="shared" si="4"/>
        <v>0.20185414839236562</v>
      </c>
      <c r="M41" s="35">
        <v>132244</v>
      </c>
      <c r="N41" s="3"/>
      <c r="O41" s="3"/>
      <c r="P41" s="4"/>
      <c r="Q41" s="2"/>
      <c r="R41" s="3"/>
    </row>
    <row r="42" spans="1:18">
      <c r="A42" s="51" t="s">
        <v>87</v>
      </c>
      <c r="B42" s="18" t="s">
        <v>88</v>
      </c>
      <c r="C42" s="15">
        <v>20219</v>
      </c>
      <c r="D42" s="83">
        <f t="shared" si="0"/>
        <v>0.32971853494667491</v>
      </c>
      <c r="E42" s="15">
        <v>306</v>
      </c>
      <c r="F42" s="84">
        <f t="shared" si="1"/>
        <v>4.9900525097028798E-3</v>
      </c>
      <c r="G42" s="36">
        <v>36312</v>
      </c>
      <c r="H42" s="83">
        <f t="shared" si="2"/>
        <v>0.59215289781807512</v>
      </c>
      <c r="I42" s="36">
        <v>4485</v>
      </c>
      <c r="J42" s="83">
        <f t="shared" si="3"/>
        <v>7.313851472554711E-2</v>
      </c>
      <c r="K42" s="15">
        <v>61322</v>
      </c>
      <c r="L42" s="61">
        <f t="shared" si="4"/>
        <v>0.24831847871422844</v>
      </c>
      <c r="M42" s="35">
        <v>246949</v>
      </c>
      <c r="N42" s="3"/>
      <c r="O42" s="3"/>
      <c r="P42" s="4"/>
      <c r="Q42" s="2"/>
      <c r="R42" s="3"/>
    </row>
    <row r="43" spans="1:18">
      <c r="A43" s="51" t="s">
        <v>89</v>
      </c>
      <c r="B43" s="18" t="s">
        <v>90</v>
      </c>
      <c r="C43" s="15">
        <v>7475</v>
      </c>
      <c r="D43" s="83">
        <f t="shared" si="0"/>
        <v>0.35502255996200427</v>
      </c>
      <c r="E43" s="15">
        <v>66</v>
      </c>
      <c r="F43" s="84">
        <f t="shared" si="1"/>
        <v>3.1346473521728807E-3</v>
      </c>
      <c r="G43" s="36">
        <v>13514</v>
      </c>
      <c r="H43" s="83">
        <f t="shared" si="2"/>
        <v>0.64184279268582289</v>
      </c>
      <c r="I43" s="36">
        <v>0</v>
      </c>
      <c r="J43" s="83">
        <f t="shared" si="3"/>
        <v>0</v>
      </c>
      <c r="K43" s="15">
        <v>21055</v>
      </c>
      <c r="L43" s="61">
        <f t="shared" si="4"/>
        <v>0.20983655571058402</v>
      </c>
      <c r="M43" s="35">
        <v>100340</v>
      </c>
      <c r="N43" s="3"/>
      <c r="O43" s="3"/>
      <c r="P43" s="4"/>
      <c r="Q43" s="2"/>
      <c r="R43" s="3"/>
    </row>
    <row r="44" spans="1:18">
      <c r="A44" s="51" t="s">
        <v>40</v>
      </c>
      <c r="B44" s="18" t="s">
        <v>41</v>
      </c>
      <c r="C44" s="15">
        <v>3531</v>
      </c>
      <c r="D44" s="83">
        <f t="shared" si="0"/>
        <v>0.3525007487271638</v>
      </c>
      <c r="E44" s="15">
        <v>14</v>
      </c>
      <c r="F44" s="84">
        <f t="shared" si="1"/>
        <v>1.397624039133473E-3</v>
      </c>
      <c r="G44" s="36">
        <v>6472</v>
      </c>
      <c r="H44" s="83">
        <f t="shared" si="2"/>
        <v>0.64610162723370268</v>
      </c>
      <c r="I44" s="36">
        <v>0</v>
      </c>
      <c r="J44" s="83">
        <f t="shared" si="3"/>
        <v>0</v>
      </c>
      <c r="K44" s="15">
        <v>10017</v>
      </c>
      <c r="L44" s="61">
        <f t="shared" si="4"/>
        <v>0.27303949627933599</v>
      </c>
      <c r="M44" s="35">
        <v>36687</v>
      </c>
      <c r="N44" s="3"/>
      <c r="O44" s="3"/>
      <c r="P44" s="4"/>
      <c r="Q44" s="2"/>
      <c r="R44" s="3"/>
    </row>
    <row r="45" spans="1:18">
      <c r="A45" s="51" t="s">
        <v>78</v>
      </c>
      <c r="B45" s="18" t="s">
        <v>79</v>
      </c>
      <c r="C45" s="15">
        <v>231</v>
      </c>
      <c r="D45" s="83">
        <f t="shared" si="0"/>
        <v>0.2185430463576159</v>
      </c>
      <c r="E45" s="15">
        <v>3</v>
      </c>
      <c r="F45" s="84">
        <f t="shared" si="1"/>
        <v>2.8382213812677389E-3</v>
      </c>
      <c r="G45" s="36">
        <v>823</v>
      </c>
      <c r="H45" s="83">
        <f t="shared" si="2"/>
        <v>0.77861873226111633</v>
      </c>
      <c r="I45" s="36">
        <v>0</v>
      </c>
      <c r="J45" s="83">
        <f t="shared" si="3"/>
        <v>0</v>
      </c>
      <c r="K45" s="15">
        <v>1057</v>
      </c>
      <c r="L45" s="61">
        <f t="shared" si="4"/>
        <v>0.15736191752270359</v>
      </c>
      <c r="M45" s="35">
        <v>6717</v>
      </c>
      <c r="N45" s="3"/>
      <c r="O45" s="3"/>
      <c r="P45" s="4"/>
      <c r="Q45" s="2"/>
      <c r="R45" s="3"/>
    </row>
    <row r="46" spans="1:18">
      <c r="A46" s="51" t="s">
        <v>91</v>
      </c>
      <c r="B46" s="18" t="s">
        <v>79</v>
      </c>
      <c r="C46" s="15">
        <v>29409</v>
      </c>
      <c r="D46" s="83">
        <f t="shared" si="0"/>
        <v>0.22749178108683041</v>
      </c>
      <c r="E46" s="15">
        <v>201</v>
      </c>
      <c r="F46" s="84">
        <f t="shared" si="1"/>
        <v>1.5548249854960355E-3</v>
      </c>
      <c r="G46" s="36">
        <v>56993</v>
      </c>
      <c r="H46" s="83">
        <f t="shared" si="2"/>
        <v>0.44086637014117191</v>
      </c>
      <c r="I46" s="36">
        <v>42672</v>
      </c>
      <c r="J46" s="83">
        <f t="shared" si="3"/>
        <v>0.33008702378650162</v>
      </c>
      <c r="K46" s="15">
        <v>129275</v>
      </c>
      <c r="L46" s="61">
        <f t="shared" si="4"/>
        <v>0.26487576297128013</v>
      </c>
      <c r="M46" s="35">
        <v>488059</v>
      </c>
      <c r="N46" s="3"/>
      <c r="O46" s="3"/>
      <c r="P46" s="4"/>
      <c r="Q46" s="2"/>
      <c r="R46" s="3"/>
    </row>
    <row r="47" spans="1:18">
      <c r="A47" s="51" t="s">
        <v>59</v>
      </c>
      <c r="B47" s="18" t="s">
        <v>60</v>
      </c>
      <c r="C47" s="15">
        <v>3017</v>
      </c>
      <c r="D47" s="83">
        <f t="shared" si="0"/>
        <v>0.35535924617196701</v>
      </c>
      <c r="E47" s="15">
        <v>8</v>
      </c>
      <c r="F47" s="84">
        <f t="shared" si="1"/>
        <v>9.4228504122497055E-4</v>
      </c>
      <c r="G47" s="36">
        <v>5426</v>
      </c>
      <c r="H47" s="83">
        <f t="shared" si="2"/>
        <v>0.63910482921083622</v>
      </c>
      <c r="I47" s="36">
        <v>39</v>
      </c>
      <c r="J47" s="84">
        <f t="shared" si="3"/>
        <v>4.5936395759717313E-3</v>
      </c>
      <c r="K47" s="15">
        <v>8490</v>
      </c>
      <c r="L47" s="61">
        <f t="shared" si="4"/>
        <v>0.18826503459286856</v>
      </c>
      <c r="M47" s="35">
        <v>45096</v>
      </c>
      <c r="N47" s="3"/>
      <c r="O47" s="3"/>
      <c r="P47" s="4"/>
      <c r="Q47" s="2"/>
      <c r="R47" s="3"/>
    </row>
    <row r="48" spans="1:18">
      <c r="A48" s="51" t="s">
        <v>92</v>
      </c>
      <c r="B48" s="18" t="s">
        <v>93</v>
      </c>
      <c r="C48" s="15">
        <v>7955</v>
      </c>
      <c r="D48" s="83">
        <f t="shared" si="0"/>
        <v>0.37454682423842933</v>
      </c>
      <c r="E48" s="15">
        <v>40</v>
      </c>
      <c r="F48" s="84">
        <f t="shared" si="1"/>
        <v>1.8833278402937991E-3</v>
      </c>
      <c r="G48" s="36">
        <v>12328</v>
      </c>
      <c r="H48" s="83">
        <f t="shared" si="2"/>
        <v>0.58044164037854895</v>
      </c>
      <c r="I48" s="36">
        <v>916</v>
      </c>
      <c r="J48" s="83">
        <f t="shared" si="3"/>
        <v>4.3128207542728003E-2</v>
      </c>
      <c r="K48" s="15">
        <v>21239</v>
      </c>
      <c r="L48" s="61">
        <f t="shared" si="4"/>
        <v>0.21113165533420811</v>
      </c>
      <c r="M48" s="35">
        <v>100596</v>
      </c>
      <c r="N48" s="3"/>
      <c r="O48" s="3"/>
      <c r="P48" s="4"/>
      <c r="Q48" s="2"/>
      <c r="R48" s="3"/>
    </row>
    <row r="49" spans="1:18">
      <c r="A49" s="51" t="s">
        <v>94</v>
      </c>
      <c r="B49" s="18" t="s">
        <v>95</v>
      </c>
      <c r="C49" s="15">
        <v>21496</v>
      </c>
      <c r="D49" s="83">
        <f t="shared" si="0"/>
        <v>0.38039285082286323</v>
      </c>
      <c r="E49" s="15">
        <v>145</v>
      </c>
      <c r="F49" s="84">
        <f t="shared" si="1"/>
        <v>2.5659175367191648E-3</v>
      </c>
      <c r="G49" s="36">
        <v>33198</v>
      </c>
      <c r="H49" s="83">
        <f t="shared" si="2"/>
        <v>0.58747124402760575</v>
      </c>
      <c r="I49" s="36">
        <v>1671</v>
      </c>
      <c r="J49" s="83">
        <f t="shared" si="3"/>
        <v>2.956998761281189E-2</v>
      </c>
      <c r="K49" s="15">
        <v>56510</v>
      </c>
      <c r="L49" s="61">
        <f t="shared" si="4"/>
        <v>0.25905025602471771</v>
      </c>
      <c r="M49" s="35">
        <v>218143</v>
      </c>
      <c r="N49" s="3"/>
      <c r="O49" s="3"/>
      <c r="P49" s="4"/>
      <c r="Q49" s="2"/>
      <c r="R49" s="3"/>
    </row>
    <row r="50" spans="1:18">
      <c r="A50" s="51" t="s">
        <v>97</v>
      </c>
      <c r="B50" s="18" t="s">
        <v>98</v>
      </c>
      <c r="C50" s="15">
        <v>8416</v>
      </c>
      <c r="D50" s="83">
        <f t="shared" si="0"/>
        <v>0.41515390686661408</v>
      </c>
      <c r="E50" s="15">
        <v>37</v>
      </c>
      <c r="F50" s="84">
        <f t="shared" si="1"/>
        <v>1.8251775848460931E-3</v>
      </c>
      <c r="G50" s="36">
        <v>11819</v>
      </c>
      <c r="H50" s="83">
        <f t="shared" si="2"/>
        <v>0.58302091554853985</v>
      </c>
      <c r="I50" s="36">
        <v>0</v>
      </c>
      <c r="J50" s="83">
        <f t="shared" si="3"/>
        <v>0</v>
      </c>
      <c r="K50" s="15">
        <v>20272</v>
      </c>
      <c r="L50" s="61">
        <f t="shared" si="4"/>
        <v>0.26902354221408287</v>
      </c>
      <c r="M50" s="35">
        <v>75354</v>
      </c>
      <c r="N50" s="3"/>
      <c r="O50" s="3"/>
      <c r="P50" s="4"/>
      <c r="Q50" s="2"/>
      <c r="R50" s="3"/>
    </row>
    <row r="51" spans="1:18" s="34" customFormat="1">
      <c r="A51" s="82"/>
      <c r="B51" s="37"/>
      <c r="C51" s="37"/>
      <c r="D51" s="37"/>
      <c r="E51" s="37"/>
      <c r="F51" s="37"/>
      <c r="G51" s="37"/>
      <c r="H51" s="37"/>
      <c r="I51" s="37"/>
      <c r="J51" s="37"/>
      <c r="K51" s="37"/>
      <c r="L51" s="37"/>
      <c r="M51" s="38"/>
    </row>
    <row r="52" spans="1:18">
      <c r="A52" s="31" t="s">
        <v>107</v>
      </c>
      <c r="B52" s="31"/>
      <c r="C52" s="32">
        <f>SUM(C3:C50)</f>
        <v>461177</v>
      </c>
      <c r="D52" s="74">
        <f>C52/K52</f>
        <v>0.34714740800737087</v>
      </c>
      <c r="E52" s="32">
        <f t="shared" ref="E52:M52" si="5">SUM(E3:E50)</f>
        <v>3606</v>
      </c>
      <c r="F52" s="86">
        <f>E52/K52</f>
        <v>2.7143885173687744E-3</v>
      </c>
      <c r="G52" s="32">
        <f t="shared" si="5"/>
        <v>744564</v>
      </c>
      <c r="H52" s="74">
        <f>G52/K52</f>
        <v>0.5604647731686534</v>
      </c>
      <c r="I52" s="32">
        <f t="shared" si="5"/>
        <v>119129</v>
      </c>
      <c r="J52" s="74">
        <f>I52/K52</f>
        <v>8.9673430306606974E-2</v>
      </c>
      <c r="K52" s="32">
        <f t="shared" si="5"/>
        <v>1328476</v>
      </c>
      <c r="L52" s="74">
        <f>K52/M52</f>
        <v>0.22162150800103964</v>
      </c>
      <c r="M52" s="32">
        <f t="shared" si="5"/>
        <v>5994346</v>
      </c>
    </row>
    <row r="53" spans="1:18">
      <c r="A53" s="10" t="s">
        <v>99</v>
      </c>
      <c r="B53" s="10"/>
      <c r="C53" s="33">
        <f>AVERAGE(C3:C50)</f>
        <v>9607.8541666666661</v>
      </c>
      <c r="D53" s="64">
        <f>AVERAGE(D3:D50)</f>
        <v>0.37165682299466557</v>
      </c>
      <c r="E53" s="33">
        <f t="shared" ref="E53:M53" si="6">AVERAGE(E3:E50)</f>
        <v>75.125</v>
      </c>
      <c r="F53" s="87">
        <f>AVERAGE(F3:F50)</f>
        <v>2.543290653999674E-3</v>
      </c>
      <c r="G53" s="33">
        <f t="shared" si="6"/>
        <v>15511.75</v>
      </c>
      <c r="H53" s="64">
        <f>AVERAGE(H3:H50)</f>
        <v>0.58646616647774585</v>
      </c>
      <c r="I53" s="33">
        <f t="shared" si="6"/>
        <v>2481.8541666666665</v>
      </c>
      <c r="J53" s="64">
        <f>AVERAGE(J3:J50)</f>
        <v>3.9333719873588843E-2</v>
      </c>
      <c r="K53" s="33">
        <f t="shared" si="6"/>
        <v>27676.583333333332</v>
      </c>
      <c r="L53" s="64">
        <f>AVERAGE(L3:L50)</f>
        <v>0.20988798922843166</v>
      </c>
      <c r="M53" s="33">
        <f t="shared" si="6"/>
        <v>124882.20833333333</v>
      </c>
    </row>
    <row r="54" spans="1:18">
      <c r="A54" s="10" t="s">
        <v>100</v>
      </c>
      <c r="B54" s="10"/>
      <c r="C54" s="33">
        <f>MEDIAN(C3:C50)</f>
        <v>7506</v>
      </c>
      <c r="D54" s="64">
        <f>MEDIAN(D3:D50)</f>
        <v>0.36503499223002456</v>
      </c>
      <c r="E54" s="33">
        <f t="shared" ref="E54:M54" si="7">MEDIAN(E3:E50)</f>
        <v>40.5</v>
      </c>
      <c r="F54" s="87">
        <f>MEDIAN(F3:F50)</f>
        <v>1.919727628335277E-3</v>
      </c>
      <c r="G54" s="33">
        <f t="shared" si="7"/>
        <v>11547</v>
      </c>
      <c r="H54" s="64">
        <f>MEDIAN(H3:H50)</f>
        <v>0.58524607978807275</v>
      </c>
      <c r="I54" s="33">
        <f t="shared" si="7"/>
        <v>0</v>
      </c>
      <c r="J54" s="88">
        <f>MEDIAN(J3:J50)</f>
        <v>0</v>
      </c>
      <c r="K54" s="33">
        <f t="shared" si="7"/>
        <v>20663.5</v>
      </c>
      <c r="L54" s="64">
        <f>MEDIAN(L3:L50)</f>
        <v>0.20841107835612674</v>
      </c>
      <c r="M54" s="33">
        <f t="shared" si="7"/>
        <v>85930.5</v>
      </c>
    </row>
    <row r="55" spans="1:18">
      <c r="A55" s="11"/>
      <c r="B55" s="11"/>
      <c r="C55" s="11"/>
      <c r="D55" s="11"/>
      <c r="E55" s="11"/>
      <c r="F55" s="11"/>
      <c r="G55" s="11"/>
      <c r="H55" s="11"/>
      <c r="I55" s="11"/>
      <c r="J55" s="11"/>
      <c r="K55" s="11"/>
      <c r="L55" s="11"/>
      <c r="M55" s="11"/>
    </row>
    <row r="56" spans="1:18" s="34" customFormat="1" ht="15.75" customHeight="1">
      <c r="A56" s="169" t="s">
        <v>262</v>
      </c>
      <c r="B56" s="170"/>
      <c r="C56" s="170"/>
      <c r="D56" s="170"/>
      <c r="E56" s="170"/>
      <c r="F56" s="170"/>
      <c r="G56" s="170"/>
      <c r="H56" s="170"/>
      <c r="I56" s="170"/>
      <c r="J56" s="170"/>
      <c r="K56" s="170"/>
      <c r="L56" s="170"/>
      <c r="M56" s="171"/>
    </row>
    <row r="57" spans="1:18" s="34" customFormat="1"/>
  </sheetData>
  <autoFilter ref="A2:M2" xr:uid="{F2579D94-47FC-44AA-9248-406E6F0D96BF}"/>
  <sortState xmlns:xlrd2="http://schemas.microsoft.com/office/spreadsheetml/2017/richdata2" ref="A3:M50">
    <sortCondition ref="B3:B50"/>
  </sortState>
  <mergeCells count="8">
    <mergeCell ref="A56:M56"/>
    <mergeCell ref="E1:F1"/>
    <mergeCell ref="G1:H1"/>
    <mergeCell ref="I1:J1"/>
    <mergeCell ref="K1:M1"/>
    <mergeCell ref="A1:A2"/>
    <mergeCell ref="B1:B2"/>
    <mergeCell ref="C1:D1"/>
  </mergeCells>
  <conditionalFormatting sqref="A3:M50">
    <cfRule type="expression" dxfId="4" priority="1">
      <formula>MOD(ROW(),2)=0</formula>
    </cfRule>
  </conditionalFormatting>
  <pageMargins left="0.7" right="0.7" top="0.75" bottom="0.75" header="0.3" footer="0.3"/>
  <pageSetup orientation="portrait" r:id="rId1"/>
  <ignoredErrors>
    <ignoredError sqref="D52 F52 H52 J52:L5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7E0BC-48C7-4D48-9FD1-0AC6132521F4}">
  <sheetPr>
    <tabColor theme="7" tint="0.39997558519241921"/>
  </sheetPr>
  <dimension ref="A1:R48"/>
  <sheetViews>
    <sheetView showGridLines="0" showRowColHeaders="0" workbookViewId="0">
      <pane xSplit="2" ySplit="2" topLeftCell="C3" activePane="bottomRight" state="frozen"/>
      <selection pane="topRight" activeCell="C1" sqref="C1"/>
      <selection pane="bottomLeft" activeCell="A3" sqref="A3"/>
      <selection pane="bottomRight" sqref="A1:A2"/>
    </sheetView>
  </sheetViews>
  <sheetFormatPr defaultRowHeight="12.75"/>
  <cols>
    <col min="1" max="1" width="38" style="5" hidden="1" customWidth="1"/>
    <col min="2" max="2" width="15.140625" style="5" bestFit="1" customWidth="1"/>
    <col min="3" max="13" width="15.28515625" style="5" customWidth="1"/>
    <col min="14" max="18" width="16.85546875" style="5" customWidth="1"/>
    <col min="19" max="16384" width="9.140625" style="5"/>
  </cols>
  <sheetData>
    <row r="1" spans="1:18" s="34" customFormat="1">
      <c r="A1" s="172" t="s">
        <v>0</v>
      </c>
      <c r="B1" s="174" t="s">
        <v>1</v>
      </c>
      <c r="C1" s="165" t="s">
        <v>126</v>
      </c>
      <c r="D1" s="165"/>
      <c r="E1" s="165" t="s">
        <v>127</v>
      </c>
      <c r="F1" s="165"/>
      <c r="G1" s="165" t="s">
        <v>128</v>
      </c>
      <c r="H1" s="165"/>
      <c r="I1" s="165" t="s">
        <v>129</v>
      </c>
      <c r="J1" s="165"/>
      <c r="K1" s="165" t="s">
        <v>130</v>
      </c>
      <c r="L1" s="165"/>
      <c r="M1" s="165"/>
    </row>
    <row r="2" spans="1:18" ht="51.75" customHeight="1">
      <c r="A2" s="173"/>
      <c r="B2" s="175"/>
      <c r="C2" s="76" t="s">
        <v>131</v>
      </c>
      <c r="D2" s="85" t="s">
        <v>132</v>
      </c>
      <c r="E2" s="76" t="s">
        <v>133</v>
      </c>
      <c r="F2" s="85" t="s">
        <v>134</v>
      </c>
      <c r="G2" s="76" t="s">
        <v>135</v>
      </c>
      <c r="H2" s="85" t="s">
        <v>136</v>
      </c>
      <c r="I2" s="76" t="s">
        <v>261</v>
      </c>
      <c r="J2" s="85" t="s">
        <v>137</v>
      </c>
      <c r="K2" s="76" t="s">
        <v>138</v>
      </c>
      <c r="L2" s="85" t="s">
        <v>139</v>
      </c>
      <c r="M2" s="76" t="s">
        <v>140</v>
      </c>
      <c r="N2" s="30"/>
      <c r="O2" s="30"/>
      <c r="P2" s="30"/>
      <c r="Q2" s="30"/>
      <c r="R2" s="30"/>
    </row>
    <row r="3" spans="1:18">
      <c r="A3" s="51" t="s">
        <v>16</v>
      </c>
      <c r="B3" s="18" t="s">
        <v>17</v>
      </c>
      <c r="C3" s="15">
        <v>21991</v>
      </c>
      <c r="D3" s="83">
        <f>C3/K3</f>
        <v>0.37689380955645435</v>
      </c>
      <c r="E3" s="15">
        <v>94</v>
      </c>
      <c r="F3" s="84">
        <f>E3/K3</f>
        <v>1.6110235140878865E-3</v>
      </c>
      <c r="G3" s="36">
        <v>33769</v>
      </c>
      <c r="H3" s="83">
        <f>G3/K3</f>
        <v>0.57875162816206216</v>
      </c>
      <c r="I3" s="36">
        <v>2494</v>
      </c>
      <c r="J3" s="83">
        <f>I3/K3</f>
        <v>4.2743538767395624E-2</v>
      </c>
      <c r="K3" s="15">
        <v>58348</v>
      </c>
      <c r="L3" s="61">
        <f>K3/M3</f>
        <v>0.18981502566738453</v>
      </c>
      <c r="M3" s="35">
        <v>307394</v>
      </c>
      <c r="N3" s="3"/>
      <c r="O3" s="3"/>
      <c r="P3" s="4"/>
      <c r="Q3" s="2"/>
      <c r="R3" s="3"/>
    </row>
    <row r="4" spans="1:18">
      <c r="A4" s="51" t="s">
        <v>85</v>
      </c>
      <c r="B4" s="18" t="s">
        <v>86</v>
      </c>
      <c r="C4" s="15">
        <v>11576</v>
      </c>
      <c r="D4" s="83">
        <f>C4/K4</f>
        <v>0.38534003528511035</v>
      </c>
      <c r="E4" s="15">
        <v>166</v>
      </c>
      <c r="F4" s="84">
        <f>E4/K4</f>
        <v>5.525781432042875E-3</v>
      </c>
      <c r="G4" s="36">
        <v>18299</v>
      </c>
      <c r="H4" s="83">
        <f>G4/K4</f>
        <v>0.60913418328284674</v>
      </c>
      <c r="I4" s="36">
        <v>0</v>
      </c>
      <c r="J4" s="83">
        <f>I4/K4</f>
        <v>0</v>
      </c>
      <c r="K4" s="15">
        <v>30041</v>
      </c>
      <c r="L4" s="61">
        <f>K4/M4</f>
        <v>0.23699490367471876</v>
      </c>
      <c r="M4" s="35">
        <v>126758</v>
      </c>
      <c r="N4" s="3"/>
      <c r="O4" s="3"/>
      <c r="P4" s="4"/>
      <c r="Q4" s="2"/>
      <c r="R4" s="3"/>
    </row>
    <row r="5" spans="1:18">
      <c r="A5" s="51"/>
      <c r="B5" s="59" t="s">
        <v>53</v>
      </c>
      <c r="C5" s="15">
        <v>5943</v>
      </c>
      <c r="D5" s="83">
        <v>0.3968349358974359</v>
      </c>
      <c r="E5" s="15">
        <v>24</v>
      </c>
      <c r="F5" s="84">
        <v>1.6025641025641025E-3</v>
      </c>
      <c r="G5" s="36">
        <v>9009</v>
      </c>
      <c r="H5" s="83">
        <v>0.6015625</v>
      </c>
      <c r="I5" s="36">
        <v>0</v>
      </c>
      <c r="J5" s="83">
        <v>0</v>
      </c>
      <c r="K5" s="15">
        <v>14976</v>
      </c>
      <c r="L5" s="61">
        <v>0.19843646482045846</v>
      </c>
      <c r="M5" s="35">
        <v>75470</v>
      </c>
      <c r="N5" s="3"/>
      <c r="O5" s="3"/>
      <c r="P5" s="4"/>
      <c r="Q5" s="2"/>
      <c r="R5" s="3"/>
    </row>
    <row r="6" spans="1:18">
      <c r="A6" s="51" t="s">
        <v>12</v>
      </c>
      <c r="B6" s="18" t="s">
        <v>13</v>
      </c>
      <c r="C6" s="15">
        <v>298</v>
      </c>
      <c r="D6" s="83">
        <f t="shared" ref="D6:D14" si="0">C6/K6</f>
        <v>0.27850467289719627</v>
      </c>
      <c r="E6" s="15">
        <v>8</v>
      </c>
      <c r="F6" s="84">
        <f t="shared" ref="F6:F14" si="1">E6/K6</f>
        <v>7.4766355140186919E-3</v>
      </c>
      <c r="G6" s="36">
        <v>764</v>
      </c>
      <c r="H6" s="83">
        <f t="shared" ref="H6:H14" si="2">G6/K6</f>
        <v>0.71401869158878506</v>
      </c>
      <c r="I6" s="36">
        <v>0</v>
      </c>
      <c r="J6" s="83">
        <f t="shared" ref="J6:J14" si="3">I6/K6</f>
        <v>0</v>
      </c>
      <c r="K6" s="15">
        <v>1070</v>
      </c>
      <c r="L6" s="61">
        <f t="shared" ref="L6:L14" si="4">K6/M6</f>
        <v>0.20431544777544397</v>
      </c>
      <c r="M6" s="35">
        <v>5237</v>
      </c>
      <c r="N6" s="3"/>
      <c r="O6" s="3"/>
      <c r="P6" s="4"/>
      <c r="Q6" s="2"/>
      <c r="R6" s="3"/>
    </row>
    <row r="7" spans="1:18">
      <c r="A7" s="51" t="s">
        <v>26</v>
      </c>
      <c r="B7" s="18" t="s">
        <v>27</v>
      </c>
      <c r="C7" s="15">
        <v>6166</v>
      </c>
      <c r="D7" s="83">
        <f t="shared" si="0"/>
        <v>0.36597815764482433</v>
      </c>
      <c r="E7" s="15">
        <v>29</v>
      </c>
      <c r="F7" s="84">
        <f t="shared" si="1"/>
        <v>1.7212725546058879E-3</v>
      </c>
      <c r="G7" s="36">
        <v>10653</v>
      </c>
      <c r="H7" s="83">
        <f t="shared" si="2"/>
        <v>0.63230056980056981</v>
      </c>
      <c r="I7" s="36">
        <v>0</v>
      </c>
      <c r="J7" s="83">
        <f t="shared" si="3"/>
        <v>0</v>
      </c>
      <c r="K7" s="15">
        <v>16848</v>
      </c>
      <c r="L7" s="61">
        <f t="shared" si="4"/>
        <v>0.19160260201064458</v>
      </c>
      <c r="M7" s="35">
        <v>87932</v>
      </c>
      <c r="N7" s="3"/>
      <c r="O7" s="3"/>
      <c r="P7" s="4"/>
      <c r="Q7" s="2"/>
      <c r="R7" s="3"/>
    </row>
    <row r="8" spans="1:18">
      <c r="A8" s="51" t="s">
        <v>22</v>
      </c>
      <c r="B8" s="18" t="s">
        <v>23</v>
      </c>
      <c r="C8" s="15">
        <v>12637</v>
      </c>
      <c r="D8" s="83">
        <f t="shared" si="0"/>
        <v>0.30744714497725228</v>
      </c>
      <c r="E8" s="15">
        <v>50</v>
      </c>
      <c r="F8" s="84">
        <f t="shared" si="1"/>
        <v>1.2164562197406515E-3</v>
      </c>
      <c r="G8" s="36">
        <v>20779</v>
      </c>
      <c r="H8" s="83">
        <f t="shared" si="2"/>
        <v>0.50553487579981993</v>
      </c>
      <c r="I8" s="36">
        <v>7637</v>
      </c>
      <c r="J8" s="83">
        <f t="shared" si="3"/>
        <v>0.18580152300318711</v>
      </c>
      <c r="K8" s="15">
        <v>41103</v>
      </c>
      <c r="L8" s="61">
        <f t="shared" si="4"/>
        <v>0.23804780299651931</v>
      </c>
      <c r="M8" s="35">
        <v>172667</v>
      </c>
      <c r="N8" s="3"/>
      <c r="O8" s="3"/>
      <c r="P8" s="4"/>
      <c r="Q8" s="2"/>
      <c r="R8" s="3"/>
    </row>
    <row r="9" spans="1:18">
      <c r="A9" s="51" t="s">
        <v>24</v>
      </c>
      <c r="B9" s="18" t="s">
        <v>25</v>
      </c>
      <c r="C9" s="15">
        <v>35511</v>
      </c>
      <c r="D9" s="83">
        <f t="shared" si="0"/>
        <v>0.34432905721848911</v>
      </c>
      <c r="E9" s="15">
        <v>268</v>
      </c>
      <c r="F9" s="84">
        <f t="shared" si="1"/>
        <v>2.5986366853807293E-3</v>
      </c>
      <c r="G9" s="36">
        <v>56644</v>
      </c>
      <c r="H9" s="83">
        <f t="shared" si="2"/>
        <v>0.54924319554741052</v>
      </c>
      <c r="I9" s="36">
        <v>10708</v>
      </c>
      <c r="J9" s="83">
        <f t="shared" si="3"/>
        <v>0.10382911054871959</v>
      </c>
      <c r="K9" s="15">
        <v>103131</v>
      </c>
      <c r="L9" s="61">
        <f t="shared" si="4"/>
        <v>0.18832997326554762</v>
      </c>
      <c r="M9" s="35">
        <v>547608</v>
      </c>
      <c r="N9" s="3"/>
      <c r="O9" s="3"/>
      <c r="P9" s="4"/>
      <c r="Q9" s="2"/>
      <c r="R9" s="3"/>
    </row>
    <row r="10" spans="1:18">
      <c r="A10" s="51" t="s">
        <v>28</v>
      </c>
      <c r="B10" s="18" t="s">
        <v>29</v>
      </c>
      <c r="C10" s="15">
        <v>19099</v>
      </c>
      <c r="D10" s="83">
        <f t="shared" si="0"/>
        <v>0.36057619694910137</v>
      </c>
      <c r="E10" s="15">
        <v>154</v>
      </c>
      <c r="F10" s="84">
        <f t="shared" si="1"/>
        <v>2.9074157982177918E-3</v>
      </c>
      <c r="G10" s="36">
        <v>29958</v>
      </c>
      <c r="H10" s="83">
        <f t="shared" si="2"/>
        <v>0.56558676937018582</v>
      </c>
      <c r="I10" s="36">
        <v>3757</v>
      </c>
      <c r="J10" s="83">
        <f t="shared" si="3"/>
        <v>7.0929617882495091E-2</v>
      </c>
      <c r="K10" s="15">
        <v>52968</v>
      </c>
      <c r="L10" s="61">
        <f t="shared" si="4"/>
        <v>0.18942309067761454</v>
      </c>
      <c r="M10" s="35">
        <v>279628</v>
      </c>
      <c r="N10" s="3"/>
      <c r="O10" s="3"/>
      <c r="P10" s="4"/>
      <c r="Q10" s="2"/>
      <c r="R10" s="3"/>
    </row>
    <row r="11" spans="1:18">
      <c r="A11" s="51" t="s">
        <v>32</v>
      </c>
      <c r="B11" s="18" t="s">
        <v>33</v>
      </c>
      <c r="C11" s="15">
        <v>12889</v>
      </c>
      <c r="D11" s="83">
        <f t="shared" si="0"/>
        <v>0.32656835917705485</v>
      </c>
      <c r="E11" s="15">
        <v>181</v>
      </c>
      <c r="F11" s="84">
        <f t="shared" si="1"/>
        <v>4.585993716428499E-3</v>
      </c>
      <c r="G11" s="36">
        <v>23405</v>
      </c>
      <c r="H11" s="83">
        <f t="shared" si="2"/>
        <v>0.59301206040336474</v>
      </c>
      <c r="I11" s="36">
        <v>2993</v>
      </c>
      <c r="J11" s="83">
        <f t="shared" si="3"/>
        <v>7.583358670315192E-2</v>
      </c>
      <c r="K11" s="15">
        <v>39468</v>
      </c>
      <c r="L11" s="61">
        <f t="shared" si="4"/>
        <v>0.222708754189755</v>
      </c>
      <c r="M11" s="35">
        <v>177218</v>
      </c>
      <c r="N11" s="3"/>
      <c r="O11" s="3"/>
      <c r="P11" s="4"/>
      <c r="Q11" s="2"/>
      <c r="R11" s="3"/>
    </row>
    <row r="12" spans="1:18">
      <c r="A12" s="51" t="s">
        <v>34</v>
      </c>
      <c r="B12" s="18" t="s">
        <v>35</v>
      </c>
      <c r="C12" s="15">
        <v>18004</v>
      </c>
      <c r="D12" s="83">
        <f t="shared" si="0"/>
        <v>0.36645634032159574</v>
      </c>
      <c r="E12" s="15">
        <v>206</v>
      </c>
      <c r="F12" s="84">
        <f t="shared" si="1"/>
        <v>4.192957459800529E-3</v>
      </c>
      <c r="G12" s="36">
        <v>30818</v>
      </c>
      <c r="H12" s="83">
        <f t="shared" si="2"/>
        <v>0.62727457765112971</v>
      </c>
      <c r="I12" s="36">
        <v>102</v>
      </c>
      <c r="J12" s="84">
        <f t="shared" si="3"/>
        <v>2.0761245674740486E-3</v>
      </c>
      <c r="K12" s="15">
        <v>49130</v>
      </c>
      <c r="L12" s="61">
        <f t="shared" si="4"/>
        <v>0.18125606431214558</v>
      </c>
      <c r="M12" s="35">
        <v>271053</v>
      </c>
      <c r="N12" s="3"/>
      <c r="O12" s="3"/>
      <c r="P12" s="4"/>
      <c r="Q12" s="2"/>
      <c r="R12" s="3"/>
    </row>
    <row r="13" spans="1:18">
      <c r="A13" s="51" t="s">
        <v>38</v>
      </c>
      <c r="B13" s="18" t="s">
        <v>39</v>
      </c>
      <c r="C13" s="15">
        <v>3850</v>
      </c>
      <c r="D13" s="83">
        <f t="shared" si="0"/>
        <v>0.37008555224454487</v>
      </c>
      <c r="E13" s="15">
        <v>20</v>
      </c>
      <c r="F13" s="84">
        <f t="shared" si="1"/>
        <v>1.922522349322311E-3</v>
      </c>
      <c r="G13" s="36">
        <v>6533</v>
      </c>
      <c r="H13" s="83">
        <f t="shared" si="2"/>
        <v>0.6279919254061328</v>
      </c>
      <c r="I13" s="36">
        <v>0</v>
      </c>
      <c r="J13" s="83">
        <f t="shared" si="3"/>
        <v>0</v>
      </c>
      <c r="K13" s="15">
        <v>10403</v>
      </c>
      <c r="L13" s="61">
        <f t="shared" si="4"/>
        <v>0.16970913065465995</v>
      </c>
      <c r="M13" s="35">
        <v>61299</v>
      </c>
      <c r="N13" s="3"/>
      <c r="O13" s="3"/>
      <c r="P13" s="4"/>
      <c r="Q13" s="2"/>
      <c r="R13" s="3"/>
    </row>
    <row r="14" spans="1:18">
      <c r="A14" s="51" t="s">
        <v>55</v>
      </c>
      <c r="B14" s="18" t="s">
        <v>56</v>
      </c>
      <c r="C14" s="15">
        <v>2648</v>
      </c>
      <c r="D14" s="83">
        <f t="shared" si="0"/>
        <v>0.45026356061894235</v>
      </c>
      <c r="E14" s="15">
        <v>19</v>
      </c>
      <c r="F14" s="84">
        <f t="shared" si="1"/>
        <v>3.2307430709063085E-3</v>
      </c>
      <c r="G14" s="36">
        <v>3214</v>
      </c>
      <c r="H14" s="83">
        <f t="shared" si="2"/>
        <v>0.54650569631015133</v>
      </c>
      <c r="I14" s="36">
        <v>0</v>
      </c>
      <c r="J14" s="83">
        <f t="shared" si="3"/>
        <v>0</v>
      </c>
      <c r="K14" s="15">
        <v>5881</v>
      </c>
      <c r="L14" s="61">
        <f t="shared" si="4"/>
        <v>0.26792710706150341</v>
      </c>
      <c r="M14" s="35">
        <v>21950</v>
      </c>
      <c r="N14" s="3"/>
      <c r="O14" s="3"/>
      <c r="P14" s="4"/>
      <c r="Q14" s="2"/>
      <c r="R14" s="3"/>
    </row>
    <row r="15" spans="1:18">
      <c r="A15" s="51"/>
      <c r="B15" s="59" t="s">
        <v>43</v>
      </c>
      <c r="C15" s="15">
        <v>3132</v>
      </c>
      <c r="D15" s="83">
        <v>0.37526959022286127</v>
      </c>
      <c r="E15" s="15">
        <v>12</v>
      </c>
      <c r="F15" s="84">
        <v>1.4378145219266715E-3</v>
      </c>
      <c r="G15" s="36">
        <v>5202</v>
      </c>
      <c r="H15" s="83">
        <v>0.62329259525521208</v>
      </c>
      <c r="I15" s="36">
        <v>0</v>
      </c>
      <c r="J15" s="83">
        <v>0</v>
      </c>
      <c r="K15" s="15">
        <v>8346</v>
      </c>
      <c r="L15" s="61">
        <v>0.15676183320811421</v>
      </c>
      <c r="M15" s="35">
        <v>53240</v>
      </c>
      <c r="N15" s="3"/>
      <c r="O15" s="3"/>
      <c r="P15" s="4"/>
      <c r="Q15" s="2"/>
      <c r="R15" s="3"/>
    </row>
    <row r="16" spans="1:18">
      <c r="A16" s="51"/>
      <c r="B16" s="59" t="s">
        <v>15</v>
      </c>
      <c r="C16" s="15">
        <v>4634</v>
      </c>
      <c r="D16" s="83">
        <v>0.4277275244600332</v>
      </c>
      <c r="E16" s="15">
        <v>25</v>
      </c>
      <c r="F16" s="84">
        <v>2.3075503045966402E-3</v>
      </c>
      <c r="G16" s="36">
        <v>6175</v>
      </c>
      <c r="H16" s="83">
        <v>0.56996492523537012</v>
      </c>
      <c r="I16" s="36">
        <v>0</v>
      </c>
      <c r="J16" s="83">
        <v>0</v>
      </c>
      <c r="K16" s="15">
        <v>10834</v>
      </c>
      <c r="L16" s="61">
        <v>0.20523992649705419</v>
      </c>
      <c r="M16" s="35">
        <v>52787</v>
      </c>
      <c r="N16" s="3"/>
      <c r="O16" s="3"/>
      <c r="P16" s="4"/>
      <c r="Q16" s="2"/>
      <c r="R16" s="3"/>
    </row>
    <row r="17" spans="1:18">
      <c r="A17" s="51" t="s">
        <v>50</v>
      </c>
      <c r="B17" s="18" t="s">
        <v>51</v>
      </c>
      <c r="C17" s="15">
        <v>7537</v>
      </c>
      <c r="D17" s="83">
        <f t="shared" ref="D17:D24" si="5">C17/K17</f>
        <v>0.34085564399421131</v>
      </c>
      <c r="E17" s="15">
        <v>41</v>
      </c>
      <c r="F17" s="84">
        <f t="shared" ref="F17:F24" si="6">E17/K17</f>
        <v>1.8541968162083936E-3</v>
      </c>
      <c r="G17" s="36">
        <v>11275</v>
      </c>
      <c r="H17" s="83">
        <f t="shared" ref="H17:H24" si="7">G17/K17</f>
        <v>0.50990412445730826</v>
      </c>
      <c r="I17" s="36">
        <v>3259</v>
      </c>
      <c r="J17" s="83">
        <f t="shared" ref="J17:J24" si="8">I17/K17</f>
        <v>0.14738603473227208</v>
      </c>
      <c r="K17" s="15">
        <v>22112</v>
      </c>
      <c r="L17" s="61">
        <f t="shared" ref="L17:L24" si="9">K17/M17</f>
        <v>0.26346078232792003</v>
      </c>
      <c r="M17" s="35">
        <v>83929</v>
      </c>
      <c r="N17" s="3"/>
      <c r="O17" s="3"/>
      <c r="P17" s="4"/>
      <c r="Q17" s="2"/>
      <c r="R17" s="3"/>
    </row>
    <row r="18" spans="1:18">
      <c r="A18" s="51" t="s">
        <v>61</v>
      </c>
      <c r="B18" s="18" t="s">
        <v>62</v>
      </c>
      <c r="C18" s="15">
        <v>4869</v>
      </c>
      <c r="D18" s="83">
        <f t="shared" si="5"/>
        <v>0.36409182681522473</v>
      </c>
      <c r="E18" s="15">
        <v>10</v>
      </c>
      <c r="F18" s="84">
        <f t="shared" si="6"/>
        <v>7.4777536827936892E-4</v>
      </c>
      <c r="G18" s="36">
        <v>8494</v>
      </c>
      <c r="H18" s="83">
        <f t="shared" si="7"/>
        <v>0.63516039781649591</v>
      </c>
      <c r="I18" s="36">
        <v>0</v>
      </c>
      <c r="J18" s="83">
        <f t="shared" si="8"/>
        <v>0</v>
      </c>
      <c r="K18" s="15">
        <v>13373</v>
      </c>
      <c r="L18" s="61">
        <f t="shared" si="9"/>
        <v>0.25144780385078219</v>
      </c>
      <c r="M18" s="35">
        <v>53184</v>
      </c>
      <c r="N18" s="3"/>
      <c r="O18" s="3"/>
      <c r="P18" s="4"/>
      <c r="Q18" s="2"/>
      <c r="R18" s="3"/>
    </row>
    <row r="19" spans="1:18">
      <c r="A19" s="51" t="s">
        <v>57</v>
      </c>
      <c r="B19" s="18" t="s">
        <v>58</v>
      </c>
      <c r="C19" s="15">
        <v>11779</v>
      </c>
      <c r="D19" s="83">
        <f t="shared" si="5"/>
        <v>0.34073881223061125</v>
      </c>
      <c r="E19" s="15">
        <v>106</v>
      </c>
      <c r="F19" s="84">
        <f t="shared" si="6"/>
        <v>3.0663311059041338E-3</v>
      </c>
      <c r="G19" s="36">
        <v>22684</v>
      </c>
      <c r="H19" s="83">
        <f t="shared" si="7"/>
        <v>0.65619485666348465</v>
      </c>
      <c r="I19" s="36">
        <v>0</v>
      </c>
      <c r="J19" s="83">
        <f t="shared" si="8"/>
        <v>0</v>
      </c>
      <c r="K19" s="15">
        <v>34569</v>
      </c>
      <c r="L19" s="61">
        <f t="shared" si="9"/>
        <v>0.19187092047422405</v>
      </c>
      <c r="M19" s="35">
        <v>180168</v>
      </c>
      <c r="N19" s="3"/>
      <c r="O19" s="3"/>
      <c r="P19" s="4"/>
      <c r="Q19" s="2"/>
      <c r="R19" s="3"/>
    </row>
    <row r="20" spans="1:18">
      <c r="A20" s="51" t="s">
        <v>18</v>
      </c>
      <c r="B20" s="18" t="s">
        <v>19</v>
      </c>
      <c r="C20" s="15">
        <v>4955</v>
      </c>
      <c r="D20" s="83">
        <f t="shared" si="5"/>
        <v>0.50417175417175419</v>
      </c>
      <c r="E20" s="15">
        <v>87</v>
      </c>
      <c r="F20" s="84">
        <f t="shared" si="6"/>
        <v>8.852258852258852E-3</v>
      </c>
      <c r="G20" s="36">
        <v>4786</v>
      </c>
      <c r="H20" s="83">
        <f t="shared" si="7"/>
        <v>0.48697598697598699</v>
      </c>
      <c r="I20" s="36">
        <v>0</v>
      </c>
      <c r="J20" s="83">
        <f t="shared" si="8"/>
        <v>0</v>
      </c>
      <c r="K20" s="15">
        <v>9828</v>
      </c>
      <c r="L20" s="61">
        <f t="shared" si="9"/>
        <v>0.25280378639777756</v>
      </c>
      <c r="M20" s="35">
        <v>38876</v>
      </c>
      <c r="N20" s="3"/>
      <c r="O20" s="3"/>
      <c r="P20" s="4"/>
      <c r="Q20" s="2"/>
      <c r="R20" s="3"/>
    </row>
    <row r="21" spans="1:18">
      <c r="A21" s="51" t="s">
        <v>67</v>
      </c>
      <c r="B21" s="18" t="s">
        <v>68</v>
      </c>
      <c r="C21" s="15">
        <v>10603</v>
      </c>
      <c r="D21" s="83">
        <f t="shared" si="5"/>
        <v>0.30894522144522146</v>
      </c>
      <c r="E21" s="15">
        <v>94</v>
      </c>
      <c r="F21" s="84">
        <f t="shared" si="6"/>
        <v>2.7389277389277388E-3</v>
      </c>
      <c r="G21" s="36">
        <v>17842</v>
      </c>
      <c r="H21" s="83">
        <f t="shared" si="7"/>
        <v>0.51987179487179491</v>
      </c>
      <c r="I21" s="36">
        <v>5781</v>
      </c>
      <c r="J21" s="83">
        <f t="shared" si="8"/>
        <v>0.16844405594405595</v>
      </c>
      <c r="K21" s="15">
        <v>34320</v>
      </c>
      <c r="L21" s="61">
        <f t="shared" si="9"/>
        <v>0.25740064350160874</v>
      </c>
      <c r="M21" s="35">
        <v>133333</v>
      </c>
      <c r="N21" s="3"/>
      <c r="O21" s="3"/>
      <c r="P21" s="4"/>
      <c r="Q21" s="2"/>
      <c r="R21" s="3"/>
    </row>
    <row r="22" spans="1:18">
      <c r="A22" s="51" t="s">
        <v>252</v>
      </c>
      <c r="B22" s="18" t="s">
        <v>64</v>
      </c>
      <c r="C22" s="15">
        <v>12996</v>
      </c>
      <c r="D22" s="83">
        <f t="shared" si="5"/>
        <v>0.36262172493652167</v>
      </c>
      <c r="E22" s="15">
        <v>68</v>
      </c>
      <c r="F22" s="84">
        <f t="shared" si="6"/>
        <v>1.8973743687044839E-3</v>
      </c>
      <c r="G22" s="36">
        <v>22775</v>
      </c>
      <c r="H22" s="83">
        <f t="shared" si="7"/>
        <v>0.63548090069477381</v>
      </c>
      <c r="I22" s="36">
        <v>0</v>
      </c>
      <c r="J22" s="83">
        <f t="shared" si="8"/>
        <v>0</v>
      </c>
      <c r="K22" s="15">
        <v>35839</v>
      </c>
      <c r="L22" s="61">
        <f t="shared" si="9"/>
        <v>0.22869194004326379</v>
      </c>
      <c r="M22" s="35">
        <v>156713</v>
      </c>
      <c r="N22" s="3"/>
      <c r="O22" s="3"/>
      <c r="P22" s="4"/>
      <c r="Q22" s="2"/>
      <c r="R22" s="3"/>
    </row>
    <row r="23" spans="1:18">
      <c r="A23" s="51" t="s">
        <v>48</v>
      </c>
      <c r="B23" s="18" t="s">
        <v>49</v>
      </c>
      <c r="C23" s="15">
        <v>2320</v>
      </c>
      <c r="D23" s="83">
        <f t="shared" si="5"/>
        <v>0.49414270500532481</v>
      </c>
      <c r="E23" s="15">
        <v>9</v>
      </c>
      <c r="F23" s="84">
        <f t="shared" si="6"/>
        <v>1.9169329073482429E-3</v>
      </c>
      <c r="G23" s="36">
        <v>2363</v>
      </c>
      <c r="H23" s="83">
        <f t="shared" si="7"/>
        <v>0.50330138445154415</v>
      </c>
      <c r="I23" s="36">
        <v>3</v>
      </c>
      <c r="J23" s="84">
        <f t="shared" si="8"/>
        <v>6.3897763578274762E-4</v>
      </c>
      <c r="K23" s="15">
        <v>4695</v>
      </c>
      <c r="L23" s="61">
        <f t="shared" si="9"/>
        <v>0.23009066405292822</v>
      </c>
      <c r="M23" s="35">
        <v>20405</v>
      </c>
      <c r="N23" s="3"/>
      <c r="O23" s="3"/>
      <c r="P23" s="4"/>
      <c r="Q23" s="2"/>
      <c r="R23" s="3"/>
    </row>
    <row r="24" spans="1:18">
      <c r="A24" s="51" t="s">
        <v>69</v>
      </c>
      <c r="B24" s="18" t="s">
        <v>70</v>
      </c>
      <c r="C24" s="15">
        <v>15709</v>
      </c>
      <c r="D24" s="83">
        <f t="shared" si="5"/>
        <v>0.33372989738905057</v>
      </c>
      <c r="E24" s="15">
        <v>236</v>
      </c>
      <c r="F24" s="84">
        <f t="shared" si="6"/>
        <v>5.01370270442523E-3</v>
      </c>
      <c r="G24" s="36">
        <v>23616</v>
      </c>
      <c r="H24" s="83">
        <f t="shared" si="7"/>
        <v>0.50171018249028065</v>
      </c>
      <c r="I24" s="36">
        <v>7510</v>
      </c>
      <c r="J24" s="83">
        <f t="shared" si="8"/>
        <v>0.15954621741624356</v>
      </c>
      <c r="K24" s="15">
        <v>47071</v>
      </c>
      <c r="L24" s="61">
        <f t="shared" si="9"/>
        <v>0.22834370649215829</v>
      </c>
      <c r="M24" s="35">
        <v>206141</v>
      </c>
      <c r="N24" s="3"/>
      <c r="O24" s="3"/>
      <c r="P24" s="4"/>
      <c r="Q24" s="2"/>
      <c r="R24" s="3"/>
    </row>
    <row r="25" spans="1:18">
      <c r="A25" s="51"/>
      <c r="B25" s="59" t="s">
        <v>31</v>
      </c>
      <c r="C25" s="15">
        <v>23628</v>
      </c>
      <c r="D25" s="83">
        <v>0.36491119691119689</v>
      </c>
      <c r="E25" s="15">
        <v>142</v>
      </c>
      <c r="F25" s="84">
        <v>2.1930501930501932E-3</v>
      </c>
      <c r="G25" s="36">
        <v>40980</v>
      </c>
      <c r="H25" s="83">
        <v>0.63289575289575295</v>
      </c>
      <c r="I25" s="36">
        <v>0</v>
      </c>
      <c r="J25" s="83">
        <v>0</v>
      </c>
      <c r="K25" s="15">
        <v>64750</v>
      </c>
      <c r="L25" s="61">
        <v>0.2203137812649924</v>
      </c>
      <c r="M25" s="35">
        <v>293899</v>
      </c>
      <c r="N25" s="3"/>
      <c r="O25" s="3"/>
      <c r="P25" s="4"/>
      <c r="Q25" s="2"/>
      <c r="R25" s="3"/>
    </row>
    <row r="26" spans="1:18">
      <c r="A26" s="51" t="s">
        <v>65</v>
      </c>
      <c r="B26" s="18" t="s">
        <v>66</v>
      </c>
      <c r="C26" s="15">
        <v>8420</v>
      </c>
      <c r="D26" s="83">
        <f t="shared" ref="D26:D29" si="10">C26/K26</f>
        <v>0.31025461512951841</v>
      </c>
      <c r="E26" s="15">
        <v>37</v>
      </c>
      <c r="F26" s="84">
        <f t="shared" ref="F26:F29" si="11">E26/K26</f>
        <v>1.3633516341795939E-3</v>
      </c>
      <c r="G26" s="36">
        <v>16653</v>
      </c>
      <c r="H26" s="83">
        <f t="shared" ref="H26:H29" si="12">G26/K26</f>
        <v>0.6136187774052102</v>
      </c>
      <c r="I26" s="36">
        <v>2029</v>
      </c>
      <c r="J26" s="83">
        <f t="shared" ref="J26:J29" si="13">I26/K26</f>
        <v>7.4763255831091793E-2</v>
      </c>
      <c r="K26" s="15">
        <v>27139</v>
      </c>
      <c r="L26" s="61">
        <f t="shared" ref="L26:L29" si="14">K26/M26</f>
        <v>0.17496728107330975</v>
      </c>
      <c r="M26" s="35">
        <v>155109</v>
      </c>
      <c r="N26" s="3"/>
      <c r="O26" s="3"/>
      <c r="P26" s="4"/>
      <c r="Q26" s="2"/>
      <c r="R26" s="3"/>
    </row>
    <row r="27" spans="1:18">
      <c r="A27" s="51" t="s">
        <v>73</v>
      </c>
      <c r="B27" s="18" t="s">
        <v>74</v>
      </c>
      <c r="C27" s="15">
        <v>4230</v>
      </c>
      <c r="D27" s="83">
        <f t="shared" si="10"/>
        <v>0.40416587043760749</v>
      </c>
      <c r="E27" s="15">
        <v>52</v>
      </c>
      <c r="F27" s="84">
        <f t="shared" si="11"/>
        <v>4.9684693292566407E-3</v>
      </c>
      <c r="G27" s="36">
        <v>6184</v>
      </c>
      <c r="H27" s="83">
        <f t="shared" si="12"/>
        <v>0.59086566023313591</v>
      </c>
      <c r="I27" s="36">
        <v>0</v>
      </c>
      <c r="J27" s="83">
        <f t="shared" si="13"/>
        <v>0</v>
      </c>
      <c r="K27" s="15">
        <v>10466</v>
      </c>
      <c r="L27" s="61">
        <f t="shared" si="14"/>
        <v>0.20304588223882045</v>
      </c>
      <c r="M27" s="35">
        <v>51545</v>
      </c>
      <c r="N27" s="3"/>
      <c r="O27" s="3"/>
      <c r="P27" s="4"/>
      <c r="Q27" s="2"/>
      <c r="R27" s="3"/>
    </row>
    <row r="28" spans="1:18">
      <c r="A28" s="51" t="s">
        <v>76</v>
      </c>
      <c r="B28" s="18" t="s">
        <v>77</v>
      </c>
      <c r="C28" s="15">
        <v>10374</v>
      </c>
      <c r="D28" s="83">
        <f t="shared" si="10"/>
        <v>0.41491021077470702</v>
      </c>
      <c r="E28" s="15">
        <v>102</v>
      </c>
      <c r="F28" s="84">
        <f t="shared" si="11"/>
        <v>4.0795104587449506E-3</v>
      </c>
      <c r="G28" s="36">
        <v>14527</v>
      </c>
      <c r="H28" s="83">
        <f t="shared" si="12"/>
        <v>0.58101027876654798</v>
      </c>
      <c r="I28" s="36">
        <v>0</v>
      </c>
      <c r="J28" s="83">
        <f t="shared" si="13"/>
        <v>0</v>
      </c>
      <c r="K28" s="15">
        <v>25003</v>
      </c>
      <c r="L28" s="61">
        <f t="shared" si="14"/>
        <v>0.19414980354397354</v>
      </c>
      <c r="M28" s="35">
        <v>128782</v>
      </c>
      <c r="N28" s="3"/>
      <c r="O28" s="3"/>
      <c r="P28" s="4"/>
      <c r="Q28" s="2"/>
      <c r="R28" s="3"/>
    </row>
    <row r="29" spans="1:18">
      <c r="A29" s="51" t="s">
        <v>80</v>
      </c>
      <c r="B29" s="18" t="s">
        <v>81</v>
      </c>
      <c r="C29" s="15">
        <v>11714</v>
      </c>
      <c r="D29" s="83">
        <f t="shared" si="10"/>
        <v>0.39986345792797406</v>
      </c>
      <c r="E29" s="15">
        <v>60</v>
      </c>
      <c r="F29" s="84">
        <f t="shared" si="11"/>
        <v>2.0481310803891449E-3</v>
      </c>
      <c r="G29" s="36">
        <v>17514</v>
      </c>
      <c r="H29" s="83">
        <f t="shared" si="12"/>
        <v>0.59784946236559144</v>
      </c>
      <c r="I29" s="36">
        <v>7</v>
      </c>
      <c r="J29" s="84">
        <f t="shared" si="13"/>
        <v>2.3894862604540023E-4</v>
      </c>
      <c r="K29" s="15">
        <v>29295</v>
      </c>
      <c r="L29" s="61">
        <f t="shared" si="14"/>
        <v>0.25717446076322742</v>
      </c>
      <c r="M29" s="35">
        <v>113911</v>
      </c>
      <c r="N29" s="3"/>
      <c r="O29" s="3"/>
      <c r="P29" s="4"/>
      <c r="Q29" s="2"/>
      <c r="R29" s="3"/>
    </row>
    <row r="30" spans="1:18">
      <c r="A30" s="51"/>
      <c r="B30" s="59" t="s">
        <v>83</v>
      </c>
      <c r="C30" s="15">
        <v>53333</v>
      </c>
      <c r="D30" s="83">
        <v>0.37047868460720912</v>
      </c>
      <c r="E30" s="15">
        <v>404</v>
      </c>
      <c r="F30" s="84">
        <v>2.8063935758594581E-3</v>
      </c>
      <c r="G30" s="36">
        <v>73079</v>
      </c>
      <c r="H30" s="83">
        <v>0.50764464388671615</v>
      </c>
      <c r="I30" s="36">
        <v>17141</v>
      </c>
      <c r="J30" s="84">
        <v>0.11907027793021527</v>
      </c>
      <c r="K30" s="15">
        <v>143957</v>
      </c>
      <c r="L30" s="61">
        <v>0.27581086751184519</v>
      </c>
      <c r="M30" s="35">
        <v>521941</v>
      </c>
      <c r="N30" s="3"/>
      <c r="O30" s="3"/>
      <c r="P30" s="4"/>
      <c r="Q30" s="2"/>
      <c r="R30" s="3"/>
    </row>
    <row r="31" spans="1:18">
      <c r="A31" s="51" t="s">
        <v>20</v>
      </c>
      <c r="B31" s="18" t="s">
        <v>21</v>
      </c>
      <c r="C31" s="15">
        <v>3307</v>
      </c>
      <c r="D31" s="83">
        <f>C31/K31</f>
        <v>0.41676118462507877</v>
      </c>
      <c r="E31" s="15">
        <v>7</v>
      </c>
      <c r="F31" s="84">
        <f>E31/K31</f>
        <v>8.8216761184625075E-4</v>
      </c>
      <c r="G31" s="36">
        <v>4621</v>
      </c>
      <c r="H31" s="83">
        <f>G31/K31</f>
        <v>0.58235664776307494</v>
      </c>
      <c r="I31" s="36">
        <v>0</v>
      </c>
      <c r="J31" s="83">
        <f>I31/K31</f>
        <v>0</v>
      </c>
      <c r="K31" s="15">
        <v>7935</v>
      </c>
      <c r="L31" s="61">
        <f>K31/M31</f>
        <v>0.20698560100166946</v>
      </c>
      <c r="M31" s="35">
        <v>38336</v>
      </c>
      <c r="N31" s="3"/>
      <c r="O31" s="3"/>
      <c r="P31" s="4"/>
      <c r="Q31" s="2"/>
      <c r="R31" s="3"/>
    </row>
    <row r="32" spans="1:18">
      <c r="A32" s="51"/>
      <c r="B32" s="59" t="s">
        <v>47</v>
      </c>
      <c r="C32" s="15">
        <v>5620</v>
      </c>
      <c r="D32" s="83">
        <v>0.41902773635550256</v>
      </c>
      <c r="E32" s="15">
        <v>11</v>
      </c>
      <c r="F32" s="84">
        <v>8.2016104980614372E-4</v>
      </c>
      <c r="G32" s="36">
        <v>7781</v>
      </c>
      <c r="H32" s="83">
        <v>0.5801521025946913</v>
      </c>
      <c r="I32" s="36">
        <v>0</v>
      </c>
      <c r="J32" s="83">
        <v>0</v>
      </c>
      <c r="K32" s="15">
        <v>13412</v>
      </c>
      <c r="L32" s="61">
        <v>0.15898907039047869</v>
      </c>
      <c r="M32" s="35">
        <v>84358</v>
      </c>
      <c r="N32" s="3"/>
      <c r="O32" s="3"/>
      <c r="P32" s="4"/>
      <c r="Q32" s="2"/>
      <c r="R32" s="3"/>
    </row>
    <row r="33" spans="1:18">
      <c r="A33" s="51"/>
      <c r="B33" s="59" t="s">
        <v>37</v>
      </c>
      <c r="C33" s="15">
        <v>9656</v>
      </c>
      <c r="D33" s="83">
        <v>0.29324586977648204</v>
      </c>
      <c r="E33" s="15">
        <v>64</v>
      </c>
      <c r="F33" s="84">
        <v>1.9436345966958211E-3</v>
      </c>
      <c r="G33" s="36">
        <v>17283</v>
      </c>
      <c r="H33" s="83">
        <v>0.52487244897959184</v>
      </c>
      <c r="I33" s="36">
        <v>5925</v>
      </c>
      <c r="J33" s="83">
        <v>0.17993804664723032</v>
      </c>
      <c r="K33" s="15">
        <v>32928</v>
      </c>
      <c r="L33" s="61">
        <v>0.18758758986862945</v>
      </c>
      <c r="M33" s="35">
        <v>175534</v>
      </c>
      <c r="N33" s="3"/>
      <c r="O33" s="3"/>
      <c r="P33" s="4"/>
      <c r="Q33" s="2"/>
      <c r="R33" s="3"/>
    </row>
    <row r="34" spans="1:18">
      <c r="A34" s="51" t="s">
        <v>87</v>
      </c>
      <c r="B34" s="18" t="s">
        <v>88</v>
      </c>
      <c r="C34" s="15">
        <v>20219</v>
      </c>
      <c r="D34" s="83">
        <f>C34/K34</f>
        <v>0.32971853494667491</v>
      </c>
      <c r="E34" s="15">
        <v>306</v>
      </c>
      <c r="F34" s="84">
        <f>E34/K34</f>
        <v>4.9900525097028798E-3</v>
      </c>
      <c r="G34" s="36">
        <v>36312</v>
      </c>
      <c r="H34" s="83">
        <f>G34/K34</f>
        <v>0.59215289781807512</v>
      </c>
      <c r="I34" s="36">
        <v>4485</v>
      </c>
      <c r="J34" s="83">
        <f>I34/K34</f>
        <v>7.313851472554711E-2</v>
      </c>
      <c r="K34" s="15">
        <v>61322</v>
      </c>
      <c r="L34" s="61">
        <f>K34/M34</f>
        <v>0.24831847871422844</v>
      </c>
      <c r="M34" s="35">
        <v>246949</v>
      </c>
      <c r="N34" s="3"/>
      <c r="O34" s="3"/>
      <c r="P34" s="4"/>
      <c r="Q34" s="2"/>
      <c r="R34" s="3"/>
    </row>
    <row r="35" spans="1:18">
      <c r="A35" s="51" t="s">
        <v>89</v>
      </c>
      <c r="B35" s="18" t="s">
        <v>90</v>
      </c>
      <c r="C35" s="15">
        <v>7475</v>
      </c>
      <c r="D35" s="83">
        <f>C35/K35</f>
        <v>0.35502255996200427</v>
      </c>
      <c r="E35" s="15">
        <v>66</v>
      </c>
      <c r="F35" s="84">
        <f>E35/K35</f>
        <v>3.1346473521728807E-3</v>
      </c>
      <c r="G35" s="36">
        <v>13514</v>
      </c>
      <c r="H35" s="83">
        <f>G35/K35</f>
        <v>0.64184279268582289</v>
      </c>
      <c r="I35" s="36">
        <v>0</v>
      </c>
      <c r="J35" s="83">
        <f>I35/K35</f>
        <v>0</v>
      </c>
      <c r="K35" s="15">
        <v>21055</v>
      </c>
      <c r="L35" s="61">
        <f>K35/M35</f>
        <v>0.20983655571058402</v>
      </c>
      <c r="M35" s="35">
        <v>100340</v>
      </c>
      <c r="N35" s="3"/>
      <c r="O35" s="3"/>
      <c r="P35" s="4"/>
      <c r="Q35" s="2"/>
      <c r="R35" s="3"/>
    </row>
    <row r="36" spans="1:18">
      <c r="A36" s="51" t="s">
        <v>40</v>
      </c>
      <c r="B36" s="18" t="s">
        <v>41</v>
      </c>
      <c r="C36" s="15">
        <v>3531</v>
      </c>
      <c r="D36" s="83">
        <f>C36/K36</f>
        <v>0.3525007487271638</v>
      </c>
      <c r="E36" s="15">
        <v>14</v>
      </c>
      <c r="F36" s="84">
        <f>E36/K36</f>
        <v>1.397624039133473E-3</v>
      </c>
      <c r="G36" s="36">
        <v>6472</v>
      </c>
      <c r="H36" s="83">
        <f>G36/K36</f>
        <v>0.64610162723370268</v>
      </c>
      <c r="I36" s="36">
        <v>0</v>
      </c>
      <c r="J36" s="83">
        <f>I36/K36</f>
        <v>0</v>
      </c>
      <c r="K36" s="15">
        <v>10017</v>
      </c>
      <c r="L36" s="61">
        <f>K36/M36</f>
        <v>0.27303949627933599</v>
      </c>
      <c r="M36" s="35">
        <v>36687</v>
      </c>
      <c r="N36" s="3"/>
      <c r="O36" s="3"/>
      <c r="P36" s="4"/>
      <c r="Q36" s="2"/>
      <c r="R36" s="3"/>
    </row>
    <row r="37" spans="1:18">
      <c r="A37" s="51"/>
      <c r="B37" s="59" t="s">
        <v>79</v>
      </c>
      <c r="C37" s="15">
        <v>29640</v>
      </c>
      <c r="D37" s="83">
        <v>0.22741920633459164</v>
      </c>
      <c r="E37" s="15">
        <v>204</v>
      </c>
      <c r="F37" s="84">
        <v>1.5652334039222909E-3</v>
      </c>
      <c r="G37" s="36">
        <v>57816</v>
      </c>
      <c r="H37" s="83">
        <v>0.44360556118221156</v>
      </c>
      <c r="I37" s="36">
        <v>42672</v>
      </c>
      <c r="J37" s="83">
        <v>0.32740999907927448</v>
      </c>
      <c r="K37" s="15">
        <v>130332</v>
      </c>
      <c r="L37" s="61">
        <v>0.26341617216679869</v>
      </c>
      <c r="M37" s="35">
        <v>494776</v>
      </c>
      <c r="N37" s="3"/>
      <c r="O37" s="3"/>
      <c r="P37" s="4"/>
      <c r="Q37" s="2"/>
      <c r="R37" s="3"/>
    </row>
    <row r="38" spans="1:18">
      <c r="A38" s="51" t="s">
        <v>59</v>
      </c>
      <c r="B38" s="18" t="s">
        <v>60</v>
      </c>
      <c r="C38" s="15">
        <v>3017</v>
      </c>
      <c r="D38" s="83">
        <f t="shared" ref="D38:D41" si="15">C38/K38</f>
        <v>0.35535924617196701</v>
      </c>
      <c r="E38" s="15">
        <v>8</v>
      </c>
      <c r="F38" s="84">
        <f t="shared" ref="F38:F41" si="16">E38/K38</f>
        <v>9.4228504122497055E-4</v>
      </c>
      <c r="G38" s="36">
        <v>5426</v>
      </c>
      <c r="H38" s="83">
        <f t="shared" ref="H38:H41" si="17">G38/K38</f>
        <v>0.63910482921083622</v>
      </c>
      <c r="I38" s="36">
        <v>39</v>
      </c>
      <c r="J38" s="84">
        <f t="shared" ref="J38:J41" si="18">I38/K38</f>
        <v>4.5936395759717313E-3</v>
      </c>
      <c r="K38" s="15">
        <v>8490</v>
      </c>
      <c r="L38" s="61">
        <f t="shared" ref="L38:L41" si="19">K38/M38</f>
        <v>0.18826503459286856</v>
      </c>
      <c r="M38" s="35">
        <v>45096</v>
      </c>
      <c r="N38" s="3"/>
      <c r="O38" s="3"/>
      <c r="P38" s="4"/>
      <c r="Q38" s="2"/>
      <c r="R38" s="3"/>
    </row>
    <row r="39" spans="1:18">
      <c r="A39" s="51" t="s">
        <v>92</v>
      </c>
      <c r="B39" s="18" t="s">
        <v>93</v>
      </c>
      <c r="C39" s="15">
        <v>7955</v>
      </c>
      <c r="D39" s="83">
        <f t="shared" si="15"/>
        <v>0.37454682423842933</v>
      </c>
      <c r="E39" s="15">
        <v>40</v>
      </c>
      <c r="F39" s="84">
        <f t="shared" si="16"/>
        <v>1.8833278402937991E-3</v>
      </c>
      <c r="G39" s="36">
        <v>12328</v>
      </c>
      <c r="H39" s="83">
        <f t="shared" si="17"/>
        <v>0.58044164037854895</v>
      </c>
      <c r="I39" s="36">
        <v>916</v>
      </c>
      <c r="J39" s="83">
        <f t="shared" si="18"/>
        <v>4.3128207542728003E-2</v>
      </c>
      <c r="K39" s="15">
        <v>21239</v>
      </c>
      <c r="L39" s="61">
        <f t="shared" si="19"/>
        <v>0.21113165533420811</v>
      </c>
      <c r="M39" s="35">
        <v>100596</v>
      </c>
      <c r="N39" s="3"/>
      <c r="O39" s="3"/>
      <c r="P39" s="4"/>
      <c r="Q39" s="2"/>
      <c r="R39" s="3"/>
    </row>
    <row r="40" spans="1:18">
      <c r="A40" s="51" t="s">
        <v>94</v>
      </c>
      <c r="B40" s="18" t="s">
        <v>95</v>
      </c>
      <c r="C40" s="15">
        <v>21496</v>
      </c>
      <c r="D40" s="83">
        <f t="shared" si="15"/>
        <v>0.38039285082286323</v>
      </c>
      <c r="E40" s="15">
        <v>145</v>
      </c>
      <c r="F40" s="84">
        <f t="shared" si="16"/>
        <v>2.5659175367191648E-3</v>
      </c>
      <c r="G40" s="36">
        <v>33198</v>
      </c>
      <c r="H40" s="83">
        <f t="shared" si="17"/>
        <v>0.58747124402760575</v>
      </c>
      <c r="I40" s="36">
        <v>1671</v>
      </c>
      <c r="J40" s="83">
        <f t="shared" si="18"/>
        <v>2.956998761281189E-2</v>
      </c>
      <c r="K40" s="15">
        <v>56510</v>
      </c>
      <c r="L40" s="61">
        <f t="shared" si="19"/>
        <v>0.25905025602471771</v>
      </c>
      <c r="M40" s="35">
        <v>218143</v>
      </c>
      <c r="N40" s="3"/>
      <c r="O40" s="3"/>
      <c r="P40" s="4"/>
      <c r="Q40" s="2"/>
      <c r="R40" s="3"/>
    </row>
    <row r="41" spans="1:18">
      <c r="A41" s="51" t="s">
        <v>97</v>
      </c>
      <c r="B41" s="18" t="s">
        <v>98</v>
      </c>
      <c r="C41" s="15">
        <v>8416</v>
      </c>
      <c r="D41" s="83">
        <f t="shared" si="15"/>
        <v>0.41515390686661408</v>
      </c>
      <c r="E41" s="15">
        <v>37</v>
      </c>
      <c r="F41" s="84">
        <f t="shared" si="16"/>
        <v>1.8251775848460931E-3</v>
      </c>
      <c r="G41" s="36">
        <v>11819</v>
      </c>
      <c r="H41" s="83">
        <f t="shared" si="17"/>
        <v>0.58302091554853985</v>
      </c>
      <c r="I41" s="36">
        <v>0</v>
      </c>
      <c r="J41" s="83">
        <f t="shared" si="18"/>
        <v>0</v>
      </c>
      <c r="K41" s="15">
        <v>20272</v>
      </c>
      <c r="L41" s="61">
        <f t="shared" si="19"/>
        <v>0.26902354221408287</v>
      </c>
      <c r="M41" s="35">
        <v>75354</v>
      </c>
      <c r="N41" s="3"/>
      <c r="O41" s="3"/>
      <c r="P41" s="4"/>
      <c r="Q41" s="2"/>
      <c r="R41" s="3"/>
    </row>
    <row r="42" spans="1:18" s="34" customFormat="1">
      <c r="A42" s="82"/>
      <c r="B42" s="37"/>
      <c r="C42" s="37"/>
      <c r="D42" s="37"/>
      <c r="E42" s="37"/>
      <c r="F42" s="37"/>
      <c r="G42" s="37"/>
      <c r="H42" s="37"/>
      <c r="I42" s="37"/>
      <c r="J42" s="37"/>
      <c r="K42" s="37"/>
      <c r="L42" s="37"/>
      <c r="M42" s="38"/>
    </row>
    <row r="43" spans="1:18">
      <c r="A43" s="31" t="s">
        <v>107</v>
      </c>
      <c r="B43" s="31" t="s">
        <v>107</v>
      </c>
      <c r="C43" s="32">
        <f>SUM(C3:C41)</f>
        <v>461177</v>
      </c>
      <c r="D43" s="74">
        <f>C43/K43</f>
        <v>0.34714740800737087</v>
      </c>
      <c r="E43" s="32">
        <f>SUM(E3:E41)</f>
        <v>3606</v>
      </c>
      <c r="F43" s="86">
        <f>E43/K43</f>
        <v>2.7143885173687744E-3</v>
      </c>
      <c r="G43" s="32">
        <f>SUM(G3:G41)</f>
        <v>744564</v>
      </c>
      <c r="H43" s="74">
        <f>G43/K43</f>
        <v>0.5604647731686534</v>
      </c>
      <c r="I43" s="32">
        <f>SUM(I3:I41)</f>
        <v>119129</v>
      </c>
      <c r="J43" s="74">
        <f>I43/K43</f>
        <v>8.9673430306606974E-2</v>
      </c>
      <c r="K43" s="32">
        <f>SUM(C43+E43+G43+I43)</f>
        <v>1328476</v>
      </c>
      <c r="L43" s="74">
        <f>K43/M43</f>
        <v>0.22162150800103964</v>
      </c>
      <c r="M43" s="32">
        <f>SUM(M3:M41)</f>
        <v>5994346</v>
      </c>
    </row>
    <row r="44" spans="1:18">
      <c r="A44" s="10" t="s">
        <v>99</v>
      </c>
      <c r="B44" s="10" t="s">
        <v>99</v>
      </c>
      <c r="C44" s="33">
        <f t="shared" ref="C44:M44" si="20">AVERAGE(C3:C41)</f>
        <v>11825.051282051281</v>
      </c>
      <c r="D44" s="64">
        <f t="shared" si="20"/>
        <v>0.36834115969421533</v>
      </c>
      <c r="E44" s="33">
        <f t="shared" si="20"/>
        <v>92.461538461538467</v>
      </c>
      <c r="F44" s="87">
        <f t="shared" si="20"/>
        <v>2.7649744088087129E-3</v>
      </c>
      <c r="G44" s="33">
        <f t="shared" si="20"/>
        <v>19091.384615384617</v>
      </c>
      <c r="H44" s="64">
        <f t="shared" si="20"/>
        <v>0.5825072078259067</v>
      </c>
      <c r="I44" s="33">
        <f t="shared" si="20"/>
        <v>3054.5897435897436</v>
      </c>
      <c r="J44" s="64">
        <f t="shared" si="20"/>
        <v>4.6386658071069078E-2</v>
      </c>
      <c r="K44" s="33">
        <f t="shared" si="20"/>
        <v>34063.48717948718</v>
      </c>
      <c r="L44" s="64">
        <f t="shared" si="20"/>
        <v>0.21912266417041018</v>
      </c>
      <c r="M44" s="33">
        <f t="shared" si="20"/>
        <v>153701.1794871795</v>
      </c>
    </row>
    <row r="45" spans="1:18">
      <c r="A45" s="10" t="s">
        <v>100</v>
      </c>
      <c r="B45" s="10" t="s">
        <v>100</v>
      </c>
      <c r="C45" s="33">
        <f t="shared" ref="C45:M45" si="21">MEDIAN(C3:C41)</f>
        <v>8420</v>
      </c>
      <c r="D45" s="64">
        <f t="shared" si="21"/>
        <v>0.36597815764482433</v>
      </c>
      <c r="E45" s="33">
        <f t="shared" si="21"/>
        <v>60</v>
      </c>
      <c r="F45" s="87">
        <f t="shared" si="21"/>
        <v>2.0481310803891449E-3</v>
      </c>
      <c r="G45" s="33">
        <f t="shared" si="21"/>
        <v>14527</v>
      </c>
      <c r="H45" s="64">
        <f t="shared" si="21"/>
        <v>0.58747124402760575</v>
      </c>
      <c r="I45" s="33">
        <f t="shared" si="21"/>
        <v>0</v>
      </c>
      <c r="J45" s="88">
        <f t="shared" si="21"/>
        <v>0</v>
      </c>
      <c r="K45" s="33">
        <f t="shared" si="21"/>
        <v>25003</v>
      </c>
      <c r="L45" s="64">
        <f t="shared" si="21"/>
        <v>0.21113165533420811</v>
      </c>
      <c r="M45" s="33">
        <f t="shared" si="21"/>
        <v>113911</v>
      </c>
    </row>
    <row r="46" spans="1:18">
      <c r="A46" s="11"/>
      <c r="B46" s="11"/>
      <c r="C46" s="11"/>
      <c r="D46" s="11"/>
      <c r="E46" s="11"/>
      <c r="F46" s="11"/>
      <c r="G46" s="11"/>
      <c r="H46" s="11"/>
      <c r="I46" s="11"/>
      <c r="J46" s="11"/>
      <c r="K46" s="11"/>
      <c r="L46" s="11"/>
      <c r="M46" s="11"/>
    </row>
    <row r="47" spans="1:18" s="34" customFormat="1" ht="15.75" customHeight="1">
      <c r="A47" s="169" t="s">
        <v>262</v>
      </c>
      <c r="B47" s="170"/>
      <c r="C47" s="170"/>
      <c r="D47" s="170"/>
      <c r="E47" s="170"/>
      <c r="F47" s="170"/>
      <c r="G47" s="170"/>
      <c r="H47" s="170"/>
      <c r="I47" s="170"/>
      <c r="J47" s="170"/>
      <c r="K47" s="170"/>
      <c r="L47" s="170"/>
      <c r="M47" s="171"/>
    </row>
    <row r="48" spans="1:18" s="34" customFormat="1"/>
  </sheetData>
  <autoFilter ref="A2:M2" xr:uid="{F2579D94-47FC-44AA-9248-406E6F0D96BF}"/>
  <mergeCells count="8">
    <mergeCell ref="K1:M1"/>
    <mergeCell ref="A47:M47"/>
    <mergeCell ref="A1:A2"/>
    <mergeCell ref="B1:B2"/>
    <mergeCell ref="C1:D1"/>
    <mergeCell ref="E1:F1"/>
    <mergeCell ref="G1:H1"/>
    <mergeCell ref="I1:J1"/>
  </mergeCells>
  <conditionalFormatting sqref="B3:M41">
    <cfRule type="expression" dxfId="3" priority="1">
      <formula>MOD(ROW(),2)=0</formula>
    </cfRule>
  </conditionalFormatting>
  <pageMargins left="0.7" right="0.7" top="0.75" bottom="0.75" header="0.3" footer="0.3"/>
  <pageSetup orientation="portrait" r:id="rId1"/>
  <ignoredErrors>
    <ignoredError sqref="F43 H43 J43:K43 L43 D43"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079FD-86C1-4887-8F6F-2A295B57E493}">
  <sheetPr>
    <tabColor theme="7" tint="0.39997558519241921"/>
  </sheetPr>
  <dimension ref="A1:M56"/>
  <sheetViews>
    <sheetView showGridLines="0" showRowColHeaders="0" workbookViewId="0">
      <pane xSplit="2" ySplit="1" topLeftCell="C2" activePane="bottomRight" state="frozen"/>
      <selection pane="topRight" activeCell="C1" sqref="C1"/>
      <selection pane="bottomLeft" activeCell="A2" sqref="A2"/>
      <selection pane="bottomRight"/>
    </sheetView>
  </sheetViews>
  <sheetFormatPr defaultRowHeight="12.75"/>
  <cols>
    <col min="1" max="1" width="38" style="5" bestFit="1" customWidth="1"/>
    <col min="2" max="2" width="15.140625" style="5" bestFit="1" customWidth="1"/>
    <col min="3" max="3" width="16" style="5" hidden="1" customWidth="1"/>
    <col min="4" max="5" width="16" style="5" customWidth="1"/>
    <col min="6" max="6" width="16.7109375" style="5" customWidth="1"/>
    <col min="7" max="10" width="16" style="5" customWidth="1"/>
    <col min="11" max="11" width="17.28515625" style="5" customWidth="1"/>
    <col min="12" max="12" width="14.5703125" style="5" customWidth="1"/>
    <col min="13" max="13" width="16.85546875" style="5" hidden="1" customWidth="1"/>
    <col min="14" max="16384" width="9.140625" style="5"/>
  </cols>
  <sheetData>
    <row r="1" spans="1:13" ht="54.75" customHeight="1">
      <c r="A1" s="41" t="s">
        <v>0</v>
      </c>
      <c r="B1" s="68" t="s">
        <v>1</v>
      </c>
      <c r="C1" s="69" t="s">
        <v>141</v>
      </c>
      <c r="D1" s="69" t="s">
        <v>103</v>
      </c>
      <c r="E1" s="69" t="s">
        <v>104</v>
      </c>
      <c r="F1" s="69" t="s">
        <v>266</v>
      </c>
      <c r="G1" s="70" t="s">
        <v>142</v>
      </c>
      <c r="H1" s="69" t="s">
        <v>143</v>
      </c>
      <c r="I1" s="69" t="s">
        <v>144</v>
      </c>
      <c r="J1" s="71" t="s">
        <v>145</v>
      </c>
      <c r="K1" s="71" t="s">
        <v>263</v>
      </c>
      <c r="L1" s="71" t="s">
        <v>146</v>
      </c>
      <c r="M1" s="25" t="s">
        <v>140</v>
      </c>
    </row>
    <row r="2" spans="1:13">
      <c r="A2" s="51" t="s">
        <v>16</v>
      </c>
      <c r="B2" s="18" t="s">
        <v>17</v>
      </c>
      <c r="C2" s="15">
        <v>17153</v>
      </c>
      <c r="D2" s="15">
        <v>6180</v>
      </c>
      <c r="E2" s="15">
        <v>25481</v>
      </c>
      <c r="F2" s="15">
        <v>31661</v>
      </c>
      <c r="G2" s="47">
        <f>F2/C2</f>
        <v>1.8457995685885851</v>
      </c>
      <c r="H2" s="15">
        <v>21991</v>
      </c>
      <c r="I2" s="15">
        <v>94</v>
      </c>
      <c r="J2" s="15">
        <f>SUM(H2+I2)</f>
        <v>22085</v>
      </c>
      <c r="K2" s="15">
        <f>F2+J2</f>
        <v>53746</v>
      </c>
      <c r="L2" s="83">
        <f>K2/M2</f>
        <v>0.17484401126892524</v>
      </c>
      <c r="M2" s="1">
        <v>307394</v>
      </c>
    </row>
    <row r="3" spans="1:13">
      <c r="A3" s="51" t="s">
        <v>85</v>
      </c>
      <c r="B3" s="18" t="s">
        <v>86</v>
      </c>
      <c r="C3" s="15">
        <v>22493</v>
      </c>
      <c r="D3" s="15">
        <v>2493</v>
      </c>
      <c r="E3" s="15">
        <v>14604</v>
      </c>
      <c r="F3" s="15">
        <v>17097</v>
      </c>
      <c r="G3" s="28">
        <f t="shared" ref="G3:G49" si="0">F3/C3</f>
        <v>0.76010314320010675</v>
      </c>
      <c r="H3" s="15">
        <v>11576</v>
      </c>
      <c r="I3" s="15">
        <v>166</v>
      </c>
      <c r="J3" s="15">
        <f t="shared" ref="J3:J49" si="1">SUM(H3+I3)</f>
        <v>11742</v>
      </c>
      <c r="K3" s="15">
        <f t="shared" ref="K3:K49" si="2">F3+J3</f>
        <v>28839</v>
      </c>
      <c r="L3" s="83">
        <f t="shared" ref="L3:L49" si="3">K3/M3</f>
        <v>0.22751226747029774</v>
      </c>
      <c r="M3" s="1">
        <v>126758</v>
      </c>
    </row>
    <row r="4" spans="1:13">
      <c r="A4" s="51" t="s">
        <v>52</v>
      </c>
      <c r="B4" s="18" t="s">
        <v>53</v>
      </c>
      <c r="C4" s="15">
        <v>12330</v>
      </c>
      <c r="D4" s="15">
        <v>1456</v>
      </c>
      <c r="E4" s="15">
        <v>6892</v>
      </c>
      <c r="F4" s="15">
        <v>8348</v>
      </c>
      <c r="G4" s="28">
        <f t="shared" si="0"/>
        <v>0.67704785077047847</v>
      </c>
      <c r="H4" s="15">
        <v>5803</v>
      </c>
      <c r="I4" s="15">
        <v>23</v>
      </c>
      <c r="J4" s="15">
        <f t="shared" si="1"/>
        <v>5826</v>
      </c>
      <c r="K4" s="15">
        <f t="shared" si="2"/>
        <v>14174</v>
      </c>
      <c r="L4" s="83">
        <f t="shared" si="3"/>
        <v>0.19834872656031347</v>
      </c>
      <c r="M4" s="1">
        <v>71460</v>
      </c>
    </row>
    <row r="5" spans="1:13">
      <c r="A5" s="51" t="s">
        <v>75</v>
      </c>
      <c r="B5" s="18" t="s">
        <v>53</v>
      </c>
      <c r="C5" s="15">
        <v>3828</v>
      </c>
      <c r="D5" s="15">
        <v>90</v>
      </c>
      <c r="E5" s="15">
        <v>743</v>
      </c>
      <c r="F5" s="15">
        <v>833</v>
      </c>
      <c r="G5" s="28">
        <f t="shared" si="0"/>
        <v>0.21760710553814003</v>
      </c>
      <c r="H5" s="15">
        <v>140</v>
      </c>
      <c r="I5" s="15">
        <v>1</v>
      </c>
      <c r="J5" s="15">
        <f t="shared" si="1"/>
        <v>141</v>
      </c>
      <c r="K5" s="15">
        <f t="shared" si="2"/>
        <v>974</v>
      </c>
      <c r="L5" s="83">
        <f t="shared" si="3"/>
        <v>0.24289276807980051</v>
      </c>
      <c r="M5" s="1">
        <v>4010</v>
      </c>
    </row>
    <row r="6" spans="1:13">
      <c r="A6" s="51" t="s">
        <v>12</v>
      </c>
      <c r="B6" s="18" t="s">
        <v>13</v>
      </c>
      <c r="C6" s="15">
        <v>22583</v>
      </c>
      <c r="D6" s="15">
        <v>82</v>
      </c>
      <c r="E6" s="15">
        <v>885</v>
      </c>
      <c r="F6" s="15">
        <v>967</v>
      </c>
      <c r="G6" s="28">
        <f t="shared" si="0"/>
        <v>4.2819820218748618E-2</v>
      </c>
      <c r="H6" s="15">
        <v>298</v>
      </c>
      <c r="I6" s="15">
        <v>8</v>
      </c>
      <c r="J6" s="15">
        <f t="shared" si="1"/>
        <v>306</v>
      </c>
      <c r="K6" s="15">
        <f t="shared" si="2"/>
        <v>1273</v>
      </c>
      <c r="L6" s="83">
        <f t="shared" si="3"/>
        <v>0.24307809814779455</v>
      </c>
      <c r="M6" s="1">
        <v>5237</v>
      </c>
    </row>
    <row r="7" spans="1:13">
      <c r="A7" s="51" t="s">
        <v>26</v>
      </c>
      <c r="B7" s="18" t="s">
        <v>27</v>
      </c>
      <c r="C7" s="15">
        <v>7997</v>
      </c>
      <c r="D7" s="15">
        <v>3548</v>
      </c>
      <c r="E7" s="15">
        <v>12539</v>
      </c>
      <c r="F7" s="15">
        <v>16087</v>
      </c>
      <c r="G7" s="47">
        <f t="shared" si="0"/>
        <v>2.011629361010379</v>
      </c>
      <c r="H7" s="15">
        <v>6166</v>
      </c>
      <c r="I7" s="15">
        <v>29</v>
      </c>
      <c r="J7" s="15">
        <f t="shared" si="1"/>
        <v>6195</v>
      </c>
      <c r="K7" s="15">
        <f t="shared" si="2"/>
        <v>22282</v>
      </c>
      <c r="L7" s="83">
        <f t="shared" si="3"/>
        <v>0.25340035481963336</v>
      </c>
      <c r="M7" s="1">
        <v>87932</v>
      </c>
    </row>
    <row r="8" spans="1:13">
      <c r="A8" s="51" t="s">
        <v>22</v>
      </c>
      <c r="B8" s="18" t="s">
        <v>23</v>
      </c>
      <c r="C8" s="15">
        <v>35688</v>
      </c>
      <c r="D8" s="15">
        <v>3767</v>
      </c>
      <c r="E8" s="15">
        <v>10536</v>
      </c>
      <c r="F8" s="15">
        <v>14303</v>
      </c>
      <c r="G8" s="28">
        <f t="shared" si="0"/>
        <v>0.40077897332436674</v>
      </c>
      <c r="H8" s="15">
        <v>12637</v>
      </c>
      <c r="I8" s="15">
        <v>50</v>
      </c>
      <c r="J8" s="15">
        <f t="shared" si="1"/>
        <v>12687</v>
      </c>
      <c r="K8" s="15">
        <f t="shared" si="2"/>
        <v>26990</v>
      </c>
      <c r="L8" s="83">
        <f t="shared" si="3"/>
        <v>0.156312439551275</v>
      </c>
      <c r="M8" s="1">
        <v>172667</v>
      </c>
    </row>
    <row r="9" spans="1:13">
      <c r="A9" s="51" t="s">
        <v>24</v>
      </c>
      <c r="B9" s="18" t="s">
        <v>25</v>
      </c>
      <c r="C9" s="15">
        <v>82934</v>
      </c>
      <c r="D9" s="15">
        <v>20831</v>
      </c>
      <c r="E9" s="15">
        <v>80336</v>
      </c>
      <c r="F9" s="15">
        <v>101167</v>
      </c>
      <c r="G9" s="47">
        <f t="shared" si="0"/>
        <v>1.2198495188945426</v>
      </c>
      <c r="H9" s="15">
        <v>35511</v>
      </c>
      <c r="I9" s="15">
        <v>268</v>
      </c>
      <c r="J9" s="15">
        <f t="shared" si="1"/>
        <v>35779</v>
      </c>
      <c r="K9" s="15">
        <f t="shared" si="2"/>
        <v>136946</v>
      </c>
      <c r="L9" s="83">
        <f t="shared" si="3"/>
        <v>0.25008034944704971</v>
      </c>
      <c r="M9" s="1">
        <v>547608</v>
      </c>
    </row>
    <row r="10" spans="1:13">
      <c r="A10" s="51" t="s">
        <v>28</v>
      </c>
      <c r="B10" s="18" t="s">
        <v>29</v>
      </c>
      <c r="C10" s="15">
        <v>36405</v>
      </c>
      <c r="D10" s="15">
        <v>6365</v>
      </c>
      <c r="E10" s="15">
        <v>36357</v>
      </c>
      <c r="F10" s="15">
        <v>42722</v>
      </c>
      <c r="G10" s="47">
        <f t="shared" si="0"/>
        <v>1.1735201208625188</v>
      </c>
      <c r="H10" s="15">
        <v>19099</v>
      </c>
      <c r="I10" s="15">
        <v>154</v>
      </c>
      <c r="J10" s="15">
        <f t="shared" si="1"/>
        <v>19253</v>
      </c>
      <c r="K10" s="15">
        <f t="shared" si="2"/>
        <v>61975</v>
      </c>
      <c r="L10" s="83">
        <f t="shared" si="3"/>
        <v>0.22163374197147639</v>
      </c>
      <c r="M10" s="1">
        <v>279628</v>
      </c>
    </row>
    <row r="11" spans="1:13">
      <c r="A11" s="51" t="s">
        <v>32</v>
      </c>
      <c r="B11" s="18" t="s">
        <v>33</v>
      </c>
      <c r="C11" s="15">
        <v>14312</v>
      </c>
      <c r="D11" s="15">
        <v>4143</v>
      </c>
      <c r="E11" s="15">
        <v>14449</v>
      </c>
      <c r="F11" s="15">
        <v>18592</v>
      </c>
      <c r="G11" s="47">
        <f t="shared" si="0"/>
        <v>1.2990497484628285</v>
      </c>
      <c r="H11" s="15">
        <v>12889</v>
      </c>
      <c r="I11" s="15">
        <v>181</v>
      </c>
      <c r="J11" s="15">
        <f t="shared" si="1"/>
        <v>13070</v>
      </c>
      <c r="K11" s="15">
        <f t="shared" si="2"/>
        <v>31662</v>
      </c>
      <c r="L11" s="83">
        <f t="shared" si="3"/>
        <v>0.17866130979923034</v>
      </c>
      <c r="M11" s="1">
        <v>177218</v>
      </c>
    </row>
    <row r="12" spans="1:13">
      <c r="A12" s="51" t="s">
        <v>34</v>
      </c>
      <c r="B12" s="18" t="s">
        <v>35</v>
      </c>
      <c r="C12" s="15">
        <v>47139</v>
      </c>
      <c r="D12" s="15">
        <v>5808</v>
      </c>
      <c r="E12" s="15">
        <v>38555</v>
      </c>
      <c r="F12" s="15">
        <v>44363</v>
      </c>
      <c r="G12" s="28">
        <f t="shared" si="0"/>
        <v>0.94111033326969173</v>
      </c>
      <c r="H12" s="15">
        <v>18004</v>
      </c>
      <c r="I12" s="15">
        <v>206</v>
      </c>
      <c r="J12" s="15">
        <f t="shared" si="1"/>
        <v>18210</v>
      </c>
      <c r="K12" s="15">
        <f t="shared" si="2"/>
        <v>62573</v>
      </c>
      <c r="L12" s="83">
        <f t="shared" si="3"/>
        <v>0.23085153088141433</v>
      </c>
      <c r="M12" s="1">
        <v>271053</v>
      </c>
    </row>
    <row r="13" spans="1:13">
      <c r="A13" s="51" t="s">
        <v>38</v>
      </c>
      <c r="B13" s="18" t="s">
        <v>39</v>
      </c>
      <c r="C13" s="15">
        <v>6460</v>
      </c>
      <c r="D13" s="15">
        <v>1343</v>
      </c>
      <c r="E13" s="15">
        <v>4990</v>
      </c>
      <c r="F13" s="15">
        <v>6333</v>
      </c>
      <c r="G13" s="28">
        <f t="shared" si="0"/>
        <v>0.98034055727554181</v>
      </c>
      <c r="H13" s="15">
        <v>3850</v>
      </c>
      <c r="I13" s="15">
        <v>20</v>
      </c>
      <c r="J13" s="15">
        <f t="shared" si="1"/>
        <v>3870</v>
      </c>
      <c r="K13" s="15">
        <f t="shared" si="2"/>
        <v>10203</v>
      </c>
      <c r="L13" s="83">
        <f t="shared" si="3"/>
        <v>0.16644643468898351</v>
      </c>
      <c r="M13" s="1">
        <v>61299</v>
      </c>
    </row>
    <row r="14" spans="1:13">
      <c r="A14" s="51" t="s">
        <v>55</v>
      </c>
      <c r="B14" s="18" t="s">
        <v>56</v>
      </c>
      <c r="C14" s="15">
        <v>4469</v>
      </c>
      <c r="D14" s="15">
        <v>529</v>
      </c>
      <c r="E14" s="15">
        <v>1908</v>
      </c>
      <c r="F14" s="15">
        <v>2437</v>
      </c>
      <c r="G14" s="28">
        <f t="shared" si="0"/>
        <v>0.5453121503692101</v>
      </c>
      <c r="H14" s="15">
        <v>2648</v>
      </c>
      <c r="I14" s="15">
        <v>19</v>
      </c>
      <c r="J14" s="15">
        <f t="shared" si="1"/>
        <v>2667</v>
      </c>
      <c r="K14" s="15">
        <f t="shared" si="2"/>
        <v>5104</v>
      </c>
      <c r="L14" s="83">
        <f t="shared" si="3"/>
        <v>0.23252847380410022</v>
      </c>
      <c r="M14" s="1">
        <v>21950</v>
      </c>
    </row>
    <row r="15" spans="1:13">
      <c r="A15" s="51" t="s">
        <v>42</v>
      </c>
      <c r="B15" s="18" t="s">
        <v>43</v>
      </c>
      <c r="C15" s="15">
        <v>4489</v>
      </c>
      <c r="D15" s="15">
        <v>350</v>
      </c>
      <c r="E15" s="15">
        <v>1976</v>
      </c>
      <c r="F15" s="15">
        <v>2326</v>
      </c>
      <c r="G15" s="28">
        <f t="shared" si="0"/>
        <v>0.5181554912007128</v>
      </c>
      <c r="H15" s="15">
        <v>2083</v>
      </c>
      <c r="I15" s="15">
        <v>8</v>
      </c>
      <c r="J15" s="15">
        <f t="shared" si="1"/>
        <v>2091</v>
      </c>
      <c r="K15" s="15">
        <f t="shared" si="2"/>
        <v>4417</v>
      </c>
      <c r="L15" s="83">
        <f t="shared" si="3"/>
        <v>0.19252059451684608</v>
      </c>
      <c r="M15" s="1">
        <v>22943</v>
      </c>
    </row>
    <row r="16" spans="1:13">
      <c r="A16" s="51" t="s">
        <v>45</v>
      </c>
      <c r="B16" s="18" t="s">
        <v>43</v>
      </c>
      <c r="C16" s="15">
        <v>5485</v>
      </c>
      <c r="D16" s="15">
        <v>761</v>
      </c>
      <c r="E16" s="15">
        <v>2095</v>
      </c>
      <c r="F16" s="15">
        <v>2856</v>
      </c>
      <c r="G16" s="28">
        <f t="shared" si="0"/>
        <v>0.52069279854147676</v>
      </c>
      <c r="H16" s="15">
        <v>1049</v>
      </c>
      <c r="I16" s="15">
        <v>4</v>
      </c>
      <c r="J16" s="15">
        <f t="shared" si="1"/>
        <v>1053</v>
      </c>
      <c r="K16" s="15">
        <f t="shared" si="2"/>
        <v>3909</v>
      </c>
      <c r="L16" s="83">
        <f t="shared" si="3"/>
        <v>0.12902267551242697</v>
      </c>
      <c r="M16" s="1">
        <v>30297</v>
      </c>
    </row>
    <row r="17" spans="1:13">
      <c r="A17" s="51" t="s">
        <v>14</v>
      </c>
      <c r="B17" s="18" t="s">
        <v>15</v>
      </c>
      <c r="C17" s="15">
        <v>3778</v>
      </c>
      <c r="D17" s="15">
        <v>396</v>
      </c>
      <c r="E17" s="15">
        <v>2179</v>
      </c>
      <c r="F17" s="15">
        <v>2575</v>
      </c>
      <c r="G17" s="28">
        <f t="shared" si="0"/>
        <v>0.68157755426151401</v>
      </c>
      <c r="H17" s="15">
        <v>1332</v>
      </c>
      <c r="I17" s="15">
        <v>10</v>
      </c>
      <c r="J17" s="15">
        <f t="shared" si="1"/>
        <v>1342</v>
      </c>
      <c r="K17" s="15">
        <f t="shared" si="2"/>
        <v>3917</v>
      </c>
      <c r="L17" s="83">
        <f t="shared" si="3"/>
        <v>0.17458548760919951</v>
      </c>
      <c r="M17" s="1">
        <v>22436</v>
      </c>
    </row>
    <row r="18" spans="1:13">
      <c r="A18" s="51" t="s">
        <v>54</v>
      </c>
      <c r="B18" s="18" t="s">
        <v>15</v>
      </c>
      <c r="C18" s="15">
        <v>4620</v>
      </c>
      <c r="D18" s="15">
        <v>686</v>
      </c>
      <c r="E18" s="15">
        <v>1576</v>
      </c>
      <c r="F18" s="15">
        <v>2262</v>
      </c>
      <c r="G18" s="28">
        <f t="shared" si="0"/>
        <v>0.48961038961038961</v>
      </c>
      <c r="H18" s="15">
        <v>3302</v>
      </c>
      <c r="I18" s="15">
        <v>15</v>
      </c>
      <c r="J18" s="15">
        <f t="shared" si="1"/>
        <v>3317</v>
      </c>
      <c r="K18" s="15">
        <f t="shared" si="2"/>
        <v>5579</v>
      </c>
      <c r="L18" s="83">
        <f t="shared" si="3"/>
        <v>0.18381601924154065</v>
      </c>
      <c r="M18" s="1">
        <v>30351</v>
      </c>
    </row>
    <row r="19" spans="1:13">
      <c r="A19" s="51" t="s">
        <v>50</v>
      </c>
      <c r="B19" s="18" t="s">
        <v>51</v>
      </c>
      <c r="C19" s="15">
        <v>5559</v>
      </c>
      <c r="D19" s="15">
        <v>1480</v>
      </c>
      <c r="E19" s="15">
        <v>7831</v>
      </c>
      <c r="F19" s="15">
        <v>9311</v>
      </c>
      <c r="G19" s="47">
        <f t="shared" si="0"/>
        <v>1.6749415362475266</v>
      </c>
      <c r="H19" s="15">
        <v>7537</v>
      </c>
      <c r="I19" s="15">
        <v>41</v>
      </c>
      <c r="J19" s="15">
        <f t="shared" si="1"/>
        <v>7578</v>
      </c>
      <c r="K19" s="15">
        <f t="shared" si="2"/>
        <v>16889</v>
      </c>
      <c r="L19" s="83">
        <f t="shared" si="3"/>
        <v>0.20122961074241322</v>
      </c>
      <c r="M19" s="1">
        <v>83929</v>
      </c>
    </row>
    <row r="20" spans="1:13">
      <c r="A20" s="51" t="s">
        <v>61</v>
      </c>
      <c r="B20" s="18" t="s">
        <v>62</v>
      </c>
      <c r="C20" s="15">
        <v>29568</v>
      </c>
      <c r="D20" s="15">
        <v>673</v>
      </c>
      <c r="E20" s="15">
        <v>3019</v>
      </c>
      <c r="F20" s="15">
        <v>3692</v>
      </c>
      <c r="G20" s="28">
        <f t="shared" si="0"/>
        <v>0.12486471861471861</v>
      </c>
      <c r="H20" s="15">
        <v>4869</v>
      </c>
      <c r="I20" s="15">
        <v>10</v>
      </c>
      <c r="J20" s="15">
        <f t="shared" si="1"/>
        <v>4879</v>
      </c>
      <c r="K20" s="15">
        <f t="shared" si="2"/>
        <v>8571</v>
      </c>
      <c r="L20" s="83">
        <f t="shared" si="3"/>
        <v>0.16115749097472923</v>
      </c>
      <c r="M20" s="1">
        <v>53184</v>
      </c>
    </row>
    <row r="21" spans="1:13">
      <c r="A21" s="51" t="s">
        <v>57</v>
      </c>
      <c r="B21" s="18" t="s">
        <v>58</v>
      </c>
      <c r="C21" s="15">
        <v>22529</v>
      </c>
      <c r="D21" s="15">
        <v>4688</v>
      </c>
      <c r="E21" s="15">
        <v>17126</v>
      </c>
      <c r="F21" s="15">
        <v>21814</v>
      </c>
      <c r="G21" s="28">
        <f t="shared" si="0"/>
        <v>0.96826312752452393</v>
      </c>
      <c r="H21" s="15">
        <v>11779</v>
      </c>
      <c r="I21" s="15">
        <v>106</v>
      </c>
      <c r="J21" s="15">
        <f t="shared" si="1"/>
        <v>11885</v>
      </c>
      <c r="K21" s="15">
        <f t="shared" si="2"/>
        <v>33699</v>
      </c>
      <c r="L21" s="83">
        <f t="shared" si="3"/>
        <v>0.18704209404555747</v>
      </c>
      <c r="M21" s="1">
        <v>180168</v>
      </c>
    </row>
    <row r="22" spans="1:13">
      <c r="A22" s="51" t="s">
        <v>18</v>
      </c>
      <c r="B22" s="18" t="s">
        <v>19</v>
      </c>
      <c r="C22" s="15">
        <v>3616</v>
      </c>
      <c r="D22" s="15">
        <v>1101</v>
      </c>
      <c r="E22" s="15">
        <v>2871</v>
      </c>
      <c r="F22" s="15">
        <v>3972</v>
      </c>
      <c r="G22" s="47">
        <f t="shared" si="0"/>
        <v>1.0984513274336283</v>
      </c>
      <c r="H22" s="15">
        <v>4955</v>
      </c>
      <c r="I22" s="15">
        <v>87</v>
      </c>
      <c r="J22" s="15">
        <f t="shared" si="1"/>
        <v>5042</v>
      </c>
      <c r="K22" s="15">
        <f t="shared" si="2"/>
        <v>9014</v>
      </c>
      <c r="L22" s="83">
        <f t="shared" si="3"/>
        <v>0.23186541825290669</v>
      </c>
      <c r="M22" s="1">
        <v>38876</v>
      </c>
    </row>
    <row r="23" spans="1:13">
      <c r="A23" s="51" t="s">
        <v>67</v>
      </c>
      <c r="B23" s="18" t="s">
        <v>68</v>
      </c>
      <c r="C23" s="15">
        <v>17075</v>
      </c>
      <c r="D23" s="15">
        <v>2855</v>
      </c>
      <c r="E23" s="15">
        <v>13637</v>
      </c>
      <c r="F23" s="15">
        <v>16492</v>
      </c>
      <c r="G23" s="28">
        <f t="shared" si="0"/>
        <v>0.96585651537335282</v>
      </c>
      <c r="H23" s="15">
        <v>10603</v>
      </c>
      <c r="I23" s="15">
        <v>94</v>
      </c>
      <c r="J23" s="15">
        <f t="shared" si="1"/>
        <v>10697</v>
      </c>
      <c r="K23" s="15">
        <f t="shared" si="2"/>
        <v>27189</v>
      </c>
      <c r="L23" s="83">
        <f t="shared" si="3"/>
        <v>0.20391800979502447</v>
      </c>
      <c r="M23" s="1">
        <v>133333</v>
      </c>
    </row>
    <row r="24" spans="1:13">
      <c r="A24" s="51" t="s">
        <v>252</v>
      </c>
      <c r="B24" s="18" t="s">
        <v>64</v>
      </c>
      <c r="C24" s="15">
        <v>14532</v>
      </c>
      <c r="D24" s="15">
        <v>4711</v>
      </c>
      <c r="E24" s="15">
        <v>22071</v>
      </c>
      <c r="F24" s="15">
        <v>26782</v>
      </c>
      <c r="G24" s="47">
        <f t="shared" si="0"/>
        <v>1.8429672447013488</v>
      </c>
      <c r="H24" s="15">
        <v>12996</v>
      </c>
      <c r="I24" s="15">
        <v>68</v>
      </c>
      <c r="J24" s="15">
        <f t="shared" si="1"/>
        <v>13064</v>
      </c>
      <c r="K24" s="15">
        <f t="shared" si="2"/>
        <v>39846</v>
      </c>
      <c r="L24" s="83">
        <f t="shared" si="3"/>
        <v>0.25426097388219226</v>
      </c>
      <c r="M24" s="1">
        <v>156713</v>
      </c>
    </row>
    <row r="25" spans="1:13">
      <c r="A25" s="51" t="s">
        <v>48</v>
      </c>
      <c r="B25" s="18" t="s">
        <v>49</v>
      </c>
      <c r="C25" s="15">
        <v>1410</v>
      </c>
      <c r="D25" s="15">
        <v>99</v>
      </c>
      <c r="E25" s="15">
        <v>5004</v>
      </c>
      <c r="F25" s="15">
        <v>5103</v>
      </c>
      <c r="G25" s="47">
        <f t="shared" si="0"/>
        <v>3.6191489361702129</v>
      </c>
      <c r="H25" s="15">
        <v>2320</v>
      </c>
      <c r="I25" s="15">
        <v>9</v>
      </c>
      <c r="J25" s="15">
        <f t="shared" si="1"/>
        <v>2329</v>
      </c>
      <c r="K25" s="15">
        <f t="shared" si="2"/>
        <v>7432</v>
      </c>
      <c r="L25" s="83">
        <f t="shared" si="3"/>
        <v>0.36422445479049254</v>
      </c>
      <c r="M25" s="1">
        <v>20405</v>
      </c>
    </row>
    <row r="26" spans="1:13">
      <c r="A26" s="51" t="s">
        <v>69</v>
      </c>
      <c r="B26" s="18" t="s">
        <v>70</v>
      </c>
      <c r="C26" s="15">
        <v>25163</v>
      </c>
      <c r="D26" s="15">
        <v>6797</v>
      </c>
      <c r="E26" s="15">
        <v>25489</v>
      </c>
      <c r="F26" s="15">
        <v>32286</v>
      </c>
      <c r="G26" s="47">
        <f t="shared" si="0"/>
        <v>1.2830743552040695</v>
      </c>
      <c r="H26" s="15">
        <v>15709</v>
      </c>
      <c r="I26" s="15">
        <v>236</v>
      </c>
      <c r="J26" s="15">
        <f t="shared" si="1"/>
        <v>15945</v>
      </c>
      <c r="K26" s="15">
        <f t="shared" si="2"/>
        <v>48231</v>
      </c>
      <c r="L26" s="83">
        <f t="shared" si="3"/>
        <v>0.23397092281496645</v>
      </c>
      <c r="M26" s="1">
        <v>206141</v>
      </c>
    </row>
    <row r="27" spans="1:13">
      <c r="A27" s="51" t="s">
        <v>30</v>
      </c>
      <c r="B27" s="18" t="s">
        <v>31</v>
      </c>
      <c r="C27" s="15">
        <v>5991</v>
      </c>
      <c r="D27" s="15">
        <v>137</v>
      </c>
      <c r="E27" s="15">
        <v>1643</v>
      </c>
      <c r="F27" s="15">
        <v>1780</v>
      </c>
      <c r="G27" s="28">
        <f t="shared" si="0"/>
        <v>0.29711233516942082</v>
      </c>
      <c r="H27" s="15">
        <v>673</v>
      </c>
      <c r="I27" s="15">
        <v>0</v>
      </c>
      <c r="J27" s="15">
        <f t="shared" si="1"/>
        <v>673</v>
      </c>
      <c r="K27" s="15">
        <f t="shared" si="2"/>
        <v>2453</v>
      </c>
      <c r="L27" s="83">
        <f t="shared" si="3"/>
        <v>0.18665347740070004</v>
      </c>
      <c r="M27" s="1">
        <v>13142</v>
      </c>
    </row>
    <row r="28" spans="1:13">
      <c r="A28" s="51" t="s">
        <v>71</v>
      </c>
      <c r="B28" s="18" t="s">
        <v>31</v>
      </c>
      <c r="C28" s="15">
        <v>19821</v>
      </c>
      <c r="D28" s="15">
        <v>9622</v>
      </c>
      <c r="E28" s="15">
        <v>31722</v>
      </c>
      <c r="F28" s="15">
        <v>41344</v>
      </c>
      <c r="G28" s="47">
        <f t="shared" si="0"/>
        <v>2.0858685232833865</v>
      </c>
      <c r="H28" s="15">
        <v>22068</v>
      </c>
      <c r="I28" s="15">
        <v>141</v>
      </c>
      <c r="J28" s="15">
        <f t="shared" si="1"/>
        <v>22209</v>
      </c>
      <c r="K28" s="15">
        <f t="shared" si="2"/>
        <v>63553</v>
      </c>
      <c r="L28" s="83">
        <f t="shared" si="3"/>
        <v>0.23605555122219374</v>
      </c>
      <c r="M28" s="1">
        <v>269229</v>
      </c>
    </row>
    <row r="29" spans="1:13">
      <c r="A29" s="51" t="s">
        <v>96</v>
      </c>
      <c r="B29" s="18" t="s">
        <v>31</v>
      </c>
      <c r="C29" s="15">
        <v>1920</v>
      </c>
      <c r="D29" s="15">
        <v>169</v>
      </c>
      <c r="E29" s="15">
        <v>694</v>
      </c>
      <c r="F29" s="15">
        <v>863</v>
      </c>
      <c r="G29" s="28">
        <f t="shared" si="0"/>
        <v>0.44947916666666665</v>
      </c>
      <c r="H29" s="15">
        <v>887</v>
      </c>
      <c r="I29" s="15">
        <v>1</v>
      </c>
      <c r="J29" s="15">
        <f t="shared" si="1"/>
        <v>888</v>
      </c>
      <c r="K29" s="15">
        <f t="shared" si="2"/>
        <v>1751</v>
      </c>
      <c r="L29" s="83">
        <f t="shared" si="3"/>
        <v>0.15189104788341429</v>
      </c>
      <c r="M29" s="1">
        <v>11528</v>
      </c>
    </row>
    <row r="30" spans="1:13">
      <c r="A30" s="51" t="s">
        <v>65</v>
      </c>
      <c r="B30" s="18" t="s">
        <v>66</v>
      </c>
      <c r="C30" s="15">
        <v>34114</v>
      </c>
      <c r="D30" s="15">
        <v>3451</v>
      </c>
      <c r="E30" s="15">
        <v>24389</v>
      </c>
      <c r="F30" s="15">
        <v>27840</v>
      </c>
      <c r="G30" s="28">
        <f t="shared" si="0"/>
        <v>0.81608723691153195</v>
      </c>
      <c r="H30" s="15">
        <v>8420</v>
      </c>
      <c r="I30" s="15">
        <v>37</v>
      </c>
      <c r="J30" s="15">
        <f t="shared" si="1"/>
        <v>8457</v>
      </c>
      <c r="K30" s="15">
        <f t="shared" si="2"/>
        <v>36297</v>
      </c>
      <c r="L30" s="83">
        <f t="shared" si="3"/>
        <v>0.23400963193625129</v>
      </c>
      <c r="M30" s="1">
        <v>155109</v>
      </c>
    </row>
    <row r="31" spans="1:13">
      <c r="A31" s="51" t="s">
        <v>73</v>
      </c>
      <c r="B31" s="18" t="s">
        <v>74</v>
      </c>
      <c r="C31" s="15">
        <v>12588</v>
      </c>
      <c r="D31" s="15">
        <v>2125</v>
      </c>
      <c r="E31" s="15">
        <v>5743</v>
      </c>
      <c r="F31" s="15">
        <v>7868</v>
      </c>
      <c r="G31" s="28">
        <f t="shared" si="0"/>
        <v>0.625039720368605</v>
      </c>
      <c r="H31" s="15">
        <v>4230</v>
      </c>
      <c r="I31" s="15">
        <v>52</v>
      </c>
      <c r="J31" s="15">
        <f t="shared" si="1"/>
        <v>4282</v>
      </c>
      <c r="K31" s="15">
        <f t="shared" si="2"/>
        <v>12150</v>
      </c>
      <c r="L31" s="83">
        <f t="shared" si="3"/>
        <v>0.23571636434183724</v>
      </c>
      <c r="M31" s="1">
        <v>51545</v>
      </c>
    </row>
    <row r="32" spans="1:13">
      <c r="A32" s="51" t="s">
        <v>76</v>
      </c>
      <c r="B32" s="18" t="s">
        <v>77</v>
      </c>
      <c r="C32" s="15">
        <v>75604</v>
      </c>
      <c r="D32" s="15">
        <v>1700</v>
      </c>
      <c r="E32" s="15">
        <v>13578</v>
      </c>
      <c r="F32" s="15">
        <v>15278</v>
      </c>
      <c r="G32" s="28">
        <f t="shared" si="0"/>
        <v>0.20207925506586952</v>
      </c>
      <c r="H32" s="15">
        <v>10374</v>
      </c>
      <c r="I32" s="15">
        <v>102</v>
      </c>
      <c r="J32" s="15">
        <f t="shared" si="1"/>
        <v>10476</v>
      </c>
      <c r="K32" s="15">
        <f t="shared" si="2"/>
        <v>25754</v>
      </c>
      <c r="L32" s="83">
        <f t="shared" si="3"/>
        <v>0.19998136385519716</v>
      </c>
      <c r="M32" s="1">
        <v>128782</v>
      </c>
    </row>
    <row r="33" spans="1:13">
      <c r="A33" s="51" t="s">
        <v>80</v>
      </c>
      <c r="B33" s="18" t="s">
        <v>81</v>
      </c>
      <c r="C33" s="15">
        <v>17871</v>
      </c>
      <c r="D33" s="15">
        <v>2269</v>
      </c>
      <c r="E33" s="15">
        <v>6198</v>
      </c>
      <c r="F33" s="15">
        <v>8467</v>
      </c>
      <c r="G33" s="28">
        <f t="shared" si="0"/>
        <v>0.47378434334956077</v>
      </c>
      <c r="H33" s="15">
        <v>11714</v>
      </c>
      <c r="I33" s="15">
        <v>60</v>
      </c>
      <c r="J33" s="15">
        <f t="shared" si="1"/>
        <v>11774</v>
      </c>
      <c r="K33" s="15">
        <f t="shared" si="2"/>
        <v>20241</v>
      </c>
      <c r="L33" s="83">
        <f t="shared" si="3"/>
        <v>0.1776913555319504</v>
      </c>
      <c r="M33" s="1">
        <v>113911</v>
      </c>
    </row>
    <row r="34" spans="1:13">
      <c r="A34" s="51" t="s">
        <v>82</v>
      </c>
      <c r="B34" s="18" t="s">
        <v>83</v>
      </c>
      <c r="C34" s="15">
        <v>131744</v>
      </c>
      <c r="D34" s="15">
        <v>5723</v>
      </c>
      <c r="E34" s="15">
        <v>32638</v>
      </c>
      <c r="F34" s="15">
        <v>38361</v>
      </c>
      <c r="G34" s="28">
        <f t="shared" si="0"/>
        <v>0.29117834588292446</v>
      </c>
      <c r="H34" s="15">
        <v>39583</v>
      </c>
      <c r="I34" s="15">
        <v>341</v>
      </c>
      <c r="J34" s="15">
        <f t="shared" si="1"/>
        <v>39924</v>
      </c>
      <c r="K34" s="15">
        <f t="shared" si="2"/>
        <v>78285</v>
      </c>
      <c r="L34" s="83">
        <f t="shared" si="3"/>
        <v>0.19051199871507524</v>
      </c>
      <c r="M34" s="1">
        <v>410919</v>
      </c>
    </row>
    <row r="35" spans="1:13">
      <c r="A35" s="51" t="s">
        <v>84</v>
      </c>
      <c r="B35" s="18" t="s">
        <v>83</v>
      </c>
      <c r="C35" s="15">
        <v>59190</v>
      </c>
      <c r="D35" s="15">
        <v>2867</v>
      </c>
      <c r="E35" s="15">
        <v>13506</v>
      </c>
      <c r="F35" s="15">
        <v>16373</v>
      </c>
      <c r="G35" s="28">
        <f t="shared" si="0"/>
        <v>0.27661767190403785</v>
      </c>
      <c r="H35" s="15">
        <v>13750</v>
      </c>
      <c r="I35" s="15">
        <v>63</v>
      </c>
      <c r="J35" s="15">
        <f t="shared" si="1"/>
        <v>13813</v>
      </c>
      <c r="K35" s="15">
        <f t="shared" si="2"/>
        <v>30186</v>
      </c>
      <c r="L35" s="83">
        <f t="shared" si="3"/>
        <v>0.2718920574300589</v>
      </c>
      <c r="M35" s="1">
        <v>111022</v>
      </c>
    </row>
    <row r="36" spans="1:13">
      <c r="A36" s="51" t="s">
        <v>20</v>
      </c>
      <c r="B36" s="18" t="s">
        <v>21</v>
      </c>
      <c r="C36" s="15">
        <v>8020</v>
      </c>
      <c r="D36" s="15">
        <v>805</v>
      </c>
      <c r="E36" s="15">
        <v>2914</v>
      </c>
      <c r="F36" s="15">
        <v>3719</v>
      </c>
      <c r="G36" s="28">
        <f t="shared" si="0"/>
        <v>0.46371571072319201</v>
      </c>
      <c r="H36" s="15">
        <v>3307</v>
      </c>
      <c r="I36" s="15">
        <v>7</v>
      </c>
      <c r="J36" s="15">
        <f t="shared" si="1"/>
        <v>3314</v>
      </c>
      <c r="K36" s="15">
        <f t="shared" si="2"/>
        <v>7033</v>
      </c>
      <c r="L36" s="83">
        <f t="shared" si="3"/>
        <v>0.18345680300500836</v>
      </c>
      <c r="M36" s="1">
        <v>38336</v>
      </c>
    </row>
    <row r="37" spans="1:13">
      <c r="A37" s="51" t="s">
        <v>46</v>
      </c>
      <c r="B37" s="18" t="s">
        <v>47</v>
      </c>
      <c r="C37" s="15">
        <v>4230</v>
      </c>
      <c r="D37" s="15">
        <v>560</v>
      </c>
      <c r="E37" s="15">
        <v>1520</v>
      </c>
      <c r="F37" s="15">
        <v>2080</v>
      </c>
      <c r="G37" s="28">
        <f t="shared" si="0"/>
        <v>0.49172576832151299</v>
      </c>
      <c r="H37" s="15">
        <v>2188</v>
      </c>
      <c r="I37" s="15">
        <v>4</v>
      </c>
      <c r="J37" s="15">
        <f t="shared" si="1"/>
        <v>2192</v>
      </c>
      <c r="K37" s="15">
        <f t="shared" si="2"/>
        <v>4272</v>
      </c>
      <c r="L37" s="83">
        <f t="shared" si="3"/>
        <v>0.17834926731515885</v>
      </c>
      <c r="M37" s="1">
        <v>23953</v>
      </c>
    </row>
    <row r="38" spans="1:13">
      <c r="A38" s="51" t="s">
        <v>72</v>
      </c>
      <c r="B38" s="18" t="s">
        <v>47</v>
      </c>
      <c r="C38" s="15">
        <v>6154</v>
      </c>
      <c r="D38" s="15">
        <v>1388</v>
      </c>
      <c r="E38" s="15">
        <v>7901</v>
      </c>
      <c r="F38" s="15">
        <v>9289</v>
      </c>
      <c r="G38" s="47">
        <f t="shared" si="0"/>
        <v>1.5094247643808905</v>
      </c>
      <c r="H38" s="15">
        <v>3432</v>
      </c>
      <c r="I38" s="15">
        <v>7</v>
      </c>
      <c r="J38" s="15">
        <f t="shared" si="1"/>
        <v>3439</v>
      </c>
      <c r="K38" s="15">
        <f t="shared" si="2"/>
        <v>12728</v>
      </c>
      <c r="L38" s="83">
        <f t="shared" si="3"/>
        <v>0.21071103385481335</v>
      </c>
      <c r="M38" s="1">
        <v>60405</v>
      </c>
    </row>
    <row r="39" spans="1:13">
      <c r="A39" s="51" t="s">
        <v>36</v>
      </c>
      <c r="B39" s="18" t="s">
        <v>37</v>
      </c>
      <c r="C39" s="15">
        <v>9476</v>
      </c>
      <c r="D39" s="15">
        <v>1006</v>
      </c>
      <c r="E39" s="15">
        <v>5639</v>
      </c>
      <c r="F39" s="15">
        <v>6645</v>
      </c>
      <c r="G39" s="28">
        <f t="shared" si="0"/>
        <v>0.70124525116082737</v>
      </c>
      <c r="H39" s="15">
        <v>1997</v>
      </c>
      <c r="I39" s="15">
        <v>8</v>
      </c>
      <c r="J39" s="15">
        <f t="shared" si="1"/>
        <v>2005</v>
      </c>
      <c r="K39" s="15">
        <f t="shared" si="2"/>
        <v>8650</v>
      </c>
      <c r="L39" s="83">
        <f t="shared" si="3"/>
        <v>0.19981519981519982</v>
      </c>
      <c r="M39" s="1">
        <v>43290</v>
      </c>
    </row>
    <row r="40" spans="1:13">
      <c r="A40" s="51" t="s">
        <v>44</v>
      </c>
      <c r="B40" s="18" t="s">
        <v>37</v>
      </c>
      <c r="C40" s="15">
        <v>12642</v>
      </c>
      <c r="D40" s="15">
        <v>2877</v>
      </c>
      <c r="E40" s="15">
        <v>16143</v>
      </c>
      <c r="F40" s="15">
        <v>19020</v>
      </c>
      <c r="G40" s="47">
        <f t="shared" si="0"/>
        <v>1.5045087802562886</v>
      </c>
      <c r="H40" s="15">
        <v>7659</v>
      </c>
      <c r="I40" s="15">
        <v>56</v>
      </c>
      <c r="J40" s="15">
        <f t="shared" si="1"/>
        <v>7715</v>
      </c>
      <c r="K40" s="15">
        <f t="shared" si="2"/>
        <v>26735</v>
      </c>
      <c r="L40" s="83">
        <f t="shared" si="3"/>
        <v>0.20216418136172529</v>
      </c>
      <c r="M40" s="1">
        <v>132244</v>
      </c>
    </row>
    <row r="41" spans="1:13">
      <c r="A41" s="51" t="s">
        <v>87</v>
      </c>
      <c r="B41" s="18" t="s">
        <v>88</v>
      </c>
      <c r="C41" s="15">
        <v>31931</v>
      </c>
      <c r="D41" s="15">
        <v>6418</v>
      </c>
      <c r="E41" s="15">
        <v>12292</v>
      </c>
      <c r="F41" s="15">
        <v>18710</v>
      </c>
      <c r="G41" s="28">
        <f t="shared" si="0"/>
        <v>0.58595095675049325</v>
      </c>
      <c r="H41" s="15">
        <v>20219</v>
      </c>
      <c r="I41" s="15">
        <v>306</v>
      </c>
      <c r="J41" s="15">
        <f t="shared" si="1"/>
        <v>20525</v>
      </c>
      <c r="K41" s="15">
        <f t="shared" si="2"/>
        <v>39235</v>
      </c>
      <c r="L41" s="83">
        <f t="shared" si="3"/>
        <v>0.15887895881335823</v>
      </c>
      <c r="M41" s="1">
        <v>246949</v>
      </c>
    </row>
    <row r="42" spans="1:13">
      <c r="A42" s="51" t="s">
        <v>89</v>
      </c>
      <c r="B42" s="18" t="s">
        <v>90</v>
      </c>
      <c r="C42" s="15">
        <v>16359</v>
      </c>
      <c r="D42" s="15">
        <v>2243</v>
      </c>
      <c r="E42" s="15">
        <v>9377</v>
      </c>
      <c r="F42" s="15">
        <v>11620</v>
      </c>
      <c r="G42" s="28">
        <f t="shared" si="0"/>
        <v>0.71031236628155758</v>
      </c>
      <c r="H42" s="15">
        <v>7475</v>
      </c>
      <c r="I42" s="15">
        <v>66</v>
      </c>
      <c r="J42" s="15">
        <f t="shared" si="1"/>
        <v>7541</v>
      </c>
      <c r="K42" s="15">
        <f t="shared" si="2"/>
        <v>19161</v>
      </c>
      <c r="L42" s="83">
        <f t="shared" si="3"/>
        <v>0.19096073350607934</v>
      </c>
      <c r="M42" s="1">
        <v>100340</v>
      </c>
    </row>
    <row r="43" spans="1:13">
      <c r="A43" s="51" t="s">
        <v>40</v>
      </c>
      <c r="B43" s="18" t="s">
        <v>41</v>
      </c>
      <c r="C43" s="15">
        <v>11147</v>
      </c>
      <c r="D43" s="15">
        <v>1271</v>
      </c>
      <c r="E43" s="15">
        <v>6030</v>
      </c>
      <c r="F43" s="15">
        <v>7301</v>
      </c>
      <c r="G43" s="28">
        <f t="shared" si="0"/>
        <v>0.65497443258275767</v>
      </c>
      <c r="H43" s="15">
        <v>3531</v>
      </c>
      <c r="I43" s="15">
        <v>14</v>
      </c>
      <c r="J43" s="15">
        <f t="shared" si="1"/>
        <v>3545</v>
      </c>
      <c r="K43" s="15">
        <f t="shared" si="2"/>
        <v>10846</v>
      </c>
      <c r="L43" s="83">
        <f t="shared" si="3"/>
        <v>0.29563605636874096</v>
      </c>
      <c r="M43" s="1">
        <v>36687</v>
      </c>
    </row>
    <row r="44" spans="1:13">
      <c r="A44" s="51" t="s">
        <v>78</v>
      </c>
      <c r="B44" s="18" t="s">
        <v>79</v>
      </c>
      <c r="C44" s="15">
        <v>9631</v>
      </c>
      <c r="D44" s="15">
        <v>198</v>
      </c>
      <c r="E44" s="15">
        <v>1489</v>
      </c>
      <c r="F44" s="15">
        <v>1687</v>
      </c>
      <c r="G44" s="28">
        <f t="shared" si="0"/>
        <v>0.17516353442010177</v>
      </c>
      <c r="H44" s="15">
        <v>231</v>
      </c>
      <c r="I44" s="15">
        <v>3</v>
      </c>
      <c r="J44" s="15">
        <f t="shared" si="1"/>
        <v>234</v>
      </c>
      <c r="K44" s="15">
        <f t="shared" si="2"/>
        <v>1921</v>
      </c>
      <c r="L44" s="83">
        <f t="shared" si="3"/>
        <v>0.28599076968884918</v>
      </c>
      <c r="M44" s="1">
        <v>6717</v>
      </c>
    </row>
    <row r="45" spans="1:13">
      <c r="A45" s="51" t="s">
        <v>91</v>
      </c>
      <c r="B45" s="18" t="s">
        <v>79</v>
      </c>
      <c r="C45" s="15">
        <v>73192</v>
      </c>
      <c r="D45" s="15">
        <v>10147</v>
      </c>
      <c r="E45" s="15">
        <v>52942</v>
      </c>
      <c r="F45" s="15">
        <v>63089</v>
      </c>
      <c r="G45" s="28">
        <f t="shared" si="0"/>
        <v>0.86196578861077711</v>
      </c>
      <c r="H45" s="15">
        <v>29409</v>
      </c>
      <c r="I45" s="15">
        <v>201</v>
      </c>
      <c r="J45" s="15">
        <f t="shared" si="1"/>
        <v>29610</v>
      </c>
      <c r="K45" s="15">
        <f t="shared" si="2"/>
        <v>92699</v>
      </c>
      <c r="L45" s="83">
        <f t="shared" si="3"/>
        <v>0.18993400388067835</v>
      </c>
      <c r="M45" s="1">
        <v>488059</v>
      </c>
    </row>
    <row r="46" spans="1:13">
      <c r="A46" s="51" t="s">
        <v>59</v>
      </c>
      <c r="B46" s="18" t="s">
        <v>60</v>
      </c>
      <c r="C46" s="15">
        <v>6528</v>
      </c>
      <c r="D46" s="15">
        <v>646</v>
      </c>
      <c r="E46" s="15">
        <v>4194</v>
      </c>
      <c r="F46" s="15">
        <v>4840</v>
      </c>
      <c r="G46" s="28">
        <f t="shared" si="0"/>
        <v>0.74142156862745101</v>
      </c>
      <c r="H46" s="15">
        <v>3017</v>
      </c>
      <c r="I46" s="15">
        <v>8</v>
      </c>
      <c r="J46" s="15">
        <f t="shared" si="1"/>
        <v>3025</v>
      </c>
      <c r="K46" s="15">
        <f t="shared" si="2"/>
        <v>7865</v>
      </c>
      <c r="L46" s="83">
        <f t="shared" si="3"/>
        <v>0.1744057122582934</v>
      </c>
      <c r="M46" s="1">
        <v>45096</v>
      </c>
    </row>
    <row r="47" spans="1:13">
      <c r="A47" s="51" t="s">
        <v>92</v>
      </c>
      <c r="B47" s="18" t="s">
        <v>93</v>
      </c>
      <c r="C47" s="15">
        <v>31012</v>
      </c>
      <c r="D47" s="15">
        <v>1728</v>
      </c>
      <c r="E47" s="15">
        <v>21135</v>
      </c>
      <c r="F47" s="15">
        <v>22863</v>
      </c>
      <c r="G47" s="28">
        <f t="shared" si="0"/>
        <v>0.73723074938733391</v>
      </c>
      <c r="H47" s="15">
        <v>7955</v>
      </c>
      <c r="I47" s="15">
        <v>40</v>
      </c>
      <c r="J47" s="15">
        <f t="shared" si="1"/>
        <v>7995</v>
      </c>
      <c r="K47" s="15">
        <f t="shared" si="2"/>
        <v>30858</v>
      </c>
      <c r="L47" s="83">
        <f t="shared" si="3"/>
        <v>0.30675175951330075</v>
      </c>
      <c r="M47" s="1">
        <v>100596</v>
      </c>
    </row>
    <row r="48" spans="1:13">
      <c r="A48" s="51" t="s">
        <v>94</v>
      </c>
      <c r="B48" s="18" t="s">
        <v>95</v>
      </c>
      <c r="C48" s="15">
        <v>23359</v>
      </c>
      <c r="D48" s="15">
        <v>7520</v>
      </c>
      <c r="E48" s="15">
        <v>27044</v>
      </c>
      <c r="F48" s="15">
        <v>34564</v>
      </c>
      <c r="G48" s="47">
        <f t="shared" si="0"/>
        <v>1.4796866304208227</v>
      </c>
      <c r="H48" s="15">
        <v>21496</v>
      </c>
      <c r="I48" s="15">
        <v>145</v>
      </c>
      <c r="J48" s="15">
        <f t="shared" si="1"/>
        <v>21641</v>
      </c>
      <c r="K48" s="15">
        <f t="shared" si="2"/>
        <v>56205</v>
      </c>
      <c r="L48" s="83">
        <f t="shared" si="3"/>
        <v>0.25765209060111943</v>
      </c>
      <c r="M48" s="1">
        <v>218143</v>
      </c>
    </row>
    <row r="49" spans="1:13">
      <c r="A49" s="51" t="s">
        <v>97</v>
      </c>
      <c r="B49" s="18" t="s">
        <v>98</v>
      </c>
      <c r="C49" s="15">
        <v>43240</v>
      </c>
      <c r="D49" s="15">
        <v>1203</v>
      </c>
      <c r="E49" s="15">
        <v>6439</v>
      </c>
      <c r="F49" s="15">
        <v>7642</v>
      </c>
      <c r="G49" s="28">
        <f t="shared" si="0"/>
        <v>0.1767345050878816</v>
      </c>
      <c r="H49" s="15">
        <v>8416</v>
      </c>
      <c r="I49" s="15">
        <v>37</v>
      </c>
      <c r="J49" s="15">
        <f t="shared" si="1"/>
        <v>8453</v>
      </c>
      <c r="K49" s="15">
        <f t="shared" si="2"/>
        <v>16095</v>
      </c>
      <c r="L49" s="83">
        <f t="shared" si="3"/>
        <v>0.21359184648459273</v>
      </c>
      <c r="M49" s="1">
        <v>75354</v>
      </c>
    </row>
    <row r="50" spans="1:13">
      <c r="A50" s="66"/>
      <c r="B50" s="19"/>
      <c r="C50" s="20"/>
      <c r="D50" s="20"/>
      <c r="E50" s="20"/>
      <c r="F50" s="20"/>
      <c r="G50" s="20"/>
      <c r="H50" s="20"/>
      <c r="I50" s="20"/>
      <c r="J50" s="20"/>
      <c r="K50" s="20"/>
      <c r="L50" s="92"/>
      <c r="M50" s="26"/>
    </row>
    <row r="51" spans="1:13">
      <c r="A51" s="21" t="s">
        <v>107</v>
      </c>
      <c r="B51" s="89"/>
      <c r="C51" s="23">
        <f>SUM(C2:C49)</f>
        <v>1097379</v>
      </c>
      <c r="D51" s="23">
        <f t="shared" ref="D51:E51" si="4">SUM(D2:D49)</f>
        <v>147305</v>
      </c>
      <c r="E51" s="23">
        <f t="shared" si="4"/>
        <v>658319</v>
      </c>
      <c r="F51" s="23">
        <f>SUM(F2:F49)</f>
        <v>805624</v>
      </c>
      <c r="G51" s="90">
        <f>F51/C51</f>
        <v>0.73413469731059189</v>
      </c>
      <c r="H51" s="23">
        <f t="shared" ref="H51:I51" si="5">SUM(H2:H49)</f>
        <v>461177</v>
      </c>
      <c r="I51" s="23">
        <f t="shared" si="5"/>
        <v>3606</v>
      </c>
      <c r="J51" s="23">
        <f>H51+I51</f>
        <v>464783</v>
      </c>
      <c r="K51" s="23">
        <f>F51+J51</f>
        <v>1270407</v>
      </c>
      <c r="L51" s="62">
        <f>K51/M51</f>
        <v>0.21193421267307561</v>
      </c>
      <c r="M51" s="91">
        <f>SUM(M2:M49)</f>
        <v>5994346</v>
      </c>
    </row>
    <row r="52" spans="1:13">
      <c r="A52" s="10" t="s">
        <v>99</v>
      </c>
      <c r="B52" s="10"/>
      <c r="C52" s="23">
        <f>AVERAGE(C2:C49)</f>
        <v>22862.0625</v>
      </c>
      <c r="D52" s="23">
        <f t="shared" ref="D52:E52" si="6">AVERAGE(D2:D49)</f>
        <v>3068.8541666666665</v>
      </c>
      <c r="E52" s="23">
        <f t="shared" si="6"/>
        <v>13714.979166666666</v>
      </c>
      <c r="F52" s="23">
        <f>AVERAGE(F2:F49)</f>
        <v>16783.833333333332</v>
      </c>
      <c r="G52" s="90">
        <f>AVERAGE(G2:G49)</f>
        <v>0.87945582608921846</v>
      </c>
      <c r="H52" s="23">
        <f t="shared" ref="H52:I52" si="7">AVERAGE(H2:H49)</f>
        <v>9607.8541666666661</v>
      </c>
      <c r="I52" s="23">
        <f t="shared" si="7"/>
        <v>75.125</v>
      </c>
      <c r="J52" s="23">
        <f>AVERAGE(J2:J49)</f>
        <v>9682.9791666666661</v>
      </c>
      <c r="K52" s="23">
        <f>AVERAGE(K2:K49)</f>
        <v>26466.8125</v>
      </c>
      <c r="L52" s="63">
        <f>AVERAGE(L2:L49)</f>
        <v>0.21306053173858727</v>
      </c>
      <c r="M52" s="29"/>
    </row>
    <row r="53" spans="1:13">
      <c r="A53" s="10" t="s">
        <v>100</v>
      </c>
      <c r="B53" s="10"/>
      <c r="C53" s="23">
        <f>MEDIAN(C2:C49)</f>
        <v>14422</v>
      </c>
      <c r="D53" s="23">
        <f t="shared" ref="D53:E53" si="8">MEDIAN(D2:D49)</f>
        <v>1714</v>
      </c>
      <c r="E53" s="23">
        <f t="shared" si="8"/>
        <v>7866</v>
      </c>
      <c r="F53" s="23">
        <f>MEDIAN(F2:F49)</f>
        <v>9300</v>
      </c>
      <c r="G53" s="90">
        <f>MEDIAN(G2:G49)</f>
        <v>0.70577880872119247</v>
      </c>
      <c r="H53" s="23">
        <f t="shared" ref="H53:I53" si="9">MEDIAN(H2:H49)</f>
        <v>7506</v>
      </c>
      <c r="I53" s="23">
        <f t="shared" si="9"/>
        <v>40.5</v>
      </c>
      <c r="J53" s="23">
        <f>MEDIAN(J2:J49)</f>
        <v>7559.5</v>
      </c>
      <c r="K53" s="23">
        <f>MEDIAN(K2:K49)</f>
        <v>18025</v>
      </c>
      <c r="L53" s="63">
        <f>MEDIAN(L2:L49)</f>
        <v>0.20169689605206925</v>
      </c>
      <c r="M53" s="29"/>
    </row>
    <row r="54" spans="1:13" ht="13.9" customHeight="1">
      <c r="A54" s="11"/>
      <c r="B54" s="11"/>
      <c r="C54" s="12"/>
      <c r="D54" s="12"/>
      <c r="E54" s="12"/>
      <c r="F54" s="12"/>
      <c r="G54" s="12"/>
      <c r="H54" s="12"/>
      <c r="I54" s="12"/>
      <c r="J54" s="12"/>
      <c r="K54" s="12"/>
      <c r="L54" s="12"/>
    </row>
    <row r="55" spans="1:13">
      <c r="A55" s="176" t="s">
        <v>265</v>
      </c>
      <c r="B55" s="177"/>
      <c r="C55" s="177"/>
      <c r="D55" s="177"/>
      <c r="E55" s="177"/>
      <c r="F55" s="177"/>
      <c r="G55" s="177"/>
      <c r="H55" s="177"/>
      <c r="I55" s="177"/>
      <c r="J55" s="177"/>
      <c r="K55" s="177"/>
      <c r="L55" s="178"/>
    </row>
    <row r="56" spans="1:13">
      <c r="A56" s="179" t="s">
        <v>254</v>
      </c>
      <c r="B56" s="180"/>
      <c r="C56" s="180"/>
      <c r="D56" s="180"/>
      <c r="E56" s="180"/>
      <c r="F56" s="180"/>
      <c r="G56" s="180"/>
      <c r="H56" s="180"/>
      <c r="I56" s="180"/>
      <c r="J56" s="180"/>
      <c r="K56" s="180"/>
      <c r="L56" s="181"/>
    </row>
  </sheetData>
  <autoFilter ref="A1:L1" xr:uid="{34C079FD-86C1-4887-8F6F-2A295B57E493}"/>
  <sortState xmlns:xlrd2="http://schemas.microsoft.com/office/spreadsheetml/2017/richdata2" ref="A2:M49">
    <sortCondition ref="B2:B49"/>
  </sortState>
  <mergeCells count="2">
    <mergeCell ref="A55:L55"/>
    <mergeCell ref="A56:L56"/>
  </mergeCells>
  <conditionalFormatting sqref="A2:L49">
    <cfRule type="expression" dxfId="2" priority="1">
      <formula>MOD(ROW(),2)=0</formula>
    </cfRule>
  </conditionalFormatting>
  <pageMargins left="0.7" right="0.7" top="0.75" bottom="0.75" header="0.3" footer="0.3"/>
  <pageSetup orientation="portrait" r:id="rId1"/>
  <ignoredErrors>
    <ignoredError sqref="G5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94e957f-80ce-4eda-9e02-31455ab5eee7">
      <UserInfo>
        <DisplayName>Metzger, Kelly (OLIS)</DisplayName>
        <AccountId>24</AccountId>
        <AccountType/>
      </UserInfo>
    </SharedWithUsers>
    <RIFANSPRProcessed_x003f_ xmlns="0ee27866-b6d5-4252-8d64-3ae05954dadf">false</RIFANSPRProcessed_x003f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1" ma:contentTypeDescription="Create a new document." ma:contentTypeScope="" ma:versionID="de7d39dffc2c929477a2764d6d7ce02b">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9e05a7a44b6cc91b484a659e5d2e0349"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RIFANSPRProcessed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IFANSPRProcessed_x003f_" ma:index="18" nillable="true" ma:displayName="RIFANS PR Processed?" ma:default="0" ma:format="Dropdown" ma:internalName="RIFANSPRProcessed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640C72-DBF2-4B41-ABE5-95B410A0C9F0}">
  <ds:schemaRefs>
    <ds:schemaRef ds:uri="http://purl.org/dc/elements/1.1/"/>
    <ds:schemaRef ds:uri="http://schemas.microsoft.com/office/2006/metadata/properties"/>
    <ds:schemaRef ds:uri="0ee27866-b6d5-4252-8d64-3ae05954dad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94e957f-80ce-4eda-9e02-31455ab5eee7"/>
    <ds:schemaRef ds:uri="http://www.w3.org/XML/1998/namespace"/>
    <ds:schemaRef ds:uri="http://purl.org/dc/dcmitype/"/>
  </ds:schemaRefs>
</ds:datastoreItem>
</file>

<file path=customXml/itemProps2.xml><?xml version="1.0" encoding="utf-8"?>
<ds:datastoreItem xmlns:ds="http://schemas.openxmlformats.org/officeDocument/2006/customXml" ds:itemID="{3F8157A1-D2AA-45CE-8684-66B903EF085F}">
  <ds:schemaRefs>
    <ds:schemaRef ds:uri="http://schemas.microsoft.com/sharepoint/v3/contenttype/forms"/>
  </ds:schemaRefs>
</ds:datastoreItem>
</file>

<file path=customXml/itemProps3.xml><?xml version="1.0" encoding="utf-8"?>
<ds:datastoreItem xmlns:ds="http://schemas.openxmlformats.org/officeDocument/2006/customXml" ds:itemID="{78EE8DB8-F30C-4520-A685-35CD0E604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vt:lpstr>
      <vt:lpstr>Circ Measures</vt:lpstr>
      <vt:lpstr>Circ Measures - muni</vt:lpstr>
      <vt:lpstr>Circ Measures by pop</vt:lpstr>
      <vt:lpstr>Physical Circ</vt:lpstr>
      <vt:lpstr>Audience</vt:lpstr>
      <vt:lpstr>Elec Materials</vt:lpstr>
      <vt:lpstr>Elec Materials - muni</vt:lpstr>
      <vt:lpstr>AV Circ</vt:lpstr>
      <vt:lpstr>E-Collections</vt:lpstr>
      <vt:lpstr>ILL</vt:lpstr>
      <vt:lpstr>All Collection Use Data</vt:lpstr>
      <vt:lpstr>Other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Marrocco, David (OLIS)</dc:creator>
  <cp:keywords/>
  <dc:description/>
  <cp:lastModifiedBy>Metzger, Kelly (OLIS)</cp:lastModifiedBy>
  <cp:revision/>
  <dcterms:created xsi:type="dcterms:W3CDTF">2023-01-19T17:50:17Z</dcterms:created>
  <dcterms:modified xsi:type="dcterms:W3CDTF">2023-02-16T15:43:14Z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ies>
</file>