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igov-my.sharepoint.com/personal/kelly_metzger_olis_ri_gov/Documents/Annual Survey/FY23/CompStats/"/>
    </mc:Choice>
  </mc:AlternateContent>
  <xr:revisionPtr revIDLastSave="0" documentId="8_{292D7FC5-BFD3-4F44-ADD0-86AFC380F220}" xr6:coauthVersionLast="47" xr6:coauthVersionMax="47" xr10:uidLastSave="{00000000-0000-0000-0000-000000000000}"/>
  <bookViews>
    <workbookView xWindow="28680" yWindow="-150" windowWidth="29040" windowHeight="15840" tabRatio="867" xr2:uid="{B58E28D3-DEAF-48EA-8534-425C2F4187CA}"/>
  </bookViews>
  <sheets>
    <sheet name="Intro" sheetId="12" r:id="rId1"/>
    <sheet name="Operating Rev" sheetId="2" r:id="rId2"/>
    <sheet name="Operating Rev - chart" sheetId="3" r:id="rId3"/>
    <sheet name="Operating Expend" sheetId="4" r:id="rId4"/>
    <sheet name="Operating Expend - chart" sheetId="5" r:id="rId5"/>
    <sheet name="Staff Expend" sheetId="6" r:id="rId6"/>
    <sheet name="Staff Expend by pop" sheetId="8" r:id="rId7"/>
    <sheet name="Collection Expend" sheetId="9" r:id="rId8"/>
    <sheet name="Other Operating Expend" sheetId="10" r:id="rId9"/>
    <sheet name="Capital Rev &amp; Expend" sheetId="11" r:id="rId10"/>
    <sheet name="All Data" sheetId="1" r:id="rId11"/>
  </sheets>
  <definedNames>
    <definedName name="_xlnm._FilterDatabase" localSheetId="10" hidden="1">'All Data'!$A$1:$AU$49</definedName>
    <definedName name="_xlnm._FilterDatabase" localSheetId="9" hidden="1">'Capital Rev &amp; Expend'!$A$2:$V$2</definedName>
    <definedName name="_xlnm._FilterDatabase" localSheetId="7" hidden="1">'Collection Expend'!$A$2:$Z$2</definedName>
    <definedName name="_xlnm._FilterDatabase" localSheetId="3" hidden="1">'Operating Expend'!$A$2:$P$2</definedName>
    <definedName name="_xlnm._FilterDatabase" localSheetId="1" hidden="1">'Operating Rev'!$A$2:$Y$2</definedName>
    <definedName name="_xlnm._FilterDatabase" localSheetId="8" hidden="1">'Other Operating Expend'!$A$2:$Y$2</definedName>
    <definedName name="_xlnm._FilterDatabase" localSheetId="5" hidden="1">'Staff Expend'!$A$2:$O$2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11" l="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 i="11"/>
  <c r="T6" i="11"/>
  <c r="T7" i="11"/>
  <c r="T8" i="11"/>
  <c r="T9" i="11"/>
  <c r="T10" i="11"/>
  <c r="T11" i="11"/>
  <c r="T12" i="11"/>
  <c r="T13" i="11"/>
  <c r="T4" i="11"/>
  <c r="T3" i="11"/>
  <c r="O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3"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4" i="11"/>
  <c r="M5" i="11"/>
  <c r="M6" i="11"/>
  <c r="M7" i="11"/>
  <c r="M8" i="11"/>
  <c r="M9" i="11"/>
  <c r="M10" i="11"/>
  <c r="M11" i="11"/>
  <c r="M12" i="11"/>
  <c r="M13" i="11"/>
  <c r="M14" i="11"/>
  <c r="M3" i="11"/>
  <c r="K44" i="11"/>
  <c r="K45" i="11"/>
  <c r="K46" i="11"/>
  <c r="K47" i="11"/>
  <c r="K48" i="11"/>
  <c r="K49" i="11"/>
  <c r="K50" i="11"/>
  <c r="K21" i="11"/>
  <c r="K22" i="11"/>
  <c r="K23" i="11"/>
  <c r="K24" i="11"/>
  <c r="K25" i="11"/>
  <c r="K26" i="11"/>
  <c r="K27" i="11"/>
  <c r="K28" i="11"/>
  <c r="K29" i="11"/>
  <c r="K30" i="11"/>
  <c r="K31" i="11"/>
  <c r="K32" i="11"/>
  <c r="K33" i="11"/>
  <c r="K34" i="11"/>
  <c r="K35" i="11"/>
  <c r="K36" i="11"/>
  <c r="K37" i="11"/>
  <c r="K38" i="11"/>
  <c r="K39" i="11"/>
  <c r="K40" i="11"/>
  <c r="K41" i="11"/>
  <c r="K42" i="11"/>
  <c r="K43" i="11"/>
  <c r="K19" i="11"/>
  <c r="K20" i="11"/>
  <c r="K12" i="11"/>
  <c r="K13" i="11"/>
  <c r="K14" i="11"/>
  <c r="K15" i="11"/>
  <c r="K16" i="11"/>
  <c r="K17" i="11"/>
  <c r="K18" i="11"/>
  <c r="K6" i="11"/>
  <c r="K7" i="11"/>
  <c r="K8" i="11"/>
  <c r="K9" i="11"/>
  <c r="K10" i="11"/>
  <c r="K11" i="11"/>
  <c r="K4" i="11"/>
  <c r="K5" i="11"/>
  <c r="K3" i="11"/>
  <c r="H4" i="11"/>
  <c r="I4" i="11"/>
  <c r="H5" i="11"/>
  <c r="I5" i="11"/>
  <c r="H6" i="11"/>
  <c r="I6" i="11"/>
  <c r="H7" i="11"/>
  <c r="I7" i="11"/>
  <c r="H8" i="11"/>
  <c r="I8" i="11"/>
  <c r="H9" i="11"/>
  <c r="I9" i="11"/>
  <c r="H10" i="11"/>
  <c r="I10" i="11"/>
  <c r="H11" i="11"/>
  <c r="I11" i="11"/>
  <c r="H12" i="11"/>
  <c r="I12" i="11"/>
  <c r="H13" i="11"/>
  <c r="I13" i="11"/>
  <c r="H14" i="11"/>
  <c r="I14" i="11"/>
  <c r="H15" i="11"/>
  <c r="I15" i="11"/>
  <c r="H16" i="11"/>
  <c r="I16" i="11"/>
  <c r="H17" i="11"/>
  <c r="I17" i="11"/>
  <c r="H18" i="11"/>
  <c r="I18" i="11"/>
  <c r="H19" i="11"/>
  <c r="I19" i="11"/>
  <c r="H20" i="11"/>
  <c r="I20" i="11"/>
  <c r="H21" i="11"/>
  <c r="I21" i="11"/>
  <c r="H22" i="11"/>
  <c r="I22" i="11"/>
  <c r="H23" i="11"/>
  <c r="I23" i="11"/>
  <c r="H24" i="11"/>
  <c r="I24" i="11"/>
  <c r="H25" i="11"/>
  <c r="I25" i="11"/>
  <c r="H26" i="11"/>
  <c r="I26" i="11"/>
  <c r="H27" i="11"/>
  <c r="I27" i="11"/>
  <c r="H28" i="11"/>
  <c r="I28" i="11"/>
  <c r="H29" i="11"/>
  <c r="I29" i="11"/>
  <c r="H30" i="11"/>
  <c r="I30" i="11"/>
  <c r="H31" i="11"/>
  <c r="I31" i="11"/>
  <c r="H32" i="11"/>
  <c r="I32" i="11"/>
  <c r="H33" i="11"/>
  <c r="I33" i="11"/>
  <c r="H34" i="11"/>
  <c r="I34" i="11"/>
  <c r="H35" i="11"/>
  <c r="I35" i="11"/>
  <c r="H36" i="11"/>
  <c r="I36" i="11"/>
  <c r="H37" i="11"/>
  <c r="I37" i="11"/>
  <c r="H38" i="11"/>
  <c r="I38" i="11"/>
  <c r="H39" i="11"/>
  <c r="I39" i="11"/>
  <c r="H40" i="11"/>
  <c r="I40" i="11"/>
  <c r="H41" i="11"/>
  <c r="I41" i="11"/>
  <c r="H42" i="11"/>
  <c r="I42" i="11"/>
  <c r="H43" i="11"/>
  <c r="I43" i="11"/>
  <c r="H44" i="11"/>
  <c r="I44" i="11"/>
  <c r="H45" i="11"/>
  <c r="I45" i="11"/>
  <c r="H46" i="11"/>
  <c r="I46" i="11"/>
  <c r="H47" i="11"/>
  <c r="I47" i="11"/>
  <c r="H48" i="11"/>
  <c r="I48" i="11"/>
  <c r="H49" i="11"/>
  <c r="I49" i="11"/>
  <c r="H50" i="11"/>
  <c r="I50" i="11"/>
  <c r="I3" i="11"/>
  <c r="H3" i="11"/>
  <c r="E4" i="11"/>
  <c r="F4" i="11"/>
  <c r="E5" i="11"/>
  <c r="F5" i="11"/>
  <c r="E6" i="11"/>
  <c r="F6" i="11"/>
  <c r="E7" i="11"/>
  <c r="F7" i="11"/>
  <c r="E8" i="11"/>
  <c r="F8" i="11"/>
  <c r="E9" i="11"/>
  <c r="F9" i="11"/>
  <c r="E10" i="11"/>
  <c r="F10" i="11"/>
  <c r="E11" i="11"/>
  <c r="F11" i="11"/>
  <c r="E12" i="11"/>
  <c r="F12" i="11"/>
  <c r="E13" i="11"/>
  <c r="F13" i="11"/>
  <c r="E14" i="11"/>
  <c r="F14" i="11"/>
  <c r="E15" i="11"/>
  <c r="F15" i="11"/>
  <c r="E16" i="11"/>
  <c r="F16" i="11"/>
  <c r="E17" i="11"/>
  <c r="F17" i="11"/>
  <c r="E18" i="11"/>
  <c r="F18" i="11"/>
  <c r="E19" i="11"/>
  <c r="F19" i="11"/>
  <c r="E20" i="11"/>
  <c r="F20" i="11"/>
  <c r="E21" i="11"/>
  <c r="F21" i="11"/>
  <c r="E22" i="11"/>
  <c r="F22" i="11"/>
  <c r="E23" i="11"/>
  <c r="F23" i="11"/>
  <c r="E24" i="11"/>
  <c r="F24" i="11"/>
  <c r="E25" i="11"/>
  <c r="F25" i="11"/>
  <c r="E26" i="11"/>
  <c r="F26" i="11"/>
  <c r="E27" i="11"/>
  <c r="F27" i="11"/>
  <c r="E28" i="11"/>
  <c r="F28" i="11"/>
  <c r="E29" i="11"/>
  <c r="F29" i="11"/>
  <c r="E30" i="11"/>
  <c r="F30" i="11"/>
  <c r="E31" i="11"/>
  <c r="F31" i="11"/>
  <c r="E32" i="11"/>
  <c r="F32" i="11"/>
  <c r="E33" i="11"/>
  <c r="F33" i="11"/>
  <c r="E34" i="11"/>
  <c r="F34" i="11"/>
  <c r="E35" i="11"/>
  <c r="F35" i="11"/>
  <c r="E36" i="11"/>
  <c r="F36" i="11"/>
  <c r="E37" i="11"/>
  <c r="F37" i="11"/>
  <c r="E38" i="11"/>
  <c r="F38" i="11"/>
  <c r="E39" i="11"/>
  <c r="F39" i="11"/>
  <c r="E40" i="11"/>
  <c r="F40" i="11"/>
  <c r="E41" i="11"/>
  <c r="F41" i="11"/>
  <c r="E42" i="11"/>
  <c r="F42" i="11"/>
  <c r="E43" i="11"/>
  <c r="F43" i="11"/>
  <c r="E44" i="11"/>
  <c r="F44" i="11"/>
  <c r="E45" i="11"/>
  <c r="F45" i="11"/>
  <c r="E46" i="11"/>
  <c r="F46" i="11"/>
  <c r="E47" i="11"/>
  <c r="F47" i="11"/>
  <c r="E48" i="11"/>
  <c r="F48" i="11"/>
  <c r="E49" i="11"/>
  <c r="F49" i="11"/>
  <c r="E50" i="11"/>
  <c r="F50" i="11"/>
  <c r="F3" i="11"/>
  <c r="E3" i="11"/>
  <c r="W4" i="10"/>
  <c r="X4" i="10" s="1"/>
  <c r="W5" i="10"/>
  <c r="X5" i="10" s="1"/>
  <c r="W6" i="10"/>
  <c r="X6" i="10"/>
  <c r="Y6" i="10"/>
  <c r="W7" i="10"/>
  <c r="Y7" i="10" s="1"/>
  <c r="X7" i="10"/>
  <c r="W8" i="10"/>
  <c r="X8" i="10" s="1"/>
  <c r="W9" i="10"/>
  <c r="X9" i="10" s="1"/>
  <c r="W10" i="10"/>
  <c r="X10" i="10" s="1"/>
  <c r="W11" i="10"/>
  <c r="X11" i="10" s="1"/>
  <c r="Y11" i="10"/>
  <c r="W12" i="10"/>
  <c r="X12" i="10" s="1"/>
  <c r="W13" i="10"/>
  <c r="Y13" i="10" s="1"/>
  <c r="X13" i="10"/>
  <c r="W14" i="10"/>
  <c r="X14" i="10"/>
  <c r="Y14" i="10"/>
  <c r="W15" i="10"/>
  <c r="X15" i="10"/>
  <c r="Y15" i="10"/>
  <c r="W16" i="10"/>
  <c r="X16" i="10" s="1"/>
  <c r="W17" i="10"/>
  <c r="X17" i="10" s="1"/>
  <c r="W18" i="10"/>
  <c r="X18" i="10" s="1"/>
  <c r="W19" i="10"/>
  <c r="X19" i="10" s="1"/>
  <c r="Y19" i="10"/>
  <c r="W20" i="10"/>
  <c r="X20" i="10" s="1"/>
  <c r="W21" i="10"/>
  <c r="X21" i="10" s="1"/>
  <c r="W22" i="10"/>
  <c r="X22" i="10"/>
  <c r="Y22" i="10"/>
  <c r="W23" i="10"/>
  <c r="X23" i="10"/>
  <c r="Y23" i="10"/>
  <c r="W24" i="10"/>
  <c r="X24" i="10" s="1"/>
  <c r="W25" i="10"/>
  <c r="X25" i="10" s="1"/>
  <c r="W26" i="10"/>
  <c r="X26" i="10" s="1"/>
  <c r="W27" i="10"/>
  <c r="X27" i="10" s="1"/>
  <c r="Y27" i="10"/>
  <c r="W28" i="10"/>
  <c r="X28" i="10" s="1"/>
  <c r="W29" i="10"/>
  <c r="Y29" i="10" s="1"/>
  <c r="X29" i="10"/>
  <c r="W30" i="10"/>
  <c r="X30" i="10"/>
  <c r="Y30" i="10"/>
  <c r="W31" i="10"/>
  <c r="X31" i="10"/>
  <c r="Y31" i="10"/>
  <c r="W32" i="10"/>
  <c r="X32" i="10" s="1"/>
  <c r="W33" i="10"/>
  <c r="X33" i="10" s="1"/>
  <c r="W34" i="10"/>
  <c r="X34" i="10" s="1"/>
  <c r="W35" i="10"/>
  <c r="X35" i="10" s="1"/>
  <c r="Y35" i="10"/>
  <c r="W36" i="10"/>
  <c r="X36" i="10" s="1"/>
  <c r="W37" i="10"/>
  <c r="Y37" i="10" s="1"/>
  <c r="X37" i="10"/>
  <c r="W38" i="10"/>
  <c r="X38" i="10"/>
  <c r="Y38" i="10"/>
  <c r="W39" i="10"/>
  <c r="X39" i="10"/>
  <c r="Y39" i="10"/>
  <c r="W40" i="10"/>
  <c r="X40" i="10" s="1"/>
  <c r="W41" i="10"/>
  <c r="X41" i="10" s="1"/>
  <c r="W42" i="10"/>
  <c r="X42" i="10" s="1"/>
  <c r="W43" i="10"/>
  <c r="X43" i="10" s="1"/>
  <c r="Y43" i="10"/>
  <c r="W44" i="10"/>
  <c r="X44" i="10" s="1"/>
  <c r="Y44" i="10"/>
  <c r="W45" i="10"/>
  <c r="Y45" i="10" s="1"/>
  <c r="X45" i="10"/>
  <c r="W46" i="10"/>
  <c r="X46" i="10"/>
  <c r="Y46" i="10"/>
  <c r="W47" i="10"/>
  <c r="X47" i="10"/>
  <c r="Y47" i="10"/>
  <c r="W48" i="10"/>
  <c r="X48" i="10" s="1"/>
  <c r="W49" i="10"/>
  <c r="X49" i="10" s="1"/>
  <c r="W50" i="10"/>
  <c r="X50" i="10" s="1"/>
  <c r="Y3" i="10"/>
  <c r="X3" i="10"/>
  <c r="W3" i="10"/>
  <c r="R4" i="10"/>
  <c r="S4" i="10"/>
  <c r="R5" i="10"/>
  <c r="S5" i="10"/>
  <c r="R6" i="10"/>
  <c r="S6" i="10"/>
  <c r="R7" i="10"/>
  <c r="S7" i="10"/>
  <c r="R8" i="10"/>
  <c r="S8" i="10"/>
  <c r="R9" i="10"/>
  <c r="S9" i="10"/>
  <c r="R10" i="10"/>
  <c r="S10" i="10"/>
  <c r="R11" i="10"/>
  <c r="S11" i="10"/>
  <c r="R12" i="10"/>
  <c r="S12" i="10"/>
  <c r="R13" i="10"/>
  <c r="S13" i="10"/>
  <c r="R14" i="10"/>
  <c r="S14" i="10"/>
  <c r="R15" i="10"/>
  <c r="S15" i="10"/>
  <c r="R16" i="10"/>
  <c r="S16" i="10"/>
  <c r="R17" i="10"/>
  <c r="S17" i="10"/>
  <c r="R18" i="10"/>
  <c r="S18" i="10"/>
  <c r="R19" i="10"/>
  <c r="S19" i="10"/>
  <c r="R20" i="10"/>
  <c r="S20" i="10"/>
  <c r="R21" i="10"/>
  <c r="S21" i="10"/>
  <c r="R22" i="10"/>
  <c r="S22" i="10"/>
  <c r="R23" i="10"/>
  <c r="S23" i="10"/>
  <c r="R24" i="10"/>
  <c r="S24" i="10"/>
  <c r="R25" i="10"/>
  <c r="S25" i="10"/>
  <c r="R26" i="10"/>
  <c r="S26" i="10"/>
  <c r="R27" i="10"/>
  <c r="S27" i="10"/>
  <c r="R28" i="10"/>
  <c r="S28" i="10"/>
  <c r="R29" i="10"/>
  <c r="S29" i="10"/>
  <c r="R30" i="10"/>
  <c r="S30" i="10"/>
  <c r="R31" i="10"/>
  <c r="S31" i="10"/>
  <c r="R32" i="10"/>
  <c r="S32" i="10"/>
  <c r="R33" i="10"/>
  <c r="S33" i="10"/>
  <c r="R34" i="10"/>
  <c r="S34" i="10"/>
  <c r="R35" i="10"/>
  <c r="S35" i="10"/>
  <c r="R36" i="10"/>
  <c r="S36" i="10"/>
  <c r="R37" i="10"/>
  <c r="S37" i="10"/>
  <c r="R38" i="10"/>
  <c r="S38" i="10"/>
  <c r="R39" i="10"/>
  <c r="S39" i="10"/>
  <c r="R40" i="10"/>
  <c r="S40" i="10"/>
  <c r="R41" i="10"/>
  <c r="S41" i="10"/>
  <c r="R42" i="10"/>
  <c r="S42" i="10"/>
  <c r="R43" i="10"/>
  <c r="S43" i="10"/>
  <c r="R44" i="10"/>
  <c r="S44" i="10"/>
  <c r="R45" i="10"/>
  <c r="S45" i="10"/>
  <c r="R46" i="10"/>
  <c r="S46" i="10"/>
  <c r="R47" i="10"/>
  <c r="S47" i="10"/>
  <c r="R48" i="10"/>
  <c r="S48" i="10"/>
  <c r="R49" i="10"/>
  <c r="S49" i="10"/>
  <c r="R50" i="10"/>
  <c r="S50" i="10"/>
  <c r="R52" i="10"/>
  <c r="S52" i="10"/>
  <c r="S3" i="10"/>
  <c r="R3" i="10"/>
  <c r="O4" i="10"/>
  <c r="P4" i="10"/>
  <c r="O5" i="10"/>
  <c r="P5" i="10"/>
  <c r="O6" i="10"/>
  <c r="P6" i="10"/>
  <c r="O7" i="10"/>
  <c r="P7" i="10"/>
  <c r="O8" i="10"/>
  <c r="P8" i="10"/>
  <c r="O9" i="10"/>
  <c r="P9" i="10"/>
  <c r="O10" i="10"/>
  <c r="P10" i="10"/>
  <c r="O11" i="10"/>
  <c r="P11" i="10"/>
  <c r="O12" i="10"/>
  <c r="P12" i="10"/>
  <c r="O13" i="10"/>
  <c r="P13" i="10"/>
  <c r="O14" i="10"/>
  <c r="P14" i="10"/>
  <c r="O15" i="10"/>
  <c r="P15" i="10"/>
  <c r="O16" i="10"/>
  <c r="P16" i="10"/>
  <c r="O17" i="10"/>
  <c r="P17" i="10"/>
  <c r="O18" i="10"/>
  <c r="P18" i="10"/>
  <c r="O19" i="10"/>
  <c r="P19" i="10"/>
  <c r="O20" i="10"/>
  <c r="P20" i="10"/>
  <c r="O21" i="10"/>
  <c r="P21" i="10"/>
  <c r="O22" i="10"/>
  <c r="P22" i="10"/>
  <c r="O23" i="10"/>
  <c r="P23" i="10"/>
  <c r="O24" i="10"/>
  <c r="P24" i="10"/>
  <c r="O25" i="10"/>
  <c r="P25" i="10"/>
  <c r="O26" i="10"/>
  <c r="P26" i="10"/>
  <c r="O27" i="10"/>
  <c r="P27" i="10"/>
  <c r="O28" i="10"/>
  <c r="P28" i="10"/>
  <c r="O29" i="10"/>
  <c r="P29" i="10"/>
  <c r="O30" i="10"/>
  <c r="P30" i="10"/>
  <c r="O31" i="10"/>
  <c r="P31" i="10"/>
  <c r="O32" i="10"/>
  <c r="P32" i="10"/>
  <c r="O33" i="10"/>
  <c r="P33" i="10"/>
  <c r="O34" i="10"/>
  <c r="P34" i="10"/>
  <c r="O35" i="10"/>
  <c r="P35" i="10"/>
  <c r="O36" i="10"/>
  <c r="P36" i="10"/>
  <c r="O37" i="10"/>
  <c r="P37" i="10"/>
  <c r="O38" i="10"/>
  <c r="P38" i="10"/>
  <c r="O39" i="10"/>
  <c r="P39" i="10"/>
  <c r="O40" i="10"/>
  <c r="P40" i="10"/>
  <c r="O41" i="10"/>
  <c r="P41" i="10"/>
  <c r="O42" i="10"/>
  <c r="P42" i="10"/>
  <c r="O43" i="10"/>
  <c r="P43" i="10"/>
  <c r="O44" i="10"/>
  <c r="P44" i="10"/>
  <c r="O45" i="10"/>
  <c r="P45" i="10"/>
  <c r="O46" i="10"/>
  <c r="P46" i="10"/>
  <c r="O47" i="10"/>
  <c r="P47" i="10"/>
  <c r="O48" i="10"/>
  <c r="P48" i="10"/>
  <c r="O49" i="10"/>
  <c r="P49" i="10"/>
  <c r="O50" i="10"/>
  <c r="P50" i="10"/>
  <c r="P3" i="10"/>
  <c r="O3"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3" i="10"/>
  <c r="L21" i="10"/>
  <c r="L4" i="10"/>
  <c r="L5" i="10"/>
  <c r="L6" i="10"/>
  <c r="L7" i="10"/>
  <c r="L8" i="10"/>
  <c r="L9" i="10"/>
  <c r="L10" i="10"/>
  <c r="L11" i="10"/>
  <c r="L12" i="10"/>
  <c r="L13" i="10"/>
  <c r="L14" i="10"/>
  <c r="L15" i="10"/>
  <c r="L16" i="10"/>
  <c r="L17" i="10"/>
  <c r="L18" i="10"/>
  <c r="L19" i="10"/>
  <c r="L20"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3" i="10"/>
  <c r="E4" i="10"/>
  <c r="F4" i="10"/>
  <c r="E5" i="10"/>
  <c r="F5" i="10"/>
  <c r="E6" i="10"/>
  <c r="F6" i="10"/>
  <c r="E7" i="10"/>
  <c r="F7" i="10"/>
  <c r="E8" i="10"/>
  <c r="F8" i="10"/>
  <c r="E9" i="10"/>
  <c r="F9" i="10"/>
  <c r="E10" i="10"/>
  <c r="F10" i="10"/>
  <c r="E11" i="10"/>
  <c r="F11" i="10"/>
  <c r="E12" i="10"/>
  <c r="F12" i="10"/>
  <c r="E13" i="10"/>
  <c r="F13" i="10"/>
  <c r="E14" i="10"/>
  <c r="F14" i="10"/>
  <c r="E15" i="10"/>
  <c r="F15" i="10"/>
  <c r="E16" i="10"/>
  <c r="F16" i="10"/>
  <c r="E17" i="10"/>
  <c r="F17" i="10"/>
  <c r="E18" i="10"/>
  <c r="F18" i="10"/>
  <c r="E19" i="10"/>
  <c r="F19" i="10"/>
  <c r="E20" i="10"/>
  <c r="F20" i="10"/>
  <c r="E21" i="10"/>
  <c r="F21" i="10"/>
  <c r="E22" i="10"/>
  <c r="F22" i="10"/>
  <c r="E23" i="10"/>
  <c r="F23" i="10"/>
  <c r="E24" i="10"/>
  <c r="F24" i="10"/>
  <c r="E25" i="10"/>
  <c r="F25" i="10"/>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E50" i="10"/>
  <c r="F50" i="10"/>
  <c r="F3" i="10"/>
  <c r="E3" i="10"/>
  <c r="Y4" i="9"/>
  <c r="Z4" i="9"/>
  <c r="Y5" i="9"/>
  <c r="Z5" i="9"/>
  <c r="Y6" i="9"/>
  <c r="Z6" i="9"/>
  <c r="Y7" i="9"/>
  <c r="Z7" i="9"/>
  <c r="Y8" i="9"/>
  <c r="Z8" i="9"/>
  <c r="Y9" i="9"/>
  <c r="Z9" i="9"/>
  <c r="Y10" i="9"/>
  <c r="Z10" i="9"/>
  <c r="Y11" i="9"/>
  <c r="Z11" i="9"/>
  <c r="Y12" i="9"/>
  <c r="Z12" i="9"/>
  <c r="Y13" i="9"/>
  <c r="Z13" i="9"/>
  <c r="Y14" i="9"/>
  <c r="Z14" i="9"/>
  <c r="Y15" i="9"/>
  <c r="Z15" i="9"/>
  <c r="Y16" i="9"/>
  <c r="Z16" i="9"/>
  <c r="Y17" i="9"/>
  <c r="Z17" i="9"/>
  <c r="Y18" i="9"/>
  <c r="Z18" i="9"/>
  <c r="Y19" i="9"/>
  <c r="Z19" i="9"/>
  <c r="Y20" i="9"/>
  <c r="Z20" i="9"/>
  <c r="Y21" i="9"/>
  <c r="Z21" i="9"/>
  <c r="Y22" i="9"/>
  <c r="Z22" i="9"/>
  <c r="Y23" i="9"/>
  <c r="Z23" i="9"/>
  <c r="Y24" i="9"/>
  <c r="Z24" i="9"/>
  <c r="Y25" i="9"/>
  <c r="Z25" i="9"/>
  <c r="Y26" i="9"/>
  <c r="Z26" i="9"/>
  <c r="Y27" i="9"/>
  <c r="Z27" i="9"/>
  <c r="Y28" i="9"/>
  <c r="Z28" i="9"/>
  <c r="Y29" i="9"/>
  <c r="Z29" i="9"/>
  <c r="Y30" i="9"/>
  <c r="Z30" i="9"/>
  <c r="Y31" i="9"/>
  <c r="Z31" i="9"/>
  <c r="Y32" i="9"/>
  <c r="Z32" i="9"/>
  <c r="Y33" i="9"/>
  <c r="Z33" i="9"/>
  <c r="Y34" i="9"/>
  <c r="Z34" i="9"/>
  <c r="Y35" i="9"/>
  <c r="Z35" i="9"/>
  <c r="Y36" i="9"/>
  <c r="Z36" i="9"/>
  <c r="Y37" i="9"/>
  <c r="Z37" i="9"/>
  <c r="Y38" i="9"/>
  <c r="Z38" i="9"/>
  <c r="Y39" i="9"/>
  <c r="Z39" i="9"/>
  <c r="Y40" i="9"/>
  <c r="Z40" i="9"/>
  <c r="Y41" i="9"/>
  <c r="Z41" i="9"/>
  <c r="Y42" i="9"/>
  <c r="Z42" i="9"/>
  <c r="Y43" i="9"/>
  <c r="Z43" i="9"/>
  <c r="Y44" i="9"/>
  <c r="Z44" i="9"/>
  <c r="Y45" i="9"/>
  <c r="Z45" i="9"/>
  <c r="Y46" i="9"/>
  <c r="Z46" i="9"/>
  <c r="Y47" i="9"/>
  <c r="Z47" i="9"/>
  <c r="Y48" i="9"/>
  <c r="Z48" i="9"/>
  <c r="Y49" i="9"/>
  <c r="Z49" i="9"/>
  <c r="Y50" i="9"/>
  <c r="Z50" i="9"/>
  <c r="Z3" i="9"/>
  <c r="Y3" i="9"/>
  <c r="U4" i="9"/>
  <c r="V4" i="9"/>
  <c r="U5" i="9"/>
  <c r="V5" i="9"/>
  <c r="U6" i="9"/>
  <c r="V6" i="9"/>
  <c r="U7" i="9"/>
  <c r="V7" i="9"/>
  <c r="U8" i="9"/>
  <c r="V8" i="9"/>
  <c r="U9" i="9"/>
  <c r="V9" i="9"/>
  <c r="U10" i="9"/>
  <c r="V10" i="9"/>
  <c r="U11" i="9"/>
  <c r="V11" i="9"/>
  <c r="U12" i="9"/>
  <c r="V12" i="9"/>
  <c r="U13" i="9"/>
  <c r="V13" i="9"/>
  <c r="U14" i="9"/>
  <c r="V14" i="9"/>
  <c r="U15" i="9"/>
  <c r="V15" i="9"/>
  <c r="U16" i="9"/>
  <c r="V16" i="9"/>
  <c r="U17" i="9"/>
  <c r="V17" i="9"/>
  <c r="U18" i="9"/>
  <c r="V18" i="9"/>
  <c r="U19" i="9"/>
  <c r="V19" i="9"/>
  <c r="U20" i="9"/>
  <c r="V20" i="9"/>
  <c r="U21" i="9"/>
  <c r="V21" i="9"/>
  <c r="U22" i="9"/>
  <c r="V22" i="9"/>
  <c r="U23" i="9"/>
  <c r="V23" i="9"/>
  <c r="U24" i="9"/>
  <c r="V24" i="9"/>
  <c r="U25" i="9"/>
  <c r="V25" i="9"/>
  <c r="U26" i="9"/>
  <c r="V26" i="9"/>
  <c r="U27" i="9"/>
  <c r="V27" i="9"/>
  <c r="U28" i="9"/>
  <c r="V28" i="9"/>
  <c r="U29" i="9"/>
  <c r="V29" i="9"/>
  <c r="U30" i="9"/>
  <c r="V30" i="9"/>
  <c r="U31" i="9"/>
  <c r="V31" i="9"/>
  <c r="U32" i="9"/>
  <c r="V32" i="9"/>
  <c r="U33" i="9"/>
  <c r="V33" i="9"/>
  <c r="U34" i="9"/>
  <c r="V34" i="9"/>
  <c r="U35" i="9"/>
  <c r="V35" i="9"/>
  <c r="U36" i="9"/>
  <c r="V36" i="9"/>
  <c r="U37" i="9"/>
  <c r="V37" i="9"/>
  <c r="U38" i="9"/>
  <c r="V38" i="9"/>
  <c r="U39" i="9"/>
  <c r="V39" i="9"/>
  <c r="U40" i="9"/>
  <c r="V40" i="9"/>
  <c r="U41" i="9"/>
  <c r="V41" i="9"/>
  <c r="U42" i="9"/>
  <c r="V42" i="9"/>
  <c r="U43" i="9"/>
  <c r="V43" i="9"/>
  <c r="U44" i="9"/>
  <c r="V44" i="9"/>
  <c r="U45" i="9"/>
  <c r="V45" i="9"/>
  <c r="U46" i="9"/>
  <c r="V46" i="9"/>
  <c r="U47" i="9"/>
  <c r="V47" i="9"/>
  <c r="U48" i="9"/>
  <c r="V48" i="9"/>
  <c r="U49" i="9"/>
  <c r="V49" i="9"/>
  <c r="U50" i="9"/>
  <c r="V50" i="9"/>
  <c r="V3" i="9"/>
  <c r="U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3" i="9"/>
  <c r="I4" i="9"/>
  <c r="J4" i="9"/>
  <c r="I5" i="9"/>
  <c r="J5" i="9"/>
  <c r="I6" i="9"/>
  <c r="J6" i="9"/>
  <c r="I7" i="9"/>
  <c r="J7" i="9"/>
  <c r="I8" i="9"/>
  <c r="J8" i="9"/>
  <c r="I9" i="9"/>
  <c r="J9" i="9"/>
  <c r="I10" i="9"/>
  <c r="J10" i="9"/>
  <c r="I11" i="9"/>
  <c r="J11" i="9"/>
  <c r="I12" i="9"/>
  <c r="J12" i="9"/>
  <c r="I13" i="9"/>
  <c r="J13" i="9"/>
  <c r="I14" i="9"/>
  <c r="J14" i="9"/>
  <c r="I15" i="9"/>
  <c r="J15" i="9"/>
  <c r="I16" i="9"/>
  <c r="J16" i="9"/>
  <c r="I17" i="9"/>
  <c r="J17" i="9"/>
  <c r="I18" i="9"/>
  <c r="J18" i="9"/>
  <c r="I19" i="9"/>
  <c r="J19" i="9"/>
  <c r="I20" i="9"/>
  <c r="J20" i="9"/>
  <c r="I21" i="9"/>
  <c r="J21" i="9"/>
  <c r="I22" i="9"/>
  <c r="J22" i="9"/>
  <c r="I23" i="9"/>
  <c r="J23" i="9"/>
  <c r="I24" i="9"/>
  <c r="J24" i="9"/>
  <c r="I25" i="9"/>
  <c r="J25" i="9"/>
  <c r="I26" i="9"/>
  <c r="J26" i="9"/>
  <c r="I27" i="9"/>
  <c r="J27" i="9"/>
  <c r="I28" i="9"/>
  <c r="J28" i="9"/>
  <c r="I29" i="9"/>
  <c r="J29" i="9"/>
  <c r="I30" i="9"/>
  <c r="J30" i="9"/>
  <c r="I31" i="9"/>
  <c r="J31" i="9"/>
  <c r="I32" i="9"/>
  <c r="J32" i="9"/>
  <c r="I33" i="9"/>
  <c r="J33" i="9"/>
  <c r="I34" i="9"/>
  <c r="J34" i="9"/>
  <c r="I35" i="9"/>
  <c r="J35" i="9"/>
  <c r="I36" i="9"/>
  <c r="J36" i="9"/>
  <c r="I37" i="9"/>
  <c r="J37" i="9"/>
  <c r="I38" i="9"/>
  <c r="J38" i="9"/>
  <c r="I39" i="9"/>
  <c r="J39" i="9"/>
  <c r="I40" i="9"/>
  <c r="J40" i="9"/>
  <c r="I41" i="9"/>
  <c r="J41" i="9"/>
  <c r="I42" i="9"/>
  <c r="J42" i="9"/>
  <c r="I43" i="9"/>
  <c r="J43" i="9"/>
  <c r="I44" i="9"/>
  <c r="J44" i="9"/>
  <c r="I45" i="9"/>
  <c r="J45" i="9"/>
  <c r="I46" i="9"/>
  <c r="J46" i="9"/>
  <c r="I47" i="9"/>
  <c r="J47" i="9"/>
  <c r="I48" i="9"/>
  <c r="J48" i="9"/>
  <c r="I49" i="9"/>
  <c r="J49" i="9"/>
  <c r="I50" i="9"/>
  <c r="J50" i="9"/>
  <c r="J3" i="9"/>
  <c r="I3" i="9"/>
  <c r="E4" i="9"/>
  <c r="F4" i="9"/>
  <c r="E5" i="9"/>
  <c r="F5" i="9"/>
  <c r="E6" i="9"/>
  <c r="F6" i="9"/>
  <c r="E7" i="9"/>
  <c r="F7" i="9"/>
  <c r="E8" i="9"/>
  <c r="F8" i="9"/>
  <c r="E9" i="9"/>
  <c r="F9" i="9"/>
  <c r="E10" i="9"/>
  <c r="F10" i="9"/>
  <c r="E11" i="9"/>
  <c r="F11" i="9"/>
  <c r="E12" i="9"/>
  <c r="F12" i="9"/>
  <c r="E13" i="9"/>
  <c r="F13" i="9"/>
  <c r="E14" i="9"/>
  <c r="F14" i="9"/>
  <c r="E15" i="9"/>
  <c r="F15" i="9"/>
  <c r="E16" i="9"/>
  <c r="F16" i="9"/>
  <c r="E17" i="9"/>
  <c r="F17" i="9"/>
  <c r="E18" i="9"/>
  <c r="F18" i="9"/>
  <c r="E19" i="9"/>
  <c r="F19" i="9"/>
  <c r="E20" i="9"/>
  <c r="F20" i="9"/>
  <c r="E21" i="9"/>
  <c r="F21" i="9"/>
  <c r="E22" i="9"/>
  <c r="F22" i="9"/>
  <c r="E23" i="9"/>
  <c r="F23" i="9"/>
  <c r="E24" i="9"/>
  <c r="F24" i="9"/>
  <c r="E25" i="9"/>
  <c r="F25" i="9"/>
  <c r="E26" i="9"/>
  <c r="F26" i="9"/>
  <c r="E27" i="9"/>
  <c r="F27" i="9"/>
  <c r="E28" i="9"/>
  <c r="F28" i="9"/>
  <c r="E29" i="9"/>
  <c r="F29" i="9"/>
  <c r="E30" i="9"/>
  <c r="F30" i="9"/>
  <c r="E31" i="9"/>
  <c r="F31" i="9"/>
  <c r="E32" i="9"/>
  <c r="F32" i="9"/>
  <c r="E33" i="9"/>
  <c r="F33" i="9"/>
  <c r="E34" i="9"/>
  <c r="F34" i="9"/>
  <c r="E35" i="9"/>
  <c r="F35" i="9"/>
  <c r="E36" i="9"/>
  <c r="F36" i="9"/>
  <c r="E37" i="9"/>
  <c r="F37" i="9"/>
  <c r="E38" i="9"/>
  <c r="F38" i="9"/>
  <c r="E39" i="9"/>
  <c r="F39" i="9"/>
  <c r="E40" i="9"/>
  <c r="F40" i="9"/>
  <c r="E41" i="9"/>
  <c r="F41" i="9"/>
  <c r="E42" i="9"/>
  <c r="F42" i="9"/>
  <c r="E43" i="9"/>
  <c r="F43" i="9"/>
  <c r="E44" i="9"/>
  <c r="F44" i="9"/>
  <c r="E45" i="9"/>
  <c r="F45" i="9"/>
  <c r="E46" i="9"/>
  <c r="F46" i="9"/>
  <c r="E47" i="9"/>
  <c r="F47" i="9"/>
  <c r="E48" i="9"/>
  <c r="F48" i="9"/>
  <c r="E49" i="9"/>
  <c r="F49" i="9"/>
  <c r="E50" i="9"/>
  <c r="F50" i="9"/>
  <c r="F3" i="9"/>
  <c r="E3" i="9"/>
  <c r="O59" i="8"/>
  <c r="N59" i="8"/>
  <c r="M59" i="8"/>
  <c r="K59" i="8"/>
  <c r="J59" i="8"/>
  <c r="G59" i="8"/>
  <c r="F59" i="8"/>
  <c r="O58" i="8"/>
  <c r="N58" i="8"/>
  <c r="M58" i="8"/>
  <c r="K58" i="8"/>
  <c r="J58" i="8"/>
  <c r="G58" i="8"/>
  <c r="F58" i="8"/>
  <c r="O57" i="8"/>
  <c r="N57" i="8"/>
  <c r="M57" i="8"/>
  <c r="K57" i="8"/>
  <c r="J57" i="8"/>
  <c r="G57" i="8"/>
  <c r="F57" i="8"/>
  <c r="O56" i="8"/>
  <c r="N56" i="8"/>
  <c r="M56" i="8"/>
  <c r="K56" i="8"/>
  <c r="J56" i="8"/>
  <c r="G56" i="8"/>
  <c r="F56" i="8"/>
  <c r="O55" i="8"/>
  <c r="N55" i="8"/>
  <c r="M55" i="8"/>
  <c r="K55" i="8"/>
  <c r="J55" i="8"/>
  <c r="G55" i="8"/>
  <c r="F55" i="8"/>
  <c r="O54" i="8"/>
  <c r="N54" i="8"/>
  <c r="M54" i="8"/>
  <c r="K54" i="8"/>
  <c r="J54" i="8"/>
  <c r="G54" i="8"/>
  <c r="F54" i="8"/>
  <c r="O53" i="8"/>
  <c r="N53" i="8"/>
  <c r="M53" i="8"/>
  <c r="K53" i="8"/>
  <c r="J53" i="8"/>
  <c r="G53" i="8"/>
  <c r="F53" i="8"/>
  <c r="O52" i="8"/>
  <c r="N52" i="8"/>
  <c r="M52" i="8"/>
  <c r="K52" i="8"/>
  <c r="J52" i="8"/>
  <c r="G52" i="8"/>
  <c r="F52" i="8"/>
  <c r="O51" i="8"/>
  <c r="N51" i="8"/>
  <c r="M51" i="8"/>
  <c r="K51" i="8"/>
  <c r="J51" i="8"/>
  <c r="G51" i="8"/>
  <c r="F51" i="8"/>
  <c r="O48" i="8"/>
  <c r="N48" i="8"/>
  <c r="M48" i="8"/>
  <c r="K48" i="8"/>
  <c r="J48" i="8"/>
  <c r="G48" i="8"/>
  <c r="F48" i="8"/>
  <c r="O47" i="8"/>
  <c r="N47" i="8"/>
  <c r="M47" i="8"/>
  <c r="K47" i="8"/>
  <c r="J47" i="8"/>
  <c r="G47" i="8"/>
  <c r="F47" i="8"/>
  <c r="O46" i="8"/>
  <c r="N46" i="8"/>
  <c r="M46" i="8"/>
  <c r="K46" i="8"/>
  <c r="J46" i="8"/>
  <c r="G46" i="8"/>
  <c r="F46" i="8"/>
  <c r="O45" i="8"/>
  <c r="N45" i="8"/>
  <c r="M45" i="8"/>
  <c r="K45" i="8"/>
  <c r="J45" i="8"/>
  <c r="G45" i="8"/>
  <c r="F45" i="8"/>
  <c r="O44" i="8"/>
  <c r="N44" i="8"/>
  <c r="M44" i="8"/>
  <c r="K44" i="8"/>
  <c r="J44" i="8"/>
  <c r="G44" i="8"/>
  <c r="F44" i="8"/>
  <c r="O43" i="8"/>
  <c r="N43" i="8"/>
  <c r="M43" i="8"/>
  <c r="K43" i="8"/>
  <c r="J43" i="8"/>
  <c r="G43" i="8"/>
  <c r="F43" i="8"/>
  <c r="O42" i="8"/>
  <c r="N42" i="8"/>
  <c r="M42" i="8"/>
  <c r="K42" i="8"/>
  <c r="J42" i="8"/>
  <c r="G42" i="8"/>
  <c r="F42" i="8"/>
  <c r="O41" i="8"/>
  <c r="N41" i="8"/>
  <c r="M41" i="8"/>
  <c r="K41" i="8"/>
  <c r="J41" i="8"/>
  <c r="G41" i="8"/>
  <c r="F41" i="8"/>
  <c r="O40" i="8"/>
  <c r="N40" i="8"/>
  <c r="M40" i="8"/>
  <c r="K40" i="8"/>
  <c r="J40" i="8"/>
  <c r="G40" i="8"/>
  <c r="F40" i="8"/>
  <c r="O39" i="8"/>
  <c r="N39" i="8"/>
  <c r="M39" i="8"/>
  <c r="K39" i="8"/>
  <c r="J39" i="8"/>
  <c r="G39" i="8"/>
  <c r="F39" i="8"/>
  <c r="O36" i="8"/>
  <c r="N36" i="8"/>
  <c r="M36" i="8"/>
  <c r="K36" i="8"/>
  <c r="J36" i="8"/>
  <c r="G36" i="8"/>
  <c r="F36" i="8"/>
  <c r="O35" i="8"/>
  <c r="N35" i="8"/>
  <c r="M35" i="8"/>
  <c r="K35" i="8"/>
  <c r="J35" i="8"/>
  <c r="G35" i="8"/>
  <c r="F35" i="8"/>
  <c r="O34" i="8"/>
  <c r="N34" i="8"/>
  <c r="M34" i="8"/>
  <c r="K34" i="8"/>
  <c r="J34" i="8"/>
  <c r="G34" i="8"/>
  <c r="F34" i="8"/>
  <c r="O33" i="8"/>
  <c r="N33" i="8"/>
  <c r="M33" i="8"/>
  <c r="K33" i="8"/>
  <c r="J33" i="8"/>
  <c r="G33" i="8"/>
  <c r="F33" i="8"/>
  <c r="O32" i="8"/>
  <c r="N32" i="8"/>
  <c r="M32" i="8"/>
  <c r="K32" i="8"/>
  <c r="J32" i="8"/>
  <c r="G32" i="8"/>
  <c r="F32" i="8"/>
  <c r="O31" i="8"/>
  <c r="N31" i="8"/>
  <c r="M31" i="8"/>
  <c r="K31" i="8"/>
  <c r="J31" i="8"/>
  <c r="G31" i="8"/>
  <c r="F31" i="8"/>
  <c r="O30" i="8"/>
  <c r="N30" i="8"/>
  <c r="M30" i="8"/>
  <c r="K30" i="8"/>
  <c r="J30" i="8"/>
  <c r="G30" i="8"/>
  <c r="F30" i="8"/>
  <c r="O29" i="8"/>
  <c r="N29" i="8"/>
  <c r="M29" i="8"/>
  <c r="K29" i="8"/>
  <c r="J29" i="8"/>
  <c r="G29" i="8"/>
  <c r="F29" i="8"/>
  <c r="O28" i="8"/>
  <c r="N28" i="8"/>
  <c r="M28" i="8"/>
  <c r="K28" i="8"/>
  <c r="J28" i="8"/>
  <c r="G28" i="8"/>
  <c r="F28" i="8"/>
  <c r="O27" i="8"/>
  <c r="N27" i="8"/>
  <c r="M27" i="8"/>
  <c r="K27" i="8"/>
  <c r="J27" i="8"/>
  <c r="G27" i="8"/>
  <c r="F27" i="8"/>
  <c r="O26" i="8"/>
  <c r="N26" i="8"/>
  <c r="M26" i="8"/>
  <c r="K26" i="8"/>
  <c r="J26" i="8"/>
  <c r="G26" i="8"/>
  <c r="F26" i="8"/>
  <c r="O23" i="8"/>
  <c r="N23" i="8"/>
  <c r="M23" i="8"/>
  <c r="K23" i="8"/>
  <c r="J23" i="8"/>
  <c r="G23" i="8"/>
  <c r="F23" i="8"/>
  <c r="O22" i="8"/>
  <c r="N22" i="8"/>
  <c r="M22" i="8"/>
  <c r="K22" i="8"/>
  <c r="J22" i="8"/>
  <c r="G22" i="8"/>
  <c r="F22" i="8"/>
  <c r="O21" i="8"/>
  <c r="N21" i="8"/>
  <c r="M21" i="8"/>
  <c r="K21" i="8"/>
  <c r="J21" i="8"/>
  <c r="G21" i="8"/>
  <c r="F21" i="8"/>
  <c r="O20" i="8"/>
  <c r="N20" i="8"/>
  <c r="M20" i="8"/>
  <c r="K20" i="8"/>
  <c r="J20" i="8"/>
  <c r="G20" i="8"/>
  <c r="F20" i="8"/>
  <c r="O19" i="8"/>
  <c r="N19" i="8"/>
  <c r="M19" i="8"/>
  <c r="K19" i="8"/>
  <c r="J19" i="8"/>
  <c r="G19" i="8"/>
  <c r="F19" i="8"/>
  <c r="O18" i="8"/>
  <c r="N18" i="8"/>
  <c r="M18" i="8"/>
  <c r="K18" i="8"/>
  <c r="J18" i="8"/>
  <c r="G18" i="8"/>
  <c r="F18" i="8"/>
  <c r="O17" i="8"/>
  <c r="N17" i="8"/>
  <c r="M17" i="8"/>
  <c r="K17" i="8"/>
  <c r="J17" i="8"/>
  <c r="G17" i="8"/>
  <c r="F17" i="8"/>
  <c r="O16" i="8"/>
  <c r="N16" i="8"/>
  <c r="M16" i="8"/>
  <c r="K16" i="8"/>
  <c r="J16" i="8"/>
  <c r="G16" i="8"/>
  <c r="F16" i="8"/>
  <c r="O15" i="8"/>
  <c r="N15" i="8"/>
  <c r="M15" i="8"/>
  <c r="K15" i="8"/>
  <c r="J15" i="8"/>
  <c r="G15" i="8"/>
  <c r="F15" i="8"/>
  <c r="O14" i="8"/>
  <c r="N14" i="8"/>
  <c r="M14" i="8"/>
  <c r="K14" i="8"/>
  <c r="J14" i="8"/>
  <c r="G14" i="8"/>
  <c r="F14" i="8"/>
  <c r="O13" i="8"/>
  <c r="N13" i="8"/>
  <c r="M13" i="8"/>
  <c r="K13" i="8"/>
  <c r="J13" i="8"/>
  <c r="G13" i="8"/>
  <c r="F13" i="8"/>
  <c r="O12" i="8"/>
  <c r="N12" i="8"/>
  <c r="M12" i="8"/>
  <c r="K12" i="8"/>
  <c r="J12" i="8"/>
  <c r="G12" i="8"/>
  <c r="F12" i="8"/>
  <c r="O11" i="8"/>
  <c r="N11" i="8"/>
  <c r="M11" i="8"/>
  <c r="K11" i="8"/>
  <c r="J11" i="8"/>
  <c r="G11" i="8"/>
  <c r="F11" i="8"/>
  <c r="O8" i="8"/>
  <c r="N8" i="8"/>
  <c r="M8" i="8"/>
  <c r="K8" i="8"/>
  <c r="J8" i="8"/>
  <c r="G8" i="8"/>
  <c r="F8" i="8"/>
  <c r="O7" i="8"/>
  <c r="N7" i="8"/>
  <c r="M7" i="8"/>
  <c r="K7" i="8"/>
  <c r="J7" i="8"/>
  <c r="G7" i="8"/>
  <c r="F7" i="8"/>
  <c r="O6" i="8"/>
  <c r="N6" i="8"/>
  <c r="M6" i="8"/>
  <c r="K6" i="8"/>
  <c r="J6" i="8"/>
  <c r="G6" i="8"/>
  <c r="F6" i="8"/>
  <c r="O5" i="8"/>
  <c r="N5" i="8"/>
  <c r="M5" i="8"/>
  <c r="K5" i="8"/>
  <c r="J5" i="8"/>
  <c r="G5" i="8"/>
  <c r="F5" i="8"/>
  <c r="O4" i="8"/>
  <c r="N4" i="8"/>
  <c r="M4" i="8"/>
  <c r="K4" i="8"/>
  <c r="J4" i="8"/>
  <c r="G4" i="8"/>
  <c r="F4" i="8"/>
  <c r="M4" i="6"/>
  <c r="N4" i="6"/>
  <c r="O4" i="6"/>
  <c r="M5" i="6"/>
  <c r="N5" i="6"/>
  <c r="O5" i="6"/>
  <c r="M6" i="6"/>
  <c r="N6" i="6"/>
  <c r="O6" i="6"/>
  <c r="M7" i="6"/>
  <c r="N7" i="6"/>
  <c r="O7" i="6"/>
  <c r="M8" i="6"/>
  <c r="N8" i="6"/>
  <c r="O8" i="6"/>
  <c r="M9" i="6"/>
  <c r="N9" i="6"/>
  <c r="O9" i="6"/>
  <c r="M10" i="6"/>
  <c r="N10" i="6"/>
  <c r="O10" i="6"/>
  <c r="M11" i="6"/>
  <c r="N11" i="6"/>
  <c r="O11" i="6"/>
  <c r="M12" i="6"/>
  <c r="N12" i="6"/>
  <c r="O12" i="6"/>
  <c r="M13" i="6"/>
  <c r="N13" i="6"/>
  <c r="O13" i="6"/>
  <c r="M14" i="6"/>
  <c r="N14" i="6"/>
  <c r="O14" i="6"/>
  <c r="M15" i="6"/>
  <c r="N15" i="6"/>
  <c r="O15" i="6"/>
  <c r="M17" i="6"/>
  <c r="N17" i="6"/>
  <c r="O17" i="6"/>
  <c r="M16" i="6"/>
  <c r="N16" i="6"/>
  <c r="O16" i="6"/>
  <c r="M19" i="6"/>
  <c r="N19" i="6"/>
  <c r="O19" i="6"/>
  <c r="M18" i="6"/>
  <c r="N18" i="6"/>
  <c r="O18" i="6"/>
  <c r="M20" i="6"/>
  <c r="N20" i="6"/>
  <c r="O20" i="6"/>
  <c r="M21" i="6"/>
  <c r="N21" i="6"/>
  <c r="O21" i="6"/>
  <c r="M22" i="6"/>
  <c r="N22" i="6"/>
  <c r="O22" i="6"/>
  <c r="M23" i="6"/>
  <c r="N23" i="6"/>
  <c r="O23" i="6"/>
  <c r="M24" i="6"/>
  <c r="N24" i="6"/>
  <c r="O24" i="6"/>
  <c r="M25" i="6"/>
  <c r="N25" i="6"/>
  <c r="O25" i="6"/>
  <c r="M26" i="6"/>
  <c r="N26" i="6"/>
  <c r="O26" i="6"/>
  <c r="M27" i="6"/>
  <c r="N27" i="6"/>
  <c r="O27" i="6"/>
  <c r="M29" i="6"/>
  <c r="N29" i="6"/>
  <c r="O29" i="6"/>
  <c r="M28" i="6"/>
  <c r="N28" i="6"/>
  <c r="O28" i="6"/>
  <c r="M30" i="6"/>
  <c r="N30" i="6"/>
  <c r="O30" i="6"/>
  <c r="M31" i="6"/>
  <c r="N31" i="6"/>
  <c r="O31" i="6"/>
  <c r="M32" i="6"/>
  <c r="N32" i="6"/>
  <c r="O32" i="6"/>
  <c r="M33" i="6"/>
  <c r="N33" i="6"/>
  <c r="O33" i="6"/>
  <c r="M34" i="6"/>
  <c r="N34" i="6"/>
  <c r="O34" i="6"/>
  <c r="M35" i="6"/>
  <c r="N35" i="6"/>
  <c r="O35" i="6"/>
  <c r="M36" i="6"/>
  <c r="N36" i="6"/>
  <c r="O36" i="6"/>
  <c r="M37" i="6"/>
  <c r="N37" i="6"/>
  <c r="O37" i="6"/>
  <c r="M39" i="6"/>
  <c r="N39" i="6"/>
  <c r="O39" i="6"/>
  <c r="M38" i="6"/>
  <c r="N38" i="6"/>
  <c r="O38" i="6"/>
  <c r="M41" i="6"/>
  <c r="N41" i="6"/>
  <c r="O41" i="6"/>
  <c r="M40" i="6"/>
  <c r="N40" i="6"/>
  <c r="O40" i="6"/>
  <c r="M42" i="6"/>
  <c r="N42" i="6"/>
  <c r="O42" i="6"/>
  <c r="M43" i="6"/>
  <c r="N43" i="6"/>
  <c r="O43" i="6"/>
  <c r="M44" i="6"/>
  <c r="N44" i="6"/>
  <c r="O44" i="6"/>
  <c r="M46" i="6"/>
  <c r="N46" i="6"/>
  <c r="O46" i="6"/>
  <c r="M45" i="6"/>
  <c r="N45" i="6"/>
  <c r="O45" i="6"/>
  <c r="M47" i="6"/>
  <c r="N47" i="6"/>
  <c r="O47" i="6"/>
  <c r="M48" i="6"/>
  <c r="N48" i="6"/>
  <c r="O48" i="6"/>
  <c r="M49" i="6"/>
  <c r="N49" i="6"/>
  <c r="O49" i="6"/>
  <c r="M50" i="6"/>
  <c r="N50" i="6"/>
  <c r="O50" i="6"/>
  <c r="O3" i="6"/>
  <c r="N3" i="6"/>
  <c r="M3" i="6"/>
  <c r="J4" i="6"/>
  <c r="J5" i="6"/>
  <c r="J6" i="6"/>
  <c r="J7" i="6"/>
  <c r="J8" i="6"/>
  <c r="J9" i="6"/>
  <c r="J10" i="6"/>
  <c r="J11" i="6"/>
  <c r="J12" i="6"/>
  <c r="J13" i="6"/>
  <c r="J14" i="6"/>
  <c r="J15" i="6"/>
  <c r="J17" i="6"/>
  <c r="J16" i="6"/>
  <c r="J19" i="6"/>
  <c r="J18" i="6"/>
  <c r="J20" i="6"/>
  <c r="J21" i="6"/>
  <c r="J22" i="6"/>
  <c r="J23" i="6"/>
  <c r="J24" i="6"/>
  <c r="J25" i="6"/>
  <c r="J26" i="6"/>
  <c r="J27" i="6"/>
  <c r="J29" i="6"/>
  <c r="J28" i="6"/>
  <c r="J30" i="6"/>
  <c r="J31" i="6"/>
  <c r="J32" i="6"/>
  <c r="J33" i="6"/>
  <c r="J34" i="6"/>
  <c r="J35" i="6"/>
  <c r="J36" i="6"/>
  <c r="J37" i="6"/>
  <c r="J39" i="6"/>
  <c r="J38" i="6"/>
  <c r="J41" i="6"/>
  <c r="J40" i="6"/>
  <c r="J42" i="6"/>
  <c r="J43" i="6"/>
  <c r="J44" i="6"/>
  <c r="J46" i="6"/>
  <c r="J45" i="6"/>
  <c r="J47" i="6"/>
  <c r="J48" i="6"/>
  <c r="J49" i="6"/>
  <c r="J50" i="6"/>
  <c r="J3" i="6"/>
  <c r="K4" i="6"/>
  <c r="K5" i="6"/>
  <c r="K6" i="6"/>
  <c r="K7" i="6"/>
  <c r="K8" i="6"/>
  <c r="K9" i="6"/>
  <c r="K10" i="6"/>
  <c r="K11" i="6"/>
  <c r="K12" i="6"/>
  <c r="K13" i="6"/>
  <c r="K14" i="6"/>
  <c r="K15" i="6"/>
  <c r="K17" i="6"/>
  <c r="K16" i="6"/>
  <c r="K19" i="6"/>
  <c r="K18" i="6"/>
  <c r="K20" i="6"/>
  <c r="K21" i="6"/>
  <c r="K22" i="6"/>
  <c r="K23" i="6"/>
  <c r="K24" i="6"/>
  <c r="K25" i="6"/>
  <c r="K26" i="6"/>
  <c r="K27" i="6"/>
  <c r="K29" i="6"/>
  <c r="K28" i="6"/>
  <c r="K30" i="6"/>
  <c r="K31" i="6"/>
  <c r="K32" i="6"/>
  <c r="K33" i="6"/>
  <c r="K34" i="6"/>
  <c r="K35" i="6"/>
  <c r="K36" i="6"/>
  <c r="K37" i="6"/>
  <c r="K39" i="6"/>
  <c r="K38" i="6"/>
  <c r="K41" i="6"/>
  <c r="K40" i="6"/>
  <c r="K42" i="6"/>
  <c r="K43" i="6"/>
  <c r="K44" i="6"/>
  <c r="K46" i="6"/>
  <c r="K45" i="6"/>
  <c r="K47" i="6"/>
  <c r="K48" i="6"/>
  <c r="K49" i="6"/>
  <c r="K50" i="6"/>
  <c r="K3" i="6"/>
  <c r="F4" i="6"/>
  <c r="G4" i="6"/>
  <c r="F5" i="6"/>
  <c r="G5" i="6"/>
  <c r="F6" i="6"/>
  <c r="G6" i="6"/>
  <c r="F7" i="6"/>
  <c r="G7" i="6"/>
  <c r="F8" i="6"/>
  <c r="G8" i="6"/>
  <c r="F9" i="6"/>
  <c r="G9" i="6"/>
  <c r="F10" i="6"/>
  <c r="G10" i="6"/>
  <c r="F11" i="6"/>
  <c r="G11" i="6"/>
  <c r="F12" i="6"/>
  <c r="G12" i="6"/>
  <c r="F13" i="6"/>
  <c r="G13" i="6"/>
  <c r="F14" i="6"/>
  <c r="G14" i="6"/>
  <c r="F15" i="6"/>
  <c r="G15" i="6"/>
  <c r="F17" i="6"/>
  <c r="G17" i="6"/>
  <c r="F16" i="6"/>
  <c r="G16" i="6"/>
  <c r="F19" i="6"/>
  <c r="G19" i="6"/>
  <c r="F18" i="6"/>
  <c r="G18" i="6"/>
  <c r="F20" i="6"/>
  <c r="G20" i="6"/>
  <c r="F21" i="6"/>
  <c r="G21" i="6"/>
  <c r="F22" i="6"/>
  <c r="G22" i="6"/>
  <c r="F23" i="6"/>
  <c r="G23" i="6"/>
  <c r="F24" i="6"/>
  <c r="G24" i="6"/>
  <c r="F25" i="6"/>
  <c r="G25" i="6"/>
  <c r="F26" i="6"/>
  <c r="G26" i="6"/>
  <c r="F27" i="6"/>
  <c r="G27" i="6"/>
  <c r="F29" i="6"/>
  <c r="G29" i="6"/>
  <c r="F28" i="6"/>
  <c r="G28" i="6"/>
  <c r="F30" i="6"/>
  <c r="G30" i="6"/>
  <c r="F31" i="6"/>
  <c r="G31" i="6"/>
  <c r="F32" i="6"/>
  <c r="G32" i="6"/>
  <c r="F33" i="6"/>
  <c r="G33" i="6"/>
  <c r="F34" i="6"/>
  <c r="G34" i="6"/>
  <c r="F35" i="6"/>
  <c r="G35" i="6"/>
  <c r="F36" i="6"/>
  <c r="G36" i="6"/>
  <c r="F37" i="6"/>
  <c r="G37" i="6"/>
  <c r="F39" i="6"/>
  <c r="G39" i="6"/>
  <c r="F38" i="6"/>
  <c r="G38" i="6"/>
  <c r="F41" i="6"/>
  <c r="G41" i="6"/>
  <c r="F40" i="6"/>
  <c r="G40" i="6"/>
  <c r="F42" i="6"/>
  <c r="G42" i="6"/>
  <c r="F43" i="6"/>
  <c r="G43" i="6"/>
  <c r="F44" i="6"/>
  <c r="G44" i="6"/>
  <c r="F46" i="6"/>
  <c r="G46" i="6"/>
  <c r="F45" i="6"/>
  <c r="G45" i="6"/>
  <c r="F47" i="6"/>
  <c r="G47" i="6"/>
  <c r="F48" i="6"/>
  <c r="G48" i="6"/>
  <c r="F49" i="6"/>
  <c r="G49" i="6"/>
  <c r="F50" i="6"/>
  <c r="G50" i="6"/>
  <c r="G3" i="6"/>
  <c r="F3" i="6"/>
  <c r="O4" i="4"/>
  <c r="P4" i="4"/>
  <c r="O6" i="4"/>
  <c r="P6" i="4"/>
  <c r="O5" i="4"/>
  <c r="P5" i="4"/>
  <c r="O7" i="4"/>
  <c r="P7" i="4"/>
  <c r="O8" i="4"/>
  <c r="P8" i="4"/>
  <c r="O9" i="4"/>
  <c r="P9" i="4"/>
  <c r="O10" i="4"/>
  <c r="P10" i="4"/>
  <c r="O11" i="4"/>
  <c r="P11" i="4"/>
  <c r="O12" i="4"/>
  <c r="P12" i="4"/>
  <c r="O13" i="4"/>
  <c r="P13" i="4"/>
  <c r="O14" i="4"/>
  <c r="P14" i="4"/>
  <c r="O15" i="4"/>
  <c r="P15" i="4"/>
  <c r="O17" i="4"/>
  <c r="P17" i="4"/>
  <c r="O16" i="4"/>
  <c r="P16" i="4"/>
  <c r="O19" i="4"/>
  <c r="P19" i="4"/>
  <c r="O18" i="4"/>
  <c r="P18" i="4"/>
  <c r="O20" i="4"/>
  <c r="P20" i="4"/>
  <c r="O21" i="4"/>
  <c r="P21" i="4"/>
  <c r="O22" i="4"/>
  <c r="P22" i="4"/>
  <c r="O23" i="4"/>
  <c r="P23" i="4"/>
  <c r="O24" i="4"/>
  <c r="P24" i="4"/>
  <c r="O25" i="4"/>
  <c r="P25" i="4"/>
  <c r="O26" i="4"/>
  <c r="P26" i="4"/>
  <c r="O27" i="4"/>
  <c r="P27" i="4"/>
  <c r="O28" i="4"/>
  <c r="P28" i="4"/>
  <c r="O30" i="4"/>
  <c r="P30" i="4"/>
  <c r="O29" i="4"/>
  <c r="P29" i="4"/>
  <c r="O31" i="4"/>
  <c r="P31" i="4"/>
  <c r="O32" i="4"/>
  <c r="P32" i="4"/>
  <c r="O33" i="4"/>
  <c r="P33" i="4"/>
  <c r="O34" i="4"/>
  <c r="P34" i="4"/>
  <c r="O35" i="4"/>
  <c r="P35" i="4"/>
  <c r="O36" i="4"/>
  <c r="P36" i="4"/>
  <c r="O37" i="4"/>
  <c r="P37" i="4"/>
  <c r="O39" i="4"/>
  <c r="P39" i="4"/>
  <c r="O38" i="4"/>
  <c r="P38" i="4"/>
  <c r="O40" i="4"/>
  <c r="P40" i="4"/>
  <c r="O41" i="4"/>
  <c r="P41" i="4"/>
  <c r="O42" i="4"/>
  <c r="P42" i="4"/>
  <c r="O43" i="4"/>
  <c r="P43" i="4"/>
  <c r="O44" i="4"/>
  <c r="P44" i="4"/>
  <c r="O45" i="4"/>
  <c r="P45" i="4"/>
  <c r="O46" i="4"/>
  <c r="P46" i="4"/>
  <c r="O47" i="4"/>
  <c r="P47" i="4"/>
  <c r="O48" i="4"/>
  <c r="P48" i="4"/>
  <c r="O49" i="4"/>
  <c r="P49" i="4"/>
  <c r="O50" i="4"/>
  <c r="P50" i="4"/>
  <c r="P3" i="4"/>
  <c r="O3" i="4"/>
  <c r="L4" i="4"/>
  <c r="M4" i="4"/>
  <c r="L6" i="4"/>
  <c r="M6" i="4"/>
  <c r="L5" i="4"/>
  <c r="M5" i="4"/>
  <c r="L7" i="4"/>
  <c r="M7" i="4"/>
  <c r="L8" i="4"/>
  <c r="M8" i="4"/>
  <c r="L9" i="4"/>
  <c r="M9" i="4"/>
  <c r="L10" i="4"/>
  <c r="M10" i="4"/>
  <c r="L11" i="4"/>
  <c r="M11" i="4"/>
  <c r="L12" i="4"/>
  <c r="M12" i="4"/>
  <c r="L13" i="4"/>
  <c r="M13" i="4"/>
  <c r="L14" i="4"/>
  <c r="M14" i="4"/>
  <c r="L15" i="4"/>
  <c r="M15" i="4"/>
  <c r="L17" i="4"/>
  <c r="M17" i="4"/>
  <c r="L16" i="4"/>
  <c r="M16" i="4"/>
  <c r="L19" i="4"/>
  <c r="M19" i="4"/>
  <c r="L18" i="4"/>
  <c r="M18" i="4"/>
  <c r="L20" i="4"/>
  <c r="M20" i="4"/>
  <c r="L21" i="4"/>
  <c r="M21" i="4"/>
  <c r="L22" i="4"/>
  <c r="M22" i="4"/>
  <c r="L23" i="4"/>
  <c r="M23" i="4"/>
  <c r="L24" i="4"/>
  <c r="M24" i="4"/>
  <c r="L25" i="4"/>
  <c r="M25" i="4"/>
  <c r="L26" i="4"/>
  <c r="M26" i="4"/>
  <c r="L27" i="4"/>
  <c r="M27" i="4"/>
  <c r="L28" i="4"/>
  <c r="M28" i="4"/>
  <c r="L30" i="4"/>
  <c r="M30" i="4"/>
  <c r="L29" i="4"/>
  <c r="M29" i="4"/>
  <c r="L31" i="4"/>
  <c r="M31" i="4"/>
  <c r="L32" i="4"/>
  <c r="M32" i="4"/>
  <c r="L33" i="4"/>
  <c r="M33" i="4"/>
  <c r="L34" i="4"/>
  <c r="M34" i="4"/>
  <c r="L35" i="4"/>
  <c r="M35" i="4"/>
  <c r="L36" i="4"/>
  <c r="M36" i="4"/>
  <c r="L37" i="4"/>
  <c r="M37" i="4"/>
  <c r="L39" i="4"/>
  <c r="M39" i="4"/>
  <c r="L38" i="4"/>
  <c r="M38" i="4"/>
  <c r="L40" i="4"/>
  <c r="M40" i="4"/>
  <c r="L41" i="4"/>
  <c r="M41" i="4"/>
  <c r="L42" i="4"/>
  <c r="M42" i="4"/>
  <c r="L43" i="4"/>
  <c r="M43" i="4"/>
  <c r="L44" i="4"/>
  <c r="M44" i="4"/>
  <c r="L45" i="4"/>
  <c r="M45" i="4"/>
  <c r="L46" i="4"/>
  <c r="M46" i="4"/>
  <c r="L47" i="4"/>
  <c r="M47" i="4"/>
  <c r="L48" i="4"/>
  <c r="M48" i="4"/>
  <c r="L49" i="4"/>
  <c r="M49" i="4"/>
  <c r="L50" i="4"/>
  <c r="M50" i="4"/>
  <c r="M3" i="4"/>
  <c r="L3" i="4"/>
  <c r="I4" i="4"/>
  <c r="J4" i="4"/>
  <c r="I6" i="4"/>
  <c r="J6" i="4"/>
  <c r="I5" i="4"/>
  <c r="J5" i="4"/>
  <c r="I7" i="4"/>
  <c r="J7" i="4"/>
  <c r="I8" i="4"/>
  <c r="J8" i="4"/>
  <c r="I9" i="4"/>
  <c r="J9" i="4"/>
  <c r="I10" i="4"/>
  <c r="J10" i="4"/>
  <c r="I11" i="4"/>
  <c r="J11" i="4"/>
  <c r="I12" i="4"/>
  <c r="J12" i="4"/>
  <c r="I13" i="4"/>
  <c r="J13" i="4"/>
  <c r="I14" i="4"/>
  <c r="J14" i="4"/>
  <c r="I15" i="4"/>
  <c r="J15" i="4"/>
  <c r="I17" i="4"/>
  <c r="J17" i="4"/>
  <c r="I16" i="4"/>
  <c r="J16" i="4"/>
  <c r="I19" i="4"/>
  <c r="J19" i="4"/>
  <c r="I18" i="4"/>
  <c r="J18" i="4"/>
  <c r="I20" i="4"/>
  <c r="J20" i="4"/>
  <c r="I21" i="4"/>
  <c r="J21" i="4"/>
  <c r="I22" i="4"/>
  <c r="J22" i="4"/>
  <c r="I23" i="4"/>
  <c r="J23" i="4"/>
  <c r="I24" i="4"/>
  <c r="J24" i="4"/>
  <c r="I25" i="4"/>
  <c r="J25" i="4"/>
  <c r="I26" i="4"/>
  <c r="J26" i="4"/>
  <c r="I27" i="4"/>
  <c r="J27" i="4"/>
  <c r="I28" i="4"/>
  <c r="J28" i="4"/>
  <c r="I30" i="4"/>
  <c r="J30" i="4"/>
  <c r="I29" i="4"/>
  <c r="J29" i="4"/>
  <c r="I31" i="4"/>
  <c r="J31" i="4"/>
  <c r="I32" i="4"/>
  <c r="J32" i="4"/>
  <c r="I33" i="4"/>
  <c r="J33" i="4"/>
  <c r="I34" i="4"/>
  <c r="J34" i="4"/>
  <c r="I35" i="4"/>
  <c r="J35" i="4"/>
  <c r="I36" i="4"/>
  <c r="J36" i="4"/>
  <c r="I37" i="4"/>
  <c r="J37" i="4"/>
  <c r="I39" i="4"/>
  <c r="J39" i="4"/>
  <c r="I38" i="4"/>
  <c r="J38" i="4"/>
  <c r="I40" i="4"/>
  <c r="J40" i="4"/>
  <c r="I41" i="4"/>
  <c r="J41" i="4"/>
  <c r="I42" i="4"/>
  <c r="J42" i="4"/>
  <c r="I43" i="4"/>
  <c r="J43" i="4"/>
  <c r="I44" i="4"/>
  <c r="J44" i="4"/>
  <c r="I45" i="4"/>
  <c r="J45" i="4"/>
  <c r="I46" i="4"/>
  <c r="J46" i="4"/>
  <c r="I47" i="4"/>
  <c r="J47" i="4"/>
  <c r="I48" i="4"/>
  <c r="J48" i="4"/>
  <c r="I49" i="4"/>
  <c r="J49" i="4"/>
  <c r="I50" i="4"/>
  <c r="J50" i="4"/>
  <c r="J3" i="4"/>
  <c r="I3" i="4"/>
  <c r="E4" i="4"/>
  <c r="F4" i="4"/>
  <c r="E6" i="4"/>
  <c r="F6" i="4"/>
  <c r="E5" i="4"/>
  <c r="F5" i="4"/>
  <c r="E7" i="4"/>
  <c r="F7" i="4"/>
  <c r="E8" i="4"/>
  <c r="F8" i="4"/>
  <c r="E9" i="4"/>
  <c r="F9" i="4"/>
  <c r="E10" i="4"/>
  <c r="F10" i="4"/>
  <c r="E11" i="4"/>
  <c r="F11" i="4"/>
  <c r="E12" i="4"/>
  <c r="F12" i="4"/>
  <c r="E13" i="4"/>
  <c r="F13" i="4"/>
  <c r="E14" i="4"/>
  <c r="F14" i="4"/>
  <c r="E15" i="4"/>
  <c r="F15" i="4"/>
  <c r="E17" i="4"/>
  <c r="F17" i="4"/>
  <c r="E16" i="4"/>
  <c r="F16" i="4"/>
  <c r="E19" i="4"/>
  <c r="F19" i="4"/>
  <c r="E18" i="4"/>
  <c r="F18" i="4"/>
  <c r="E20" i="4"/>
  <c r="F20" i="4"/>
  <c r="E21" i="4"/>
  <c r="F21" i="4"/>
  <c r="E22" i="4"/>
  <c r="F22" i="4"/>
  <c r="E23" i="4"/>
  <c r="F23" i="4"/>
  <c r="E24" i="4"/>
  <c r="F24" i="4"/>
  <c r="E25" i="4"/>
  <c r="F25" i="4"/>
  <c r="E26" i="4"/>
  <c r="F26" i="4"/>
  <c r="E27" i="4"/>
  <c r="F27" i="4"/>
  <c r="E28" i="4"/>
  <c r="F28" i="4"/>
  <c r="E30" i="4"/>
  <c r="F30" i="4"/>
  <c r="E29" i="4"/>
  <c r="F29" i="4"/>
  <c r="E31" i="4"/>
  <c r="F31" i="4"/>
  <c r="E32" i="4"/>
  <c r="F32" i="4"/>
  <c r="E33" i="4"/>
  <c r="F33" i="4"/>
  <c r="E34" i="4"/>
  <c r="F34" i="4"/>
  <c r="E35" i="4"/>
  <c r="F35" i="4"/>
  <c r="E36" i="4"/>
  <c r="F36" i="4"/>
  <c r="E37" i="4"/>
  <c r="F37" i="4"/>
  <c r="E39" i="4"/>
  <c r="F39" i="4"/>
  <c r="E38" i="4"/>
  <c r="F38" i="4"/>
  <c r="E40" i="4"/>
  <c r="F40" i="4"/>
  <c r="E41" i="4"/>
  <c r="F41" i="4"/>
  <c r="E42" i="4"/>
  <c r="F42" i="4"/>
  <c r="E43" i="4"/>
  <c r="F43" i="4"/>
  <c r="E44" i="4"/>
  <c r="F44" i="4"/>
  <c r="E45" i="4"/>
  <c r="F45" i="4"/>
  <c r="E46" i="4"/>
  <c r="F46" i="4"/>
  <c r="E47" i="4"/>
  <c r="F47" i="4"/>
  <c r="E48" i="4"/>
  <c r="F48" i="4"/>
  <c r="E49" i="4"/>
  <c r="F49" i="4"/>
  <c r="E50" i="4"/>
  <c r="F50" i="4"/>
  <c r="F3" i="4"/>
  <c r="E3" i="4"/>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3" i="2"/>
  <c r="J52"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3" i="2"/>
  <c r="Y48" i="10" l="1"/>
  <c r="Y40" i="10"/>
  <c r="Y32" i="10"/>
  <c r="Y24" i="10"/>
  <c r="Y16" i="10"/>
  <c r="Y8" i="10"/>
  <c r="Y21" i="10"/>
  <c r="Y5" i="10"/>
  <c r="Y50" i="10"/>
  <c r="Y42" i="10"/>
  <c r="Y34" i="10"/>
  <c r="Y26" i="10"/>
  <c r="Y18" i="10"/>
  <c r="Y10" i="10"/>
  <c r="Y36" i="10"/>
  <c r="Y28" i="10"/>
  <c r="Y20" i="10"/>
  <c r="Y12" i="10"/>
  <c r="Y4" i="10"/>
  <c r="Y49" i="10"/>
  <c r="Y41" i="10"/>
  <c r="Y33" i="10"/>
  <c r="Y25" i="10"/>
  <c r="Y17" i="10"/>
  <c r="Y9" i="10"/>
  <c r="D63" i="8" l="1"/>
  <c r="D62" i="8"/>
  <c r="D61" i="8"/>
  <c r="O63" i="8" l="1"/>
  <c r="O62" i="8"/>
  <c r="D52" i="2" l="1"/>
  <c r="E52" i="2"/>
  <c r="F52" i="2"/>
  <c r="H52" i="2"/>
  <c r="I52" i="2"/>
  <c r="L52" i="2"/>
  <c r="M52" i="2"/>
  <c r="N52" i="2"/>
  <c r="O52" i="2"/>
  <c r="P52" i="2"/>
  <c r="Q52" i="2"/>
  <c r="R52" i="2"/>
  <c r="T52" i="2"/>
  <c r="V52" i="2"/>
  <c r="D53" i="2"/>
  <c r="E53" i="2"/>
  <c r="F53" i="2"/>
  <c r="H53" i="2"/>
  <c r="I53" i="2"/>
  <c r="J53" i="2"/>
  <c r="L53" i="2"/>
  <c r="M53" i="2"/>
  <c r="N53" i="2"/>
  <c r="O53" i="2"/>
  <c r="P53" i="2"/>
  <c r="Q53" i="2"/>
  <c r="R53" i="2"/>
  <c r="T53" i="2"/>
  <c r="V53" i="2"/>
  <c r="D54" i="2"/>
  <c r="E54" i="2"/>
  <c r="F54" i="2"/>
  <c r="H54" i="2"/>
  <c r="I54" i="2"/>
  <c r="J54" i="2"/>
  <c r="L54" i="2"/>
  <c r="M54" i="2"/>
  <c r="N54" i="2"/>
  <c r="O54" i="2"/>
  <c r="P54" i="2"/>
  <c r="Q54" i="2"/>
  <c r="R54" i="2"/>
  <c r="T54" i="2"/>
  <c r="V54" i="2"/>
  <c r="C54" i="2"/>
  <c r="C53" i="2"/>
  <c r="C52" i="2"/>
  <c r="X54" i="2"/>
  <c r="U52" i="11"/>
  <c r="V52" i="11"/>
  <c r="J52" i="11"/>
  <c r="L52" i="11"/>
  <c r="N52" i="11"/>
  <c r="P52" i="11"/>
  <c r="Q52" i="11"/>
  <c r="S52" i="11"/>
  <c r="D52" i="11"/>
  <c r="G52" i="11"/>
  <c r="U53" i="11"/>
  <c r="V53" i="11"/>
  <c r="J53" i="11"/>
  <c r="L53" i="11"/>
  <c r="N53" i="11"/>
  <c r="P53" i="11"/>
  <c r="Q53" i="11"/>
  <c r="S53" i="11"/>
  <c r="D53" i="11"/>
  <c r="G53" i="11"/>
  <c r="U54" i="11"/>
  <c r="V54" i="11"/>
  <c r="J54" i="11"/>
  <c r="L54" i="11"/>
  <c r="N54" i="11"/>
  <c r="P54" i="11"/>
  <c r="Q54" i="11"/>
  <c r="S54" i="11"/>
  <c r="D54" i="11"/>
  <c r="G54" i="11"/>
  <c r="D52" i="10"/>
  <c r="G52" i="10"/>
  <c r="H52" i="10"/>
  <c r="I52" i="10"/>
  <c r="J52" i="10"/>
  <c r="K52" i="10"/>
  <c r="N52" i="10"/>
  <c r="Q52" i="10"/>
  <c r="T52" i="10"/>
  <c r="U52" i="10"/>
  <c r="D53" i="10"/>
  <c r="G53" i="10"/>
  <c r="H53" i="10"/>
  <c r="I53" i="10"/>
  <c r="J53" i="10"/>
  <c r="K53" i="10"/>
  <c r="N53" i="10"/>
  <c r="Q53" i="10"/>
  <c r="T53" i="10"/>
  <c r="U53" i="10"/>
  <c r="D54" i="10"/>
  <c r="G54" i="10"/>
  <c r="H54" i="10"/>
  <c r="I54" i="10"/>
  <c r="J54" i="10"/>
  <c r="K54" i="10"/>
  <c r="N54" i="10"/>
  <c r="Q54" i="10"/>
  <c r="T54" i="10"/>
  <c r="U54" i="10"/>
  <c r="W53" i="10"/>
  <c r="R54" i="10"/>
  <c r="O54" i="10"/>
  <c r="L53" i="10"/>
  <c r="L54" i="10"/>
  <c r="E53" i="10"/>
  <c r="C54" i="11"/>
  <c r="C53" i="11"/>
  <c r="C52" i="11"/>
  <c r="K52" i="11" l="1"/>
  <c r="O52" i="10"/>
  <c r="U52" i="2"/>
  <c r="K52" i="2"/>
  <c r="S52" i="2"/>
  <c r="G52" i="2"/>
  <c r="P54" i="10"/>
  <c r="S54" i="10"/>
  <c r="F53" i="10"/>
  <c r="M53" i="10"/>
  <c r="X53" i="2"/>
  <c r="X52" i="2"/>
  <c r="Y52" i="2" s="1"/>
  <c r="W54" i="10"/>
  <c r="F54" i="10"/>
  <c r="S53" i="10"/>
  <c r="W52" i="10"/>
  <c r="M54" i="10"/>
  <c r="E54" i="10"/>
  <c r="R53" i="10"/>
  <c r="P53" i="10"/>
  <c r="E52" i="10"/>
  <c r="O53" i="10"/>
  <c r="L52" i="10"/>
  <c r="I52" i="11"/>
  <c r="T52" i="11"/>
  <c r="E52" i="11"/>
  <c r="K53" i="11"/>
  <c r="M53" i="11"/>
  <c r="O54" i="11"/>
  <c r="T53" i="11"/>
  <c r="E53" i="11"/>
  <c r="F53" i="11"/>
  <c r="H54" i="11"/>
  <c r="I53" i="11"/>
  <c r="O52" i="11"/>
  <c r="M52" i="11"/>
  <c r="F54" i="11"/>
  <c r="H53" i="11"/>
  <c r="F52" i="11"/>
  <c r="E54" i="11"/>
  <c r="M54" i="11"/>
  <c r="O53" i="11"/>
  <c r="H52" i="11"/>
  <c r="T54" i="11"/>
  <c r="K54" i="11"/>
  <c r="I54" i="11"/>
  <c r="C54" i="10"/>
  <c r="C53" i="10"/>
  <c r="C52" i="10"/>
  <c r="M52" i="10" s="1"/>
  <c r="D52" i="9"/>
  <c r="G52" i="9"/>
  <c r="H52" i="9"/>
  <c r="K52" i="9"/>
  <c r="L52" i="9"/>
  <c r="M52" i="9"/>
  <c r="N52" i="9"/>
  <c r="Q52" i="9" s="1"/>
  <c r="R52" i="9"/>
  <c r="S52" i="9"/>
  <c r="T52" i="9"/>
  <c r="W52" i="9"/>
  <c r="D53" i="9"/>
  <c r="G53" i="9"/>
  <c r="H53" i="9"/>
  <c r="K53" i="9"/>
  <c r="L53" i="9"/>
  <c r="M53" i="9"/>
  <c r="N53" i="9"/>
  <c r="R53" i="9"/>
  <c r="S53" i="9"/>
  <c r="T53" i="9"/>
  <c r="W53" i="9"/>
  <c r="D54" i="9"/>
  <c r="G54" i="9"/>
  <c r="H54" i="9"/>
  <c r="K54" i="9"/>
  <c r="L54" i="9"/>
  <c r="M54" i="9"/>
  <c r="N54" i="9"/>
  <c r="R54" i="9"/>
  <c r="S54" i="9"/>
  <c r="T54" i="9"/>
  <c r="W54" i="9"/>
  <c r="Y54" i="9"/>
  <c r="U53" i="9"/>
  <c r="P54" i="9"/>
  <c r="O54" i="9"/>
  <c r="I54" i="9"/>
  <c r="E53" i="9"/>
  <c r="C54" i="9"/>
  <c r="C53" i="9"/>
  <c r="C52" i="9"/>
  <c r="L63" i="8"/>
  <c r="I63" i="8"/>
  <c r="H63" i="8"/>
  <c r="E63" i="8"/>
  <c r="L62" i="8"/>
  <c r="I62" i="8"/>
  <c r="H62" i="8"/>
  <c r="E62" i="8"/>
  <c r="L61" i="8"/>
  <c r="I61" i="8"/>
  <c r="K61" i="8" s="1"/>
  <c r="H61" i="8"/>
  <c r="F61" i="8"/>
  <c r="E61" i="8"/>
  <c r="G61" i="8" s="1"/>
  <c r="F52" i="6"/>
  <c r="E52" i="6"/>
  <c r="G52" i="6" s="1"/>
  <c r="H52" i="6"/>
  <c r="I52" i="6"/>
  <c r="K52" i="6" s="1"/>
  <c r="L52" i="6"/>
  <c r="E53" i="6"/>
  <c r="H53" i="6"/>
  <c r="I53" i="6"/>
  <c r="L53" i="6"/>
  <c r="E54" i="6"/>
  <c r="H54" i="6"/>
  <c r="I54" i="6"/>
  <c r="L54" i="6"/>
  <c r="D54" i="6"/>
  <c r="D53" i="6"/>
  <c r="D52" i="6"/>
  <c r="M53" i="6"/>
  <c r="O53" i="6"/>
  <c r="O54" i="6"/>
  <c r="J54" i="6"/>
  <c r="J53" i="6"/>
  <c r="F53" i="6"/>
  <c r="F54" i="6"/>
  <c r="D52" i="4"/>
  <c r="G52" i="4"/>
  <c r="H52" i="4"/>
  <c r="J52" i="4" s="1"/>
  <c r="K52" i="4"/>
  <c r="M52" i="4" s="1"/>
  <c r="N52" i="4"/>
  <c r="P52" i="4" s="1"/>
  <c r="D53" i="4"/>
  <c r="G53" i="4"/>
  <c r="H53" i="4"/>
  <c r="K53" i="4"/>
  <c r="N53" i="4"/>
  <c r="D54" i="4"/>
  <c r="G54" i="4"/>
  <c r="H54" i="4"/>
  <c r="K54" i="4"/>
  <c r="N54" i="4"/>
  <c r="C54" i="4"/>
  <c r="C53" i="4"/>
  <c r="C52" i="4"/>
  <c r="O53" i="4"/>
  <c r="L54" i="4"/>
  <c r="I54" i="4"/>
  <c r="E54" i="4"/>
  <c r="Y52" i="9" l="1"/>
  <c r="E52" i="4"/>
  <c r="O52" i="6"/>
  <c r="J54" i="9"/>
  <c r="J52" i="9"/>
  <c r="V52" i="9"/>
  <c r="Q54" i="9"/>
  <c r="Z54" i="9"/>
  <c r="F52" i="9"/>
  <c r="F54" i="9"/>
  <c r="V54" i="9"/>
  <c r="K54" i="6"/>
  <c r="N53" i="6"/>
  <c r="G53" i="6"/>
  <c r="G54" i="6"/>
  <c r="F54" i="4"/>
  <c r="P53" i="4"/>
  <c r="M54" i="4"/>
  <c r="M53" i="4"/>
  <c r="F53" i="4"/>
  <c r="N61" i="8"/>
  <c r="O61" i="8"/>
  <c r="G53" i="2"/>
  <c r="G54" i="2"/>
  <c r="K53" i="2"/>
  <c r="K54" i="2"/>
  <c r="S54" i="2"/>
  <c r="S53" i="2"/>
  <c r="Y54" i="2"/>
  <c r="Y53" i="2"/>
  <c r="P54" i="4"/>
  <c r="E53" i="4"/>
  <c r="I52" i="4"/>
  <c r="O54" i="4"/>
  <c r="L53" i="4"/>
  <c r="L52" i="4"/>
  <c r="I53" i="4"/>
  <c r="F52" i="4"/>
  <c r="O52" i="4"/>
  <c r="K53" i="6"/>
  <c r="N54" i="6"/>
  <c r="M54" i="6"/>
  <c r="J52" i="6"/>
  <c r="M52" i="6"/>
  <c r="N52" i="6"/>
  <c r="U54" i="9"/>
  <c r="E54" i="9"/>
  <c r="I52" i="9"/>
  <c r="Z52" i="9"/>
  <c r="J53" i="9"/>
  <c r="Z53" i="9"/>
  <c r="Q53" i="9"/>
  <c r="I53" i="9"/>
  <c r="O52" i="9"/>
  <c r="Y53" i="9"/>
  <c r="P53" i="9"/>
  <c r="P52" i="9"/>
  <c r="O53" i="9"/>
  <c r="V53" i="9"/>
  <c r="F53" i="9"/>
  <c r="U52" i="9"/>
  <c r="E52" i="9"/>
  <c r="Y52" i="10"/>
  <c r="X52" i="10"/>
  <c r="X54" i="10"/>
  <c r="X53" i="10"/>
  <c r="Y54" i="10"/>
  <c r="Y53" i="10"/>
  <c r="P52" i="10"/>
  <c r="F52" i="10"/>
  <c r="G63" i="8"/>
  <c r="M61" i="8"/>
  <c r="J62" i="8"/>
  <c r="K62" i="8"/>
  <c r="M63" i="8"/>
  <c r="F62" i="8"/>
  <c r="N63" i="8"/>
  <c r="J61" i="8"/>
  <c r="F63" i="8"/>
  <c r="N62" i="8"/>
  <c r="M62" i="8"/>
  <c r="J63" i="8"/>
  <c r="G62" i="8"/>
  <c r="K63" i="8"/>
  <c r="U53" i="2"/>
  <c r="U54" i="2"/>
  <c r="J53" i="4"/>
  <c r="J54" i="4"/>
</calcChain>
</file>

<file path=xl/sharedStrings.xml><?xml version="1.0" encoding="utf-8"?>
<sst xmlns="http://schemas.openxmlformats.org/spreadsheetml/2006/main" count="1414" uniqueCount="441">
  <si>
    <t>Location</t>
  </si>
  <si>
    <t>LSA Population</t>
  </si>
  <si>
    <t>Total Revenue</t>
  </si>
  <si>
    <t>Total Operating Revenue</t>
  </si>
  <si>
    <t>Local</t>
  </si>
  <si>
    <t>State</t>
  </si>
  <si>
    <t>Federal</t>
  </si>
  <si>
    <t>Other Revenue</t>
  </si>
  <si>
    <t>Local Government Revenue</t>
  </si>
  <si>
    <t>Local % of Total Operating Revenue</t>
  </si>
  <si>
    <t>State Aid to Libraries</t>
  </si>
  <si>
    <t>Other State Funding</t>
  </si>
  <si>
    <t>Total State Government Revenue</t>
  </si>
  <si>
    <t>State % of Total Operating Revenue</t>
  </si>
  <si>
    <t>LSTA Funding: LORI Grants</t>
  </si>
  <si>
    <t>LSTA Funding: Other</t>
  </si>
  <si>
    <t>Stimulus Funding administered by OLIS: ARPA</t>
  </si>
  <si>
    <t>Stimulus Funding: non-library</t>
  </si>
  <si>
    <t>Other Federal Funding</t>
  </si>
  <si>
    <t>Total Federal Government Revenue</t>
  </si>
  <si>
    <t>Federal % of Total Operating Revenue</t>
  </si>
  <si>
    <t>Non-Government Grant Revenue - Operating</t>
  </si>
  <si>
    <t>Non-Gov Grant % of Total Operating Revenue</t>
  </si>
  <si>
    <t>Other Operating Revenue</t>
  </si>
  <si>
    <t>Describe Other Operating Revenue</t>
  </si>
  <si>
    <t>Total Other Operating Revenue</t>
  </si>
  <si>
    <t>Total Other % of Total Operating Revenue</t>
  </si>
  <si>
    <t>Barrington Public Library</t>
  </si>
  <si>
    <t>Barrington</t>
  </si>
  <si>
    <t>Rogers Free Library</t>
  </si>
  <si>
    <t>Bristol</t>
  </si>
  <si>
    <t>Jesse M. Smith Memorial Library</t>
  </si>
  <si>
    <t>Burrillville</t>
  </si>
  <si>
    <t>fines, fees</t>
  </si>
  <si>
    <t>Pascoag Free Public Library</t>
  </si>
  <si>
    <t>Adams Public Library</t>
  </si>
  <si>
    <t>Central Falls</t>
  </si>
  <si>
    <t>Cross' Mills Public Library</t>
  </si>
  <si>
    <t>Charlestown</t>
  </si>
  <si>
    <t>Coventry Public Library</t>
  </si>
  <si>
    <t>Coventry</t>
  </si>
  <si>
    <t/>
  </si>
  <si>
    <t>Cranston Public Library</t>
  </si>
  <si>
    <t>Cranston</t>
  </si>
  <si>
    <t>Cumberland Public Library</t>
  </si>
  <si>
    <t>Cumberland</t>
  </si>
  <si>
    <t>Friends of the Library, Cumberland Library Fund, Self-generated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</si>
  <si>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</si>
  <si>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</si>
  <si>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</si>
  <si>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</si>
  <si>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</si>
  <si>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</si>
  <si>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</si>
  <si>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</si>
  <si>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</si>
  <si>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</si>
  <si>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</si>
  <si>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</si>
  <si>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</si>
  <si>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</si>
  <si>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</si>
  <si>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</si>
  <si>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</si>
  <si>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</si>
  <si>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</si>
  <si>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</si>
  <si>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</si>
  <si>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</si>
  <si>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</si>
  <si>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</si>
  <si>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</si>
  <si>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</si>
  <si>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</si>
  <si>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</si>
  <si>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</si>
  <si>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</si>
  <si>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</si>
  <si>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</si>
  <si>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</si>
  <si>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</si>
  <si>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</si>
  <si>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</si>
  <si>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</si>
  <si>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</si>
  <si>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</si>
  <si>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</si>
  <si>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</si>
  <si>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</si>
  <si>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Community Library</t>
  </si>
  <si>
    <t>Providence</t>
  </si>
  <si>
    <t>Providence Public Library</t>
  </si>
  <si>
    <t>Annual Appeal, MM Interest, Fines and Fees, Dividends, Indv. Donations, Gala, Event Business, Endowment</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</si>
  <si>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</si>
  <si>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</si>
  <si>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</si>
  <si>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</si>
  <si>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</si>
  <si>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</si>
  <si>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</si>
  <si>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</si>
  <si>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</si>
  <si>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</si>
  <si>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</si>
  <si>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</si>
  <si>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</si>
  <si>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</si>
  <si>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</si>
  <si>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</si>
  <si>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Endowment income, donations, fundraisers, fines, fees, and interest.</t>
  </si>
  <si>
    <t>Warwick Public Library</t>
  </si>
  <si>
    <t>Louttit Library</t>
  </si>
  <si>
    <t>West Greenwich</t>
  </si>
  <si>
    <t>West Warwick Public Library</t>
  </si>
  <si>
    <t>West Warwick</t>
  </si>
  <si>
    <t>Westerly Public Library</t>
  </si>
  <si>
    <t>Westerly</t>
  </si>
  <si>
    <t>Woonsocket Harris Public Library</t>
  </si>
  <si>
    <t>Woonsocket</t>
  </si>
  <si>
    <t>Total</t>
  </si>
  <si>
    <t>Average</t>
  </si>
  <si>
    <t>Median</t>
  </si>
  <si>
    <t>Totals</t>
  </si>
  <si>
    <t>Staffing</t>
  </si>
  <si>
    <t>Collection</t>
  </si>
  <si>
    <t>Other Operating</t>
  </si>
  <si>
    <t>Total Operating Expenditures</t>
  </si>
  <si>
    <t>Operating % of Total Expenditures</t>
  </si>
  <si>
    <t>Total Operating Expenditures per capita</t>
  </si>
  <si>
    <t>Total Expenditures</t>
  </si>
  <si>
    <t>Total Staff Expenditures</t>
  </si>
  <si>
    <t>Staff % of Operating Expenditures</t>
  </si>
  <si>
    <t>Staff Expenditures per capita</t>
  </si>
  <si>
    <t>Total Collection Expenditures</t>
  </si>
  <si>
    <t>Collection % of Operating Expenditures</t>
  </si>
  <si>
    <t>Collection Expenditures per capita</t>
  </si>
  <si>
    <t>Total Other Operating Expenditures</t>
  </si>
  <si>
    <t>Other % of Operating Expenditures</t>
  </si>
  <si>
    <t>Other Operating Expenditures per capita</t>
  </si>
  <si>
    <t>Number of Staff</t>
  </si>
  <si>
    <t>Salaries</t>
  </si>
  <si>
    <t>Benefits</t>
  </si>
  <si>
    <t>Salaries and Wage Expenditures</t>
  </si>
  <si>
    <t>Salaries % of Staff Expenditures</t>
  </si>
  <si>
    <t>Salaries and Wage Expenditures per capita</t>
  </si>
  <si>
    <t>Employee Benefits Expenditures</t>
  </si>
  <si>
    <t>Benefits % of Staff Expenditures</t>
  </si>
  <si>
    <t>Benefits Expenditures per capita</t>
  </si>
  <si>
    <t>Benefits Expenditures per employee</t>
  </si>
  <si>
    <t>50,000+</t>
  </si>
  <si>
    <t>20,000 - 49,999</t>
  </si>
  <si>
    <t>10,000 - 19,999</t>
  </si>
  <si>
    <t>5,000 - 9,999</t>
  </si>
  <si>
    <t>Below 5,000</t>
  </si>
  <si>
    <t xml:space="preserve">Print </t>
  </si>
  <si>
    <t>eBooks</t>
  </si>
  <si>
    <t>Other Electronic Collection</t>
  </si>
  <si>
    <t>Other Materials</t>
  </si>
  <si>
    <t>Collection % of Total Operating Expenditures</t>
  </si>
  <si>
    <t>Print Materials Expenditures</t>
  </si>
  <si>
    <t>Print % of Collection Expenditures</t>
  </si>
  <si>
    <t>Print Expenditures per capita</t>
  </si>
  <si>
    <t>OSL eZone Fee</t>
  </si>
  <si>
    <t>Additional OverDrive Expenditures</t>
  </si>
  <si>
    <t>Other eBooks Expenditures</t>
  </si>
  <si>
    <t>Total eBooks Expenditures</t>
  </si>
  <si>
    <t>eBooks % of Collection Expenditures</t>
  </si>
  <si>
    <t>eBooks % of Total Electronic Collection Expenditures (N/T)</t>
  </si>
  <si>
    <t>eBooks Expenditures per capita</t>
  </si>
  <si>
    <t>OSL Database Fee</t>
  </si>
  <si>
    <t>Other Electronic Resources Expenditures</t>
  </si>
  <si>
    <t>Total Electronic Collection Expenditures (N+R+S)</t>
  </si>
  <si>
    <t>Total Electronic % of Collection Expenditures</t>
  </si>
  <si>
    <t>Total Electronic Collection Expenditures per capita</t>
  </si>
  <si>
    <t>Other Materials Expenditures</t>
  </si>
  <si>
    <t>Describe Other Materials Expenditures</t>
  </si>
  <si>
    <t>Other % of Collection Expenditures</t>
  </si>
  <si>
    <t>Other Materials Expenditures per capita</t>
  </si>
  <si>
    <t>DVDs</t>
  </si>
  <si>
    <t>AV</t>
  </si>
  <si>
    <t>audiovisual</t>
  </si>
  <si>
    <t>Amazon, Blackstone Audio, Midwest Tape</t>
  </si>
  <si>
    <t>Games, Audiobooks, CDs, and DVDs.</t>
  </si>
  <si>
    <t>Programming</t>
  </si>
  <si>
    <t>Building</t>
  </si>
  <si>
    <t xml:space="preserve">Technology </t>
  </si>
  <si>
    <t>Varied Operating Expenditures</t>
  </si>
  <si>
    <t>Other % of Total Other Operating Expenditures</t>
  </si>
  <si>
    <t>Total Other Operating Expenditures per capita</t>
  </si>
  <si>
    <t>Youth Programming Expenditures</t>
  </si>
  <si>
    <t>Adult Programming Expenditures</t>
  </si>
  <si>
    <t>Other Programming Expenditures</t>
  </si>
  <si>
    <t>Total Programming Expenditures</t>
  </si>
  <si>
    <t>Programming % of Total Other Operating Expenditures</t>
  </si>
  <si>
    <t>Total Programming Expenditures per capita</t>
  </si>
  <si>
    <t>Building Operations Expenditures</t>
  </si>
  <si>
    <t>Building % of Total Other Operating Expenditures</t>
  </si>
  <si>
    <t>Building Expenditures per capita</t>
  </si>
  <si>
    <t>Technology Expenditures</t>
  </si>
  <si>
    <t>Technology % of Total Other Operating Expenditures</t>
  </si>
  <si>
    <t>Technology Expenditures per capita</t>
  </si>
  <si>
    <t>OSL Basic Fee</t>
  </si>
  <si>
    <t>Other Operating Expenditures</t>
  </si>
  <si>
    <t>Describe Other Operating Expenditures</t>
  </si>
  <si>
    <t>Total Varied Operating Expenditures (T+U)</t>
  </si>
  <si>
    <t>Varied % of Total Other Operating Expenditures</t>
  </si>
  <si>
    <t>Varied Operating Expenditures per capita</t>
  </si>
  <si>
    <t>office supplies, postage</t>
  </si>
  <si>
    <t>supplies, printing, travel, postage, legal, debt service</t>
  </si>
  <si>
    <t>Programs, copiers, supplies, memberships, educational expenses, postage, marketing, fees, legal, payroll, etc.</t>
  </si>
  <si>
    <t>Physical plant, office supplies, other fees and contracts.</t>
  </si>
  <si>
    <t>Legal, Professional Development, Furniture, Book Processing Supplies, Office and Misc. Supplies</t>
  </si>
  <si>
    <t>Total Capital Revenue</t>
  </si>
  <si>
    <t>Expenditures</t>
  </si>
  <si>
    <t>Other Capital Revenue</t>
  </si>
  <si>
    <t>Grand Totals</t>
  </si>
  <si>
    <t>Capital % of Total Revenue</t>
  </si>
  <si>
    <t>Capital Revenue per capita</t>
  </si>
  <si>
    <t>Total Capital Expenditures</t>
  </si>
  <si>
    <t>Capital % of Total Expenditures</t>
  </si>
  <si>
    <t>Capital Expenditures per capita</t>
  </si>
  <si>
    <t>Local Government Capital Revenue</t>
  </si>
  <si>
    <t>Local % of Capital Revenue</t>
  </si>
  <si>
    <t>State Government Capital Revenue</t>
  </si>
  <si>
    <t>State % of Capital Revenue</t>
  </si>
  <si>
    <t>Federal Government Capital Revenue</t>
  </si>
  <si>
    <t>Federal % of Capital Revenue</t>
  </si>
  <si>
    <t>Non-Government Grant Revenue - Capital</t>
  </si>
  <si>
    <t>Total Other Capital Revenue</t>
  </si>
  <si>
    <t>Other % of Capital Revenue</t>
  </si>
  <si>
    <t>Champlin Foundation grant</t>
  </si>
  <si>
    <t>Individual Donations</t>
  </si>
  <si>
    <t>interest</t>
  </si>
  <si>
    <t>9.1 Local Government Revenue</t>
  </si>
  <si>
    <t>9.2a State Aid to Libraries</t>
  </si>
  <si>
    <t>9.2b Other State Funding</t>
  </si>
  <si>
    <t>9.3a LSTA Funding: LORI Grants</t>
  </si>
  <si>
    <t>9.3b LSTA Funding: Other</t>
  </si>
  <si>
    <t>9.4 Non-Government Grant Revenue - Operating</t>
  </si>
  <si>
    <t>9.5a Other Operating Revenue</t>
  </si>
  <si>
    <t>9.5b Describe Other Operating Revenue</t>
  </si>
  <si>
    <t>9.6 Total Operating Revenue</t>
  </si>
  <si>
    <t>9.7 Local Government Capital Revenue</t>
  </si>
  <si>
    <t>9.8 State Government Capital Revenue</t>
  </si>
  <si>
    <t>9.9 Federal Government Capital Revenue</t>
  </si>
  <si>
    <t>9.10 Non-Government Grant Revenue - Capital</t>
  </si>
  <si>
    <t>9.11a Other Capital Revenue</t>
  </si>
  <si>
    <t>9.11b Describe Other Capital Revenue</t>
  </si>
  <si>
    <t>9.12 Total Capital Revenue</t>
  </si>
  <si>
    <t>9.13 Total Revenue</t>
  </si>
  <si>
    <t>9.14 Salaries and Wage Expenditures</t>
  </si>
  <si>
    <t>9.15 Employee Benefits Expenditures</t>
  </si>
  <si>
    <t>9.16 Total Staff Expenditures</t>
  </si>
  <si>
    <t>9.17 Print Materials Expenditures</t>
  </si>
  <si>
    <t>9.18a OSL eZone Fee</t>
  </si>
  <si>
    <t>9.18b Additional OverDrive Expenditures</t>
  </si>
  <si>
    <t>9.18c Other eBooks Expenditures</t>
  </si>
  <si>
    <t>9.19a OSL Database Fee</t>
  </si>
  <si>
    <t>9.19b Other Electronic Resources Expenditures</t>
  </si>
  <si>
    <t>9.20a Other Materials Expenditures</t>
  </si>
  <si>
    <t>9.20b Describe Other Materials Expenditures</t>
  </si>
  <si>
    <t>9.21 Total Collection Expenditures</t>
  </si>
  <si>
    <t>9.22a Youth Programming Expenditures</t>
  </si>
  <si>
    <t>9.22b Adult Programming Expenditures</t>
  </si>
  <si>
    <t>9.22c Other Programming Expenditures</t>
  </si>
  <si>
    <t>9.23 Building Operations Expenditures</t>
  </si>
  <si>
    <t>9.24 Technology Expenditures</t>
  </si>
  <si>
    <t>9.25 OSL Basic Fee</t>
  </si>
  <si>
    <t>9.26a Other Operating Expenditures</t>
  </si>
  <si>
    <t>9.26b Describe Other Operating Expenditures</t>
  </si>
  <si>
    <t>9.27 Total Other Operating Expenditures</t>
  </si>
  <si>
    <t>9.28 Total Operating Expenditures</t>
  </si>
  <si>
    <t>9.29 Total Capital Expenditures</t>
  </si>
  <si>
    <t>9.30 Total Expenditures</t>
  </si>
  <si>
    <t>1.7 Population of Library Service Area</t>
  </si>
  <si>
    <t>1.16 City</t>
  </si>
  <si>
    <t>9.3c Stimulus Funding administered by OLIS: ARPA</t>
  </si>
  <si>
    <t>9.3d Stimulus Funding: non-library</t>
  </si>
  <si>
    <t>9.3e Other Federal Funding</t>
  </si>
  <si>
    <t>Fundraising, Rent, Endowment, pay for service</t>
  </si>
  <si>
    <t>donations, fundraising, copier fees</t>
  </si>
  <si>
    <t>Friends of the Barrington Public Library and Barrington Public Library Foundation contributions</t>
  </si>
  <si>
    <t>Annual support from knitting sales, grocery store receipt donation programs, and misc. donations, directed and undirected.</t>
  </si>
  <si>
    <t>donations, annual appeal, candy bar sales, book &amp; bake sale, basket raffle, endownment income</t>
  </si>
  <si>
    <t>Book Sale Fund</t>
  </si>
  <si>
    <t>replacement fees, meeting room usage, printing</t>
  </si>
  <si>
    <t>Annual drive, fines and fees, book sales, endowment transfer, interest income</t>
  </si>
  <si>
    <t>annual fundraising letter campaign, donations, memorial donations, fees, book &amp; bake &amp; craft sales, interest income</t>
  </si>
  <si>
    <t>Annual appeal, fines, fees, ongoing donations, interest, dividends, refunds, booksale, payout from a bequest, and withdrawal from endowments..</t>
  </si>
  <si>
    <t>Interest income; overdue fines; lost book fees; copier fees; fax fees; printing income; refunds/rebates; donations; miscellaneous; osl cards; conference room rental</t>
  </si>
  <si>
    <t>Donations, replacement charges, and miscellaneous income.</t>
  </si>
  <si>
    <t>Idalia Whitcomb Trust Fund, Fines, Donations, Friends, Fundraising, Investment transfers</t>
  </si>
  <si>
    <t>Reimbursement from Harmony Library, Donations, Fundraisers, Memorial Donations</t>
  </si>
  <si>
    <t xml:space="preserve">Contributions, fines, endowment income, printing, lost &amp; damaged, etc. </t>
  </si>
  <si>
    <t>Endowment, Interest, Fundraising, Donations, memorials</t>
  </si>
  <si>
    <t>Fundraising, donations, copies, Book sales, association dues</t>
  </si>
  <si>
    <t>Friends of the IFL</t>
  </si>
  <si>
    <t>Ongoing book sale, individual donations, copier fees</t>
  </si>
  <si>
    <t>Investments from endowment, fines, copy/fax fee, other grants, donations, annual appeal, fundraisers</t>
  </si>
  <si>
    <t>annual solicitation, donations, operations, fundraising</t>
  </si>
  <si>
    <t>Friends, fees</t>
  </si>
  <si>
    <t>Donations, Fines and Fees, Interest Income</t>
  </si>
  <si>
    <t>Friends-sponsored programs and endowment expenditures on books</t>
  </si>
  <si>
    <t>Fees, Fines &amp; donations</t>
  </si>
  <si>
    <t>monetary gifts, library fines, and fees for library services</t>
  </si>
  <si>
    <t>Anniversary Gala, Friends Donation, In Memory Of Donations, Occasional Gifts and Bequests, Endowment Income</t>
  </si>
  <si>
    <t>Fines, revenues from printers and copiers, miscellaneous donations</t>
  </si>
  <si>
    <t>donations, copies, printouts, fundraising</t>
  </si>
  <si>
    <t>contributions, printing, copying</t>
  </si>
  <si>
    <t>Donations, copies, e-commerce.</t>
  </si>
  <si>
    <t>Endowment, Passport Fees, Lost Materials and Donations.</t>
  </si>
  <si>
    <t>Membership dues, photocopier income, program room rental, fines, endowment interest, fundraising</t>
  </si>
  <si>
    <t>Friends of the Library donations, misc. library donations, library fines, investment revenue</t>
  </si>
  <si>
    <t>Donations, fines and fees</t>
  </si>
  <si>
    <t>Lost Books, Friends Funding, Endowment</t>
  </si>
  <si>
    <t xml:space="preserve">Trust, Fines, Fees, Donations </t>
  </si>
  <si>
    <t>Grants, contributions, investment withdrawal</t>
  </si>
  <si>
    <t>memberships, donations, endowment income, fundraising</t>
  </si>
  <si>
    <t>fines and fees, donations, stipends</t>
  </si>
  <si>
    <t>Barrington Public Library Foundation capital contributions</t>
  </si>
  <si>
    <t>Private donations for capital project</t>
  </si>
  <si>
    <t>Ocean State Charities Trust grant, Champlin Grant</t>
  </si>
  <si>
    <t>Private donations to Capital Campaign</t>
  </si>
  <si>
    <t>Kimball / Champlin grants to repair heating and cooling systems, window, and seal off chimneys</t>
  </si>
  <si>
    <t>Levy Grant</t>
  </si>
  <si>
    <t>Champlin Foundation Grant for Washington Park</t>
  </si>
  <si>
    <t>Friends Funding of Fish Tank Maintenance</t>
  </si>
  <si>
    <t>Newspaper subscription</t>
  </si>
  <si>
    <t>Realia, Books on CD, DVDs</t>
  </si>
  <si>
    <t>DVDs, audiobooks, library of things items.</t>
  </si>
  <si>
    <t>DVDs, Audiobooks, library of things</t>
  </si>
  <si>
    <t>Audio visual materials</t>
  </si>
  <si>
    <t>Audiobooks, DVDs, Passes, Video Games, Music CDs, Library of Things</t>
  </si>
  <si>
    <t>DVDs, Audiobooks, processing and repair supplies</t>
  </si>
  <si>
    <t>CDs, DVDs, and Library of Things Items</t>
  </si>
  <si>
    <t>Audiobooks, DVDs, and miscellaneous</t>
  </si>
  <si>
    <t>Hotspots, Museum Passes</t>
  </si>
  <si>
    <t xml:space="preserve"> DVDs</t>
  </si>
  <si>
    <t>DVDs, CDs, kits and games</t>
  </si>
  <si>
    <t>Audio CD Books and DVDs</t>
  </si>
  <si>
    <t>Dvd/Blu-ray</t>
  </si>
  <si>
    <t>dvds, cds</t>
  </si>
  <si>
    <t>Playaways, DVDs, Audiobooks</t>
  </si>
  <si>
    <t>DVDs Audios</t>
  </si>
  <si>
    <t>DVDs, Kits, Audio MP3, Vox Books</t>
  </si>
  <si>
    <t>local databases</t>
  </si>
  <si>
    <t>DVDs, audiobooks, new equipment</t>
  </si>
  <si>
    <t>Includes Discount Pass Program and Audio-Visual Materials</t>
  </si>
  <si>
    <t>Library of Things, Chrome books, hotspots</t>
  </si>
  <si>
    <t>DVDs, Audiobooks, Local History materials</t>
  </si>
  <si>
    <t>DVDs, audiobooks, music CDs</t>
  </si>
  <si>
    <t>DVD, museum passes, audio books</t>
  </si>
  <si>
    <t>Advertising.</t>
  </si>
  <si>
    <t>DVDS &amp; Games</t>
  </si>
  <si>
    <t>DVD, audiobooks, music CDs</t>
  </si>
  <si>
    <t>DVDs, audio, games</t>
  </si>
  <si>
    <t>AV, book binding, collections supplies</t>
  </si>
  <si>
    <t>museum passes and AV materials for patron use</t>
  </si>
  <si>
    <t>DVDs &amp; CDs</t>
  </si>
  <si>
    <t>Multimedia and "library of things"</t>
  </si>
  <si>
    <t>DVDs, Audiobooks, PlayAways, VoxBooks, Video Games, Museum Passes</t>
  </si>
  <si>
    <t>A/V, Microfilm, Video Games, Playaways</t>
  </si>
  <si>
    <t>Audiobooks, DVDs, hotspots, library of things, museum passes</t>
  </si>
  <si>
    <t>DVDs, books on CD, Playaways, microfilm</t>
  </si>
  <si>
    <t xml:space="preserve">Insurance, Professional services, </t>
  </si>
  <si>
    <t>postage, office supplies, fundraising costs, fees, insurance, publicity</t>
  </si>
  <si>
    <t>Library, office, janitorial supplies and contractual services</t>
  </si>
  <si>
    <t>Library supplies, office supplies, outdoor furniture, professional memberships,</t>
  </si>
  <si>
    <t>Furnishings, Supplies, Professional Development</t>
  </si>
  <si>
    <t>staff training/conferences, vehicle maint, supplies, legal, furniture, website, archiving, insurance</t>
  </si>
  <si>
    <t>Payroll service, accountant, investment fees, web, office supplies, postage, dues, professional development, mileage</t>
  </si>
  <si>
    <t>business licenses, dues and memberships, fundraising expense, insurance, postage, supplies, professional services</t>
  </si>
  <si>
    <t>Office supplies, postage, staff travel, accounting, annual meeting costs.</t>
  </si>
  <si>
    <t>Postage, Trainings, Office Expenses, Dues/Fees</t>
  </si>
  <si>
    <t>Legal fees, contingency, etc</t>
  </si>
  <si>
    <t>Accountant, legal fees, Contract Services, Insurance</t>
  </si>
  <si>
    <t>Postage, Outside Maintenance, Accountant, Payroll Services</t>
  </si>
  <si>
    <t xml:space="preserve">Insurance, Copier contract, playground maintenance, outside maintenenace, telepjone services, accounting services postage </t>
  </si>
  <si>
    <t>Advertising, Fundraising, Durable Goods, Office &amp; Janitorial Supplies, Professional Fees</t>
  </si>
  <si>
    <t>education, training, travel, dues, postage, freight (includes ILL delivery), advertising, supplies, copier lease</t>
  </si>
  <si>
    <t>Supplemental cleaning</t>
  </si>
  <si>
    <t>library supplies, audit, insurance, travel, postage, training, advertising</t>
  </si>
  <si>
    <t>Postage, Bulk mail permit, Library Supplies, Accounting, Book-keeper, Book-keeper supplies, professional fees</t>
  </si>
  <si>
    <t>supplies, professional memberships, mileage, passes</t>
  </si>
  <si>
    <t xml:space="preserve">office supplies, honoraria, tax preparation, photocopier, domain registration, </t>
  </si>
  <si>
    <t>office supplies, postage, misc.</t>
  </si>
  <si>
    <t>consultant fees</t>
  </si>
  <si>
    <t>Postage/Printing; Office Supplies; Mobile hotspot renewals, website, Localhop calendar, Google workspace</t>
  </si>
  <si>
    <t>Cleaning contract, pest prevention contract, alarm fire safety contract, labor negotiations, copy machine expense, office supplies, postage, travel,conference workshop</t>
  </si>
  <si>
    <t>Maker Space upgrades, Shelving, Library van, cleaning supplies and uniforms, building upgrades, snow removal equipment, lawn care equipment</t>
  </si>
  <si>
    <t>Postage, Office Equipment Leases, office and collection supplies</t>
  </si>
  <si>
    <t>fundraising, insurance, supplies, postage</t>
  </si>
  <si>
    <t>furnishings, office supplies</t>
  </si>
  <si>
    <t>Insurance, postage, licenses, supplies, accounting fees.</t>
  </si>
  <si>
    <t xml:space="preserve">website, advertising, supplies, collection preservation, education and training </t>
  </si>
  <si>
    <t>Postage, supplies, payroll, copier expense, association expense</t>
  </si>
  <si>
    <t>office supplies, janitorial services, book processing</t>
  </si>
  <si>
    <t>General Office materials and supplies, milage reimbursement, postage</t>
  </si>
  <si>
    <t>Supplies, staff development, travel, consulting</t>
  </si>
  <si>
    <t>Postage, Service Contracts, Supplies, Travel &amp; Conference, Mobile Library</t>
  </si>
  <si>
    <t xml:space="preserve">Professional Services, Supplies, Travel, Printing/Marketing, </t>
  </si>
  <si>
    <t>supplies, professional fees, post office box</t>
  </si>
  <si>
    <t>office supplies, cleaning supplies</t>
  </si>
  <si>
    <t>Total Federal Stimulus Revenue (N+O)</t>
  </si>
  <si>
    <t>United Way of RI; interest income; outside book revenue (special funds); investment income; donations &amp; fundraising</t>
  </si>
  <si>
    <t>Library supplies; Contractual services; Public Relations; Office Supplies; Mileage; Audit; Payroll; Rent</t>
  </si>
  <si>
    <t>Municipality</t>
  </si>
  <si>
    <t>grants</t>
  </si>
  <si>
    <t>Champlin Foundation toward slate roof replacement/repair project.</t>
  </si>
  <si>
    <t>Describe Non-Government Grant or Other Capital Revenue</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</si>
  <si>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</si>
  <si>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 xml:space="preserve">Throughout this spreadsheet, calculated measures are indicated by a differently colored column heading. </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</si>
  <si>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</si>
  <si>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</si>
  <si>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</si>
  <si>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</si>
  <si>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Operating Rev</t>
  </si>
  <si>
    <t>Operating revenue broken down by source</t>
  </si>
  <si>
    <t>Operating Rev - chart</t>
  </si>
  <si>
    <t>Bar chart of operating revenue by source</t>
  </si>
  <si>
    <t>Operating Expend</t>
  </si>
  <si>
    <t>Operating expenditures broken down by category</t>
  </si>
  <si>
    <t>Operating Expend - chart</t>
  </si>
  <si>
    <t>Bar chart of operating expenditures by category</t>
  </si>
  <si>
    <t>Staff Expend</t>
  </si>
  <si>
    <t>Breakdown of staffing expenditures</t>
  </si>
  <si>
    <t>Staff Expend by pop</t>
  </si>
  <si>
    <t>Breakdown of staffing expenditures by population peer group</t>
  </si>
  <si>
    <t>Collection Expend</t>
  </si>
  <si>
    <t>Collection expenditures broken down by format</t>
  </si>
  <si>
    <t>Other Operating Expend</t>
  </si>
  <si>
    <t>Other operating expenditures broken down by category</t>
  </si>
  <si>
    <t>Capital Rev &amp; Expend</t>
  </si>
  <si>
    <t>Capital revenue and expenditures, with breakdowns</t>
  </si>
  <si>
    <t>All Data</t>
  </si>
  <si>
    <t>All financial data, as reported</t>
  </si>
  <si>
    <t>2023 Rhode Island Public Library Statistical Report:
Income and Expenditures by Library System</t>
  </si>
  <si>
    <t>Release date: February 2024</t>
  </si>
  <si>
    <t xml:space="preserve">These data tables are part of a statistical report based on data collected in the 2023 Rhode Island Public Library Annual Survey. The full report is located on the Office of Library and Information Services website at https://olis.ri.gov/programs-and-support/library-statistics/public-library-annual-survey. </t>
  </si>
  <si>
    <t>Data collected through the Annual Survey covers FY2023 (July 1, 2022 - June 30, 2023). The deadline for the report submission was September 15, 2023.</t>
  </si>
  <si>
    <t>To see the revenue and expenditures by municipality, please see the report Income and Expenditures by Municipality FY2023 on the OLIS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</si>
</sst>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
  </numFmts>
  <fonts count="12" x14ac:knownFonts="1">
    <font>
      <sz val="11"/>
      <color theme="1"/>
      <name val="Calibri"/>
      <family val="2"/>
      <scheme val="minor"/>
    </font>
    <font>
      <sz val="10"/>
      <color theme="1"/>
      <name val="Arial Nova"/>
      <family val="2"/>
    </font>
    <font>
      <sz val="10"/>
      <color theme="1"/>
      <name val="Arial Nova"/>
      <family val="2"/>
    </font>
    <font>
      <sz val="11"/>
      <color theme="1"/>
      <name val="Calibri"/>
      <family val="2"/>
      <scheme val="minor"/>
    </font>
    <font>
      <b/>
      <sz val="10"/>
      <color theme="0"/>
      <name val="Arial Nova"/>
      <family val="2"/>
    </font>
    <font>
      <b/>
      <sz val="10"/>
      <color theme="1"/>
      <name val="Arial Nova"/>
      <family val="2"/>
    </font>
    <font>
      <b/>
      <sz val="10"/>
      <name val="Arial Nova"/>
      <family val="2"/>
    </font>
    <font>
      <sz val="10"/>
      <name val="Arial Nova"/>
      <family val="2"/>
    </font>
    <font>
      <sz val="10"/>
      <name val="Arial"/>
      <family val="2"/>
    </font>
    <font>
      <b/>
      <sz val="11"/>
      <name val="Calibri"/>
      <family val="2"/>
      <scheme val="minor"/>
    </font>
    <font>
      <b/>
      <sz val="10"/>
      <name val="Arial"/>
      <family val="2"/>
    </font>
    <font>
      <u/>
      <sz val="10"/>
      <color theme="10"/>
      <name val="Arial"/>
      <family val="2"/>
    </font>
  </fonts>
  <fills count="15">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rgb="FFE84E4F"/>
        <bgColor indexed="64"/>
      </patternFill>
    </fill>
    <fill>
      <patternFill patternType="solid">
        <fgColor rgb="FF13768E"/>
        <bgColor indexed="64"/>
      </patternFill>
    </fill>
    <fill>
      <patternFill patternType="solid">
        <fgColor rgb="FFFFC93C"/>
        <bgColor indexed="64"/>
      </patternFill>
    </fill>
    <fill>
      <patternFill patternType="solid">
        <fgColor theme="8" tint="0.39997558519241921"/>
        <bgColor indexed="64"/>
      </patternFill>
    </fill>
    <fill>
      <patternFill patternType="solid">
        <fgColor rgb="FFFF7C80"/>
        <bgColor indexed="64"/>
      </patternFill>
    </fill>
    <fill>
      <patternFill patternType="solid">
        <fgColor rgb="FF38C3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8" fillId="0" borderId="0"/>
    <xf numFmtId="0" fontId="11" fillId="0" borderId="0" applyNumberFormat="0" applyFill="0" applyBorder="0" applyAlignment="0" applyProtection="0"/>
    <xf numFmtId="0" fontId="11" fillId="0" borderId="0" applyNumberFormat="0" applyFill="0" applyBorder="0" applyAlignment="0" applyProtection="0"/>
  </cellStyleXfs>
  <cellXfs count="185">
    <xf numFmtId="0" fontId="0" fillId="0" borderId="0" xfId="0"/>
    <xf numFmtId="0" fontId="7" fillId="0" borderId="0" xfId="0" applyFont="1" applyAlignment="1">
      <alignment horizontal="left"/>
    </xf>
    <xf numFmtId="0" fontId="2" fillId="0" borderId="0" xfId="0" applyFont="1"/>
    <xf numFmtId="0" fontId="2" fillId="0" borderId="0" xfId="0" applyFont="1" applyAlignment="1">
      <alignment horizontal="center"/>
    </xf>
    <xf numFmtId="0" fontId="6" fillId="0" borderId="1" xfId="0" applyFont="1" applyBorder="1"/>
    <xf numFmtId="3" fontId="6" fillId="0" borderId="1" xfId="0" applyNumberFormat="1" applyFont="1" applyBorder="1" applyAlignment="1">
      <alignment horizontal="center"/>
    </xf>
    <xf numFmtId="164" fontId="6" fillId="0" borderId="1" xfId="2" applyNumberFormat="1" applyFont="1" applyBorder="1" applyAlignment="1">
      <alignment horizontal="center"/>
    </xf>
    <xf numFmtId="9" fontId="6" fillId="0" borderId="1" xfId="3" applyFont="1" applyBorder="1" applyAlignment="1">
      <alignment horizontal="center"/>
    </xf>
    <xf numFmtId="3" fontId="6" fillId="11" borderId="1" xfId="0" applyNumberFormat="1" applyFont="1" applyFill="1" applyBorder="1" applyAlignment="1">
      <alignment horizontal="center"/>
    </xf>
    <xf numFmtId="164" fontId="5" fillId="0" borderId="1" xfId="0" applyNumberFormat="1" applyFont="1" applyBorder="1"/>
    <xf numFmtId="44" fontId="6" fillId="0" borderId="1" xfId="2" applyFont="1" applyBorder="1" applyAlignment="1">
      <alignment horizontal="center"/>
    </xf>
    <xf numFmtId="9" fontId="5" fillId="0" borderId="1" xfId="3" applyFont="1" applyBorder="1" applyAlignment="1">
      <alignment horizontal="center"/>
    </xf>
    <xf numFmtId="164" fontId="4" fillId="3" borderId="1" xfId="2" applyNumberFormat="1" applyFont="1" applyFill="1" applyBorder="1" applyAlignment="1">
      <alignment horizontal="center" vertical="center" wrapText="1"/>
    </xf>
    <xf numFmtId="164" fontId="6" fillId="11" borderId="1" xfId="2" applyNumberFormat="1" applyFont="1" applyFill="1" applyBorder="1" applyAlignment="1">
      <alignment horizontal="center" vertical="center" wrapText="1"/>
    </xf>
    <xf numFmtId="164" fontId="4" fillId="3" borderId="10" xfId="2" applyNumberFormat="1" applyFont="1" applyFill="1" applyBorder="1" applyAlignment="1">
      <alignment horizontal="center" vertical="center" wrapText="1"/>
    </xf>
    <xf numFmtId="164" fontId="4" fillId="4" borderId="1" xfId="2" applyNumberFormat="1" applyFont="1" applyFill="1" applyBorder="1" applyAlignment="1">
      <alignment horizontal="center" vertical="center" wrapText="1"/>
    </xf>
    <xf numFmtId="164" fontId="6" fillId="8" borderId="1" xfId="2" applyNumberFormat="1" applyFont="1" applyFill="1" applyBorder="1" applyAlignment="1">
      <alignment horizontal="center" vertical="center" wrapText="1"/>
    </xf>
    <xf numFmtId="164" fontId="6" fillId="8" borderId="10" xfId="2" applyNumberFormat="1" applyFont="1" applyFill="1" applyBorder="1" applyAlignment="1">
      <alignment horizontal="center" vertical="center" wrapText="1"/>
    </xf>
    <xf numFmtId="164" fontId="4" fillId="5" borderId="1" xfId="2" applyNumberFormat="1" applyFont="1" applyFill="1" applyBorder="1" applyAlignment="1">
      <alignment horizontal="center" vertical="center" wrapText="1"/>
    </xf>
    <xf numFmtId="164" fontId="4" fillId="9" borderId="1" xfId="2" applyNumberFormat="1" applyFont="1" applyFill="1" applyBorder="1" applyAlignment="1">
      <alignment horizontal="center" vertical="center" wrapText="1"/>
    </xf>
    <xf numFmtId="164" fontId="4" fillId="9" borderId="10" xfId="2" applyNumberFormat="1" applyFont="1" applyFill="1" applyBorder="1" applyAlignment="1">
      <alignment horizontal="center" vertical="center" wrapText="1"/>
    </xf>
    <xf numFmtId="164" fontId="6" fillId="6" borderId="1" xfId="2" applyNumberFormat="1" applyFont="1" applyFill="1" applyBorder="1" applyAlignment="1">
      <alignment horizontal="center" vertical="center" wrapText="1"/>
    </xf>
    <xf numFmtId="164" fontId="6" fillId="10" borderId="1" xfId="2" applyNumberFormat="1" applyFont="1" applyFill="1" applyBorder="1" applyAlignment="1">
      <alignment horizontal="center" vertical="center" wrapText="1"/>
    </xf>
    <xf numFmtId="164" fontId="6" fillId="10" borderId="10" xfId="2" applyNumberFormat="1"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0" borderId="0" xfId="0" applyFont="1"/>
    <xf numFmtId="2" fontId="2" fillId="0" borderId="0" xfId="1" applyNumberFormat="1" applyFont="1" applyAlignment="1">
      <alignment horizontal="center"/>
    </xf>
    <xf numFmtId="0" fontId="4"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64" fontId="6" fillId="9" borderId="1" xfId="2"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64" fontId="6" fillId="9" borderId="10" xfId="2" applyNumberFormat="1" applyFont="1" applyFill="1" applyBorder="1" applyAlignment="1">
      <alignment horizontal="center" vertical="center" wrapText="1"/>
    </xf>
    <xf numFmtId="9" fontId="6" fillId="0" borderId="1" xfId="3" applyNumberFormat="1" applyFont="1" applyBorder="1" applyAlignment="1">
      <alignment horizontal="center"/>
    </xf>
    <xf numFmtId="0" fontId="7" fillId="0" borderId="5" xfId="0" applyFont="1" applyBorder="1" applyAlignment="1">
      <alignment horizontal="left"/>
    </xf>
    <xf numFmtId="0" fontId="5" fillId="0" borderId="4" xfId="0" applyFont="1" applyBorder="1"/>
    <xf numFmtId="0" fontId="0" fillId="0" borderId="4" xfId="0" applyBorder="1"/>
    <xf numFmtId="0" fontId="6" fillId="0" borderId="4" xfId="0" applyFont="1" applyBorder="1" applyAlignment="1">
      <alignment horizontal="left"/>
    </xf>
    <xf numFmtId="164" fontId="6" fillId="7" borderId="1" xfId="2"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164" fontId="4" fillId="3" borderId="9" xfId="2" applyNumberFormat="1" applyFont="1" applyFill="1" applyBorder="1" applyAlignment="1">
      <alignment horizontal="center" vertical="center" wrapText="1"/>
    </xf>
    <xf numFmtId="164" fontId="6" fillId="12" borderId="1" xfId="2"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164" fontId="4" fillId="2" borderId="10" xfId="2" applyNumberFormat="1" applyFont="1" applyFill="1" applyBorder="1" applyAlignment="1">
      <alignment horizontal="center" vertical="center" wrapText="1"/>
    </xf>
    <xf numFmtId="164" fontId="6" fillId="12" borderId="10" xfId="2" applyNumberFormat="1" applyFont="1" applyFill="1" applyBorder="1" applyAlignment="1">
      <alignment horizontal="center" vertical="center" wrapText="1"/>
    </xf>
    <xf numFmtId="164" fontId="4" fillId="2" borderId="9"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0" borderId="0" xfId="0" applyFont="1"/>
    <xf numFmtId="0" fontId="1" fillId="0" borderId="0" xfId="0" applyFont="1" applyBorder="1"/>
    <xf numFmtId="3" fontId="1" fillId="0" borderId="6" xfId="1" applyNumberFormat="1" applyFont="1" applyBorder="1" applyAlignment="1">
      <alignment horizontal="center"/>
    </xf>
    <xf numFmtId="164" fontId="1" fillId="0" borderId="5" xfId="0" applyNumberFormat="1" applyFont="1" applyBorder="1"/>
    <xf numFmtId="164" fontId="1" fillId="0" borderId="0" xfId="0" applyNumberFormat="1" applyFont="1" applyBorder="1"/>
    <xf numFmtId="9" fontId="1" fillId="0" borderId="0" xfId="3" applyFont="1" applyBorder="1" applyAlignment="1">
      <alignment horizontal="center"/>
    </xf>
    <xf numFmtId="9" fontId="1" fillId="0" borderId="0" xfId="3" applyNumberFormat="1" applyFont="1" applyBorder="1" applyAlignment="1">
      <alignment horizontal="center"/>
    </xf>
    <xf numFmtId="165" fontId="1" fillId="0" borderId="6" xfId="3" applyNumberFormat="1" applyFont="1" applyBorder="1" applyAlignment="1">
      <alignment horizontal="center"/>
    </xf>
    <xf numFmtId="165" fontId="1" fillId="0" borderId="0" xfId="3" applyNumberFormat="1" applyFont="1" applyBorder="1" applyAlignment="1">
      <alignment horizontal="center"/>
    </xf>
    <xf numFmtId="0" fontId="1" fillId="11" borderId="5" xfId="0" applyFont="1" applyFill="1" applyBorder="1"/>
    <xf numFmtId="0" fontId="1" fillId="11" borderId="0" xfId="0" applyFont="1" applyFill="1" applyBorder="1"/>
    <xf numFmtId="0" fontId="1" fillId="11" borderId="0" xfId="0" applyFont="1" applyFill="1" applyBorder="1" applyAlignment="1">
      <alignment horizontal="center"/>
    </xf>
    <xf numFmtId="0" fontId="1" fillId="11" borderId="6" xfId="0" applyFont="1" applyFill="1" applyBorder="1" applyAlignment="1">
      <alignment horizontal="center"/>
    </xf>
    <xf numFmtId="3" fontId="1" fillId="0" borderId="0" xfId="1" applyNumberFormat="1" applyFont="1" applyBorder="1" applyAlignment="1">
      <alignment horizontal="center"/>
    </xf>
    <xf numFmtId="44" fontId="1" fillId="0" borderId="0" xfId="0" applyNumberFormat="1" applyFont="1" applyBorder="1"/>
    <xf numFmtId="44" fontId="1" fillId="0" borderId="6" xfId="0" applyNumberFormat="1" applyFont="1" applyBorder="1"/>
    <xf numFmtId="9" fontId="1" fillId="11" borderId="0" xfId="3" applyFont="1" applyFill="1" applyBorder="1" applyAlignment="1">
      <alignment horizontal="center"/>
    </xf>
    <xf numFmtId="0" fontId="1" fillId="11" borderId="6" xfId="0" applyFont="1" applyFill="1" applyBorder="1"/>
    <xf numFmtId="3" fontId="1" fillId="0" borderId="6" xfId="0" applyNumberFormat="1" applyFont="1" applyBorder="1" applyAlignment="1">
      <alignment horizontal="center"/>
    </xf>
    <xf numFmtId="164" fontId="1" fillId="0" borderId="6" xfId="0" applyNumberFormat="1" applyFont="1" applyBorder="1"/>
    <xf numFmtId="3" fontId="1" fillId="0" borderId="0" xfId="1" applyNumberFormat="1" applyFont="1" applyAlignment="1">
      <alignment horizontal="center"/>
    </xf>
    <xf numFmtId="3" fontId="1" fillId="0" borderId="6" xfId="0" applyNumberFormat="1" applyFont="1" applyFill="1" applyBorder="1" applyAlignment="1">
      <alignment horizontal="center"/>
    </xf>
    <xf numFmtId="164" fontId="1" fillId="0" borderId="0" xfId="0" applyNumberFormat="1" applyFont="1"/>
    <xf numFmtId="9" fontId="1" fillId="0" borderId="0" xfId="3" applyFont="1" applyAlignment="1">
      <alignment horizontal="center"/>
    </xf>
    <xf numFmtId="44" fontId="1" fillId="0" borderId="0" xfId="0" applyNumberFormat="1" applyFont="1"/>
    <xf numFmtId="164" fontId="1" fillId="0" borderId="2" xfId="0" applyNumberFormat="1" applyFont="1" applyBorder="1"/>
    <xf numFmtId="0" fontId="1" fillId="0" borderId="4" xfId="0" applyFont="1" applyBorder="1"/>
    <xf numFmtId="3" fontId="1" fillId="0" borderId="4" xfId="1" applyNumberFormat="1" applyFont="1" applyBorder="1" applyAlignment="1">
      <alignment horizontal="center"/>
    </xf>
    <xf numFmtId="3" fontId="1" fillId="0" borderId="7" xfId="0" applyNumberFormat="1" applyFont="1" applyFill="1" applyBorder="1" applyAlignment="1">
      <alignment horizontal="center"/>
    </xf>
    <xf numFmtId="164" fontId="1" fillId="0" borderId="4" xfId="0" applyNumberFormat="1" applyFont="1" applyBorder="1"/>
    <xf numFmtId="9" fontId="1" fillId="0" borderId="4" xfId="3" applyFont="1" applyBorder="1" applyAlignment="1">
      <alignment horizontal="center"/>
    </xf>
    <xf numFmtId="44" fontId="1" fillId="0" borderId="4" xfId="0" applyNumberFormat="1" applyFont="1" applyBorder="1"/>
    <xf numFmtId="164" fontId="1" fillId="0" borderId="3" xfId="0" applyNumberFormat="1" applyFont="1" applyBorder="1"/>
    <xf numFmtId="0" fontId="1" fillId="11" borderId="0" xfId="0" applyFont="1" applyFill="1"/>
    <xf numFmtId="0" fontId="1" fillId="11" borderId="0" xfId="0" applyFont="1" applyFill="1" applyAlignment="1">
      <alignment horizontal="center"/>
    </xf>
    <xf numFmtId="164" fontId="1" fillId="0" borderId="5" xfId="2" applyNumberFormat="1" applyFont="1" applyBorder="1"/>
    <xf numFmtId="164" fontId="1" fillId="0" borderId="0" xfId="2" applyNumberFormat="1" applyFont="1"/>
    <xf numFmtId="164" fontId="1" fillId="0" borderId="0" xfId="2" applyNumberFormat="1" applyFont="1" applyAlignment="1">
      <alignment horizontal="center"/>
    </xf>
    <xf numFmtId="164" fontId="1" fillId="0" borderId="0" xfId="2" applyNumberFormat="1" applyFont="1" applyFill="1" applyAlignment="1">
      <alignment horizontal="center"/>
    </xf>
    <xf numFmtId="164" fontId="1" fillId="0" borderId="0" xfId="2" applyNumberFormat="1" applyFont="1" applyFill="1"/>
    <xf numFmtId="0" fontId="1" fillId="0" borderId="0" xfId="0" applyFont="1" applyFill="1"/>
    <xf numFmtId="0" fontId="4" fillId="2" borderId="1" xfId="0" applyFont="1" applyFill="1" applyBorder="1" applyAlignment="1">
      <alignment horizontal="center" vertical="center"/>
    </xf>
    <xf numFmtId="0" fontId="1" fillId="11" borderId="0" xfId="0" applyFont="1" applyFill="1" applyBorder="1" applyAlignment="1"/>
    <xf numFmtId="0" fontId="2" fillId="0" borderId="0" xfId="0" applyFont="1" applyAlignment="1"/>
    <xf numFmtId="0" fontId="4" fillId="3" borderId="1" xfId="0" applyFont="1" applyFill="1" applyBorder="1" applyAlignment="1">
      <alignment horizontal="center" vertical="center"/>
    </xf>
    <xf numFmtId="9" fontId="1" fillId="0" borderId="6" xfId="3" applyNumberFormat="1" applyFont="1" applyBorder="1" applyAlignment="1">
      <alignment horizontal="center"/>
    </xf>
    <xf numFmtId="164" fontId="7" fillId="0" borderId="0" xfId="2" applyNumberFormat="1" applyFont="1" applyFill="1"/>
    <xf numFmtId="164" fontId="6" fillId="0" borderId="1" xfId="2" applyNumberFormat="1" applyFont="1" applyFill="1" applyBorder="1" applyAlignment="1">
      <alignment horizontal="center"/>
    </xf>
    <xf numFmtId="0" fontId="4" fillId="2" borderId="1" xfId="0" applyFont="1" applyFill="1" applyBorder="1" applyAlignment="1">
      <alignment horizontal="center" vertical="center" wrapText="1"/>
    </xf>
    <xf numFmtId="0" fontId="1" fillId="0" borderId="0" xfId="0" applyFont="1" applyBorder="1" applyAlignment="1">
      <alignment wrapText="1"/>
    </xf>
    <xf numFmtId="0" fontId="7" fillId="0" borderId="5" xfId="0" applyFont="1" applyBorder="1" applyAlignment="1">
      <alignment horizontal="left" vertical="center"/>
    </xf>
    <xf numFmtId="0" fontId="1" fillId="0" borderId="0" xfId="0" applyFont="1" applyBorder="1" applyAlignment="1">
      <alignment vertical="center"/>
    </xf>
    <xf numFmtId="3" fontId="1" fillId="0" borderId="6" xfId="1" applyNumberFormat="1" applyFont="1" applyBorder="1" applyAlignment="1">
      <alignment horizontal="center" vertical="center"/>
    </xf>
    <xf numFmtId="164" fontId="1" fillId="0" borderId="5" xfId="0" applyNumberFormat="1" applyFont="1" applyBorder="1" applyAlignment="1">
      <alignment vertical="center"/>
    </xf>
    <xf numFmtId="164" fontId="1" fillId="0" borderId="0" xfId="0" applyNumberFormat="1" applyFont="1" applyBorder="1" applyAlignment="1">
      <alignment vertical="center"/>
    </xf>
    <xf numFmtId="9" fontId="1" fillId="0" borderId="0" xfId="3" applyFont="1" applyBorder="1" applyAlignment="1">
      <alignment horizontal="center" vertical="center"/>
    </xf>
    <xf numFmtId="165" fontId="1" fillId="0" borderId="0" xfId="3" applyNumberFormat="1" applyFont="1" applyBorder="1" applyAlignment="1">
      <alignment horizontal="center" vertical="center"/>
    </xf>
    <xf numFmtId="9" fontId="1" fillId="0" borderId="0" xfId="3" applyNumberFormat="1" applyFont="1" applyBorder="1" applyAlignment="1">
      <alignment horizontal="center" vertical="center"/>
    </xf>
    <xf numFmtId="0" fontId="1" fillId="0" borderId="0" xfId="0" applyFont="1" applyBorder="1" applyAlignment="1">
      <alignment vertical="center" wrapText="1"/>
    </xf>
    <xf numFmtId="9" fontId="1" fillId="0" borderId="6" xfId="3" applyNumberFormat="1" applyFont="1" applyBorder="1" applyAlignment="1">
      <alignment horizontal="center" vertical="center"/>
    </xf>
    <xf numFmtId="0" fontId="2" fillId="0" borderId="0" xfId="0" applyFont="1" applyAlignment="1">
      <alignment vertical="center"/>
    </xf>
    <xf numFmtId="165" fontId="1" fillId="0" borderId="6" xfId="3" applyNumberFormat="1" applyFont="1" applyBorder="1" applyAlignment="1">
      <alignment horizontal="center" vertical="center"/>
    </xf>
    <xf numFmtId="0" fontId="1" fillId="13" borderId="0" xfId="0" applyFont="1" applyFill="1" applyBorder="1" applyAlignment="1">
      <alignment vertical="center" wrapText="1"/>
    </xf>
    <xf numFmtId="164" fontId="1" fillId="0" borderId="0" xfId="0" applyNumberFormat="1" applyFont="1" applyFill="1" applyBorder="1" applyAlignment="1">
      <alignment vertical="center"/>
    </xf>
    <xf numFmtId="9" fontId="1" fillId="0" borderId="0" xfId="3" applyNumberFormat="1" applyFont="1" applyFill="1" applyBorder="1" applyAlignment="1">
      <alignment horizontal="center" vertical="center"/>
    </xf>
    <xf numFmtId="3" fontId="1" fillId="0" borderId="0" xfId="1" applyNumberFormat="1" applyFont="1" applyBorder="1" applyAlignment="1">
      <alignment horizontal="center" vertical="center"/>
    </xf>
    <xf numFmtId="44" fontId="1" fillId="0" borderId="0" xfId="0" applyNumberFormat="1" applyFont="1" applyBorder="1" applyAlignment="1">
      <alignment vertical="center"/>
    </xf>
    <xf numFmtId="44" fontId="1" fillId="0" borderId="6" xfId="0" applyNumberFormat="1" applyFont="1" applyBorder="1" applyAlignment="1">
      <alignment vertical="center"/>
    </xf>
    <xf numFmtId="164" fontId="2" fillId="0" borderId="0" xfId="2" applyNumberFormat="1" applyFont="1"/>
    <xf numFmtId="164" fontId="1" fillId="0" borderId="5" xfId="2" applyNumberFormat="1" applyFont="1" applyBorder="1" applyAlignment="1">
      <alignment vertical="center"/>
    </xf>
    <xf numFmtId="44" fontId="1" fillId="0" borderId="0" xfId="2" applyFont="1" applyBorder="1"/>
    <xf numFmtId="44" fontId="1" fillId="0" borderId="0" xfId="2" applyFont="1" applyBorder="1" applyAlignment="1">
      <alignment vertical="center"/>
    </xf>
    <xf numFmtId="164" fontId="1" fillId="0" borderId="6" xfId="0" applyNumberFormat="1" applyFont="1" applyBorder="1" applyAlignment="1">
      <alignment vertical="center"/>
    </xf>
    <xf numFmtId="0" fontId="2" fillId="0" borderId="5" xfId="0" applyFont="1" applyBorder="1"/>
    <xf numFmtId="0" fontId="2" fillId="0" borderId="0" xfId="0" applyFont="1" applyBorder="1"/>
    <xf numFmtId="0" fontId="2" fillId="0" borderId="6" xfId="0" applyFont="1" applyBorder="1"/>
    <xf numFmtId="164" fontId="1" fillId="0" borderId="0" xfId="2" applyNumberFormat="1" applyFont="1" applyBorder="1"/>
    <xf numFmtId="164" fontId="1" fillId="0" borderId="0" xfId="2" applyNumberFormat="1" applyFont="1" applyBorder="1" applyAlignment="1">
      <alignment vertical="center"/>
    </xf>
    <xf numFmtId="0" fontId="8" fillId="14" borderId="13" xfId="4" applyFill="1" applyBorder="1"/>
    <xf numFmtId="0" fontId="9" fillId="0" borderId="0" xfId="4" applyFont="1" applyAlignment="1">
      <alignment vertical="center"/>
    </xf>
    <xf numFmtId="0" fontId="8" fillId="0" borderId="0" xfId="4"/>
    <xf numFmtId="0" fontId="8" fillId="14" borderId="16" xfId="4" applyFill="1" applyBorder="1"/>
    <xf numFmtId="0" fontId="8" fillId="14" borderId="0" xfId="4" applyFill="1"/>
    <xf numFmtId="0" fontId="8" fillId="14" borderId="17" xfId="4" applyFill="1" applyBorder="1"/>
    <xf numFmtId="0" fontId="8" fillId="14" borderId="16" xfId="4" applyFill="1" applyBorder="1" applyAlignment="1">
      <alignment vertical="center"/>
    </xf>
    <xf numFmtId="0" fontId="8" fillId="0" borderId="0" xfId="4" applyAlignment="1">
      <alignment vertical="center"/>
    </xf>
    <xf numFmtId="0" fontId="8" fillId="14" borderId="0" xfId="4" applyFill="1" applyAlignment="1">
      <alignment horizontal="left" vertical="center" wrapText="1"/>
    </xf>
    <xf numFmtId="0" fontId="8" fillId="14" borderId="17" xfId="4" applyFill="1" applyBorder="1" applyAlignment="1">
      <alignment horizontal="left" vertical="center" wrapText="1"/>
    </xf>
    <xf numFmtId="0" fontId="8" fillId="14" borderId="0" xfId="4" applyFill="1" applyAlignment="1">
      <alignment vertical="center" wrapText="1"/>
    </xf>
    <xf numFmtId="0" fontId="8" fillId="14" borderId="17" xfId="4" applyFill="1" applyBorder="1" applyAlignment="1">
      <alignment vertical="center" wrapText="1"/>
    </xf>
    <xf numFmtId="0" fontId="8" fillId="14" borderId="0" xfId="4" applyFill="1" applyAlignment="1">
      <alignment wrapText="1"/>
    </xf>
    <xf numFmtId="0" fontId="8" fillId="14" borderId="17" xfId="4" applyFill="1" applyBorder="1" applyAlignment="1">
      <alignment wrapText="1"/>
    </xf>
    <xf numFmtId="0" fontId="10" fillId="14" borderId="0" xfId="4" applyFont="1" applyFill="1"/>
    <xf numFmtId="0" fontId="11" fillId="0" borderId="0" xfId="5" applyFill="1"/>
    <xf numFmtId="0" fontId="11" fillId="14" borderId="0" xfId="5" applyFill="1"/>
    <xf numFmtId="0" fontId="8" fillId="14" borderId="18" xfId="4" applyFill="1" applyBorder="1"/>
    <xf numFmtId="0" fontId="8" fillId="0" borderId="19" xfId="4" applyBorder="1"/>
    <xf numFmtId="0" fontId="8" fillId="14" borderId="19" xfId="4" applyFill="1" applyBorder="1"/>
    <xf numFmtId="0" fontId="8" fillId="14" borderId="20" xfId="4" applyFill="1" applyBorder="1"/>
    <xf numFmtId="0" fontId="11" fillId="0" borderId="0" xfId="6"/>
    <xf numFmtId="10" fontId="1" fillId="0" borderId="0" xfId="3" applyNumberFormat="1" applyFont="1" applyBorder="1" applyAlignment="1">
      <alignment horizontal="center"/>
    </xf>
    <xf numFmtId="10" fontId="1" fillId="0" borderId="0" xfId="3" applyNumberFormat="1" applyFont="1" applyBorder="1" applyAlignment="1">
      <alignment horizontal="center" vertical="center"/>
    </xf>
    <xf numFmtId="0" fontId="8" fillId="14" borderId="0" xfId="4" applyFill="1" applyAlignment="1">
      <alignment horizontal="left" vertical="center" wrapText="1"/>
    </xf>
    <xf numFmtId="0" fontId="8" fillId="14" borderId="17" xfId="4" applyFill="1" applyBorder="1" applyAlignment="1">
      <alignment horizontal="left" vertical="center" wrapText="1"/>
    </xf>
    <xf numFmtId="0" fontId="9" fillId="14" borderId="14" xfId="4" applyFont="1" applyFill="1" applyBorder="1" applyAlignment="1">
      <alignment horizontal="center" vertical="center" wrapText="1"/>
    </xf>
    <xf numFmtId="0" fontId="9" fillId="14" borderId="15" xfId="4" applyFont="1" applyFill="1" applyBorder="1" applyAlignment="1">
      <alignment horizontal="center" vertical="center" wrapText="1"/>
    </xf>
    <xf numFmtId="0" fontId="8" fillId="14" borderId="0" xfId="4" applyFill="1" applyAlignment="1">
      <alignment vertical="center" wrapText="1"/>
    </xf>
    <xf numFmtId="0" fontId="8" fillId="14" borderId="17" xfId="4" applyFill="1" applyBorder="1" applyAlignment="1">
      <alignment vertical="center" wrapText="1"/>
    </xf>
    <xf numFmtId="164" fontId="4" fillId="4" borderId="1" xfId="2" applyNumberFormat="1" applyFont="1" applyFill="1" applyBorder="1" applyAlignment="1">
      <alignment horizontal="center"/>
    </xf>
    <xf numFmtId="164" fontId="4" fillId="5" borderId="1" xfId="2" applyNumberFormat="1" applyFont="1" applyFill="1" applyBorder="1" applyAlignment="1">
      <alignment horizontal="center"/>
    </xf>
    <xf numFmtId="164" fontId="6" fillId="6" borderId="1" xfId="2" applyNumberFormat="1" applyFont="1" applyFill="1" applyBorder="1" applyAlignment="1">
      <alignment horizontal="center"/>
    </xf>
    <xf numFmtId="164" fontId="4" fillId="2" borderId="1" xfId="2" applyNumberFormat="1" applyFont="1" applyFill="1" applyBorder="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164" fontId="4" fillId="3" borderId="11" xfId="2" applyNumberFormat="1" applyFont="1" applyFill="1" applyBorder="1" applyAlignment="1">
      <alignment horizontal="center" vertical="center" wrapText="1"/>
    </xf>
    <xf numFmtId="164" fontId="4" fillId="3" borderId="12" xfId="2"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4" fillId="3" borderId="1" xfId="2" applyNumberFormat="1" applyFont="1" applyFill="1" applyBorder="1" applyAlignment="1">
      <alignment horizontal="center"/>
    </xf>
    <xf numFmtId="0" fontId="4" fillId="5" borderId="4"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xf>
    <xf numFmtId="0" fontId="4" fillId="3" borderId="4" xfId="0" applyFont="1" applyFill="1" applyBorder="1" applyAlignment="1">
      <alignment horizontal="center"/>
    </xf>
    <xf numFmtId="164" fontId="4" fillId="5" borderId="8" xfId="2" applyNumberFormat="1" applyFont="1" applyFill="1" applyBorder="1" applyAlignment="1">
      <alignment horizontal="center"/>
    </xf>
    <xf numFmtId="164" fontId="6" fillId="6" borderId="8" xfId="2" applyNumberFormat="1" applyFont="1" applyFill="1" applyBorder="1" applyAlignment="1">
      <alignment horizontal="center"/>
    </xf>
    <xf numFmtId="164" fontId="4" fillId="2" borderId="8" xfId="2" applyNumberFormat="1" applyFont="1" applyFill="1" applyBorder="1" applyAlignment="1">
      <alignment horizontal="center"/>
    </xf>
    <xf numFmtId="164" fontId="4" fillId="2" borderId="9" xfId="2" applyNumberFormat="1" applyFont="1" applyFill="1" applyBorder="1" applyAlignment="1">
      <alignment horizontal="center"/>
    </xf>
    <xf numFmtId="164" fontId="4" fillId="3" borderId="8" xfId="2" applyNumberFormat="1" applyFont="1" applyFill="1" applyBorder="1" applyAlignment="1">
      <alignment horizontal="center"/>
    </xf>
    <xf numFmtId="164" fontId="4" fillId="4" borderId="8" xfId="2" applyNumberFormat="1" applyFont="1" applyFill="1" applyBorder="1" applyAlignment="1">
      <alignment horizontal="center"/>
    </xf>
    <xf numFmtId="0" fontId="4" fillId="2" borderId="10" xfId="0" applyFont="1" applyFill="1" applyBorder="1" applyAlignment="1">
      <alignment horizontal="center" vertical="center" wrapText="1"/>
    </xf>
  </cellXfs>
  <cellStyles count="7">
    <cellStyle name="Comma" xfId="1" builtinId="3"/>
    <cellStyle name="Currency" xfId="2" builtinId="4"/>
    <cellStyle name="Hyperlink 2" xfId="5" xr:uid="{97A2A700-73E9-4B44-9A7E-4C49D9F68483}"/>
    <cellStyle name="Hyperlink 2 2" xfId="6" xr:uid="{4D1115EE-72D8-4D6E-AA78-F059071703D3}"/>
    <cellStyle name="Normal" xfId="0" builtinId="0"/>
    <cellStyle name="Normal 2" xfId="4" xr:uid="{BE2B7911-3096-493A-A45B-F680551ECF96}"/>
    <cellStyle name="Percent" xfId="3" builtinId="5"/>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3768E"/>
      <color rgb="FFE84E4F"/>
      <color rgb="FF38C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r>
              <a:rPr lang="en-US" b="1">
                <a:latin typeface="Arial Nova" panose="020B0504020202020204" pitchFamily="34" charset="0"/>
              </a:rPr>
              <a:t>Percentage breakdown of Total Operating Revenue by source for each library.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endParaRPr lang="en-US"/>
        </a:p>
      </c:txPr>
    </c:title>
    <c:autoTitleDeleted val="0"/>
    <c:plotArea>
      <c:layout/>
      <c:barChart>
        <c:barDir val="bar"/>
        <c:grouping val="stacked"/>
        <c:varyColors val="0"/>
        <c:ser>
          <c:idx val="4"/>
          <c:order val="4"/>
          <c:tx>
            <c:v>Local</c:v>
          </c:tx>
          <c:spPr>
            <a:solidFill>
              <a:srgbClr val="13768E"/>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ext>
              </c:extLst>
              <c:f>'Operating Rev'!$A$3:$A$50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Rev'!$G$3:$G$50</c:f>
              <c:numCache>
                <c:formatCode>0%</c:formatCode>
                <c:ptCount val="48"/>
                <c:pt idx="0">
                  <c:v>0.80209056686524616</c:v>
                </c:pt>
                <c:pt idx="1">
                  <c:v>0.81241224184342886</c:v>
                </c:pt>
                <c:pt idx="2">
                  <c:v>0.83972704049940994</c:v>
                </c:pt>
                <c:pt idx="3">
                  <c:v>0.58154522656223162</c:v>
                </c:pt>
                <c:pt idx="4">
                  <c:v>0.52406532678830542</c:v>
                </c:pt>
                <c:pt idx="5">
                  <c:v>0.63366275872324251</c:v>
                </c:pt>
                <c:pt idx="6">
                  <c:v>0.81595443837030024</c:v>
                </c:pt>
                <c:pt idx="7">
                  <c:v>0.78860813331407431</c:v>
                </c:pt>
                <c:pt idx="8">
                  <c:v>0.78440741166132011</c:v>
                </c:pt>
                <c:pt idx="9">
                  <c:v>0.67399750200049569</c:v>
                </c:pt>
                <c:pt idx="10">
                  <c:v>0.80838447715252204</c:v>
                </c:pt>
                <c:pt idx="11">
                  <c:v>0.74944433276857247</c:v>
                </c:pt>
                <c:pt idx="12">
                  <c:v>0.74392164327616939</c:v>
                </c:pt>
                <c:pt idx="13">
                  <c:v>0.70676156017020331</c:v>
                </c:pt>
                <c:pt idx="14">
                  <c:v>0.76993262766465298</c:v>
                </c:pt>
                <c:pt idx="15">
                  <c:v>0.60732722433595909</c:v>
                </c:pt>
                <c:pt idx="16">
                  <c:v>0.47012624272341369</c:v>
                </c:pt>
                <c:pt idx="17">
                  <c:v>0.76578187674974996</c:v>
                </c:pt>
                <c:pt idx="18">
                  <c:v>0.77148530842913987</c:v>
                </c:pt>
                <c:pt idx="19">
                  <c:v>0.82542941819921078</c:v>
                </c:pt>
                <c:pt idx="20">
                  <c:v>0.71654914005901793</c:v>
                </c:pt>
                <c:pt idx="21">
                  <c:v>0.79839903787803557</c:v>
                </c:pt>
                <c:pt idx="22">
                  <c:v>0.90025637180860985</c:v>
                </c:pt>
                <c:pt idx="23">
                  <c:v>0.76103968430767277</c:v>
                </c:pt>
                <c:pt idx="24">
                  <c:v>0.7729338272178663</c:v>
                </c:pt>
                <c:pt idx="25">
                  <c:v>0.11080919619972635</c:v>
                </c:pt>
                <c:pt idx="26">
                  <c:v>0.81872731727811598</c:v>
                </c:pt>
                <c:pt idx="27">
                  <c:v>7.8714126037058615E-2</c:v>
                </c:pt>
                <c:pt idx="28">
                  <c:v>0.76099371450387088</c:v>
                </c:pt>
                <c:pt idx="29">
                  <c:v>0.78135707074320515</c:v>
                </c:pt>
                <c:pt idx="30">
                  <c:v>0.80306521119691077</c:v>
                </c:pt>
                <c:pt idx="31">
                  <c:v>0.74154043861480357</c:v>
                </c:pt>
                <c:pt idx="32">
                  <c:v>0.66945140768658562</c:v>
                </c:pt>
                <c:pt idx="33">
                  <c:v>3.5518053175640288E-2</c:v>
                </c:pt>
                <c:pt idx="34">
                  <c:v>0.55217513696108789</c:v>
                </c:pt>
                <c:pt idx="35">
                  <c:v>0.8202008492133267</c:v>
                </c:pt>
                <c:pt idx="36">
                  <c:v>0.71467983005935465</c:v>
                </c:pt>
                <c:pt idx="37">
                  <c:v>0.75300019358155357</c:v>
                </c:pt>
                <c:pt idx="38">
                  <c:v>0.77954244690989982</c:v>
                </c:pt>
                <c:pt idx="39">
                  <c:v>0.73895180245225667</c:v>
                </c:pt>
                <c:pt idx="40">
                  <c:v>0.77754080477407472</c:v>
                </c:pt>
                <c:pt idx="41">
                  <c:v>0.71172800864492269</c:v>
                </c:pt>
                <c:pt idx="42">
                  <c:v>0</c:v>
                </c:pt>
                <c:pt idx="43">
                  <c:v>0.82232365821302744</c:v>
                </c:pt>
                <c:pt idx="44">
                  <c:v>0.80567347479881646</c:v>
                </c:pt>
                <c:pt idx="45">
                  <c:v>0.70600791767821669</c:v>
                </c:pt>
                <c:pt idx="46">
                  <c:v>0.19167945728461055</c:v>
                </c:pt>
                <c:pt idx="47">
                  <c:v>0.78143791564648613</c:v>
                </c:pt>
              </c:numCache>
            </c:numRef>
          </c:val>
          <c:extLst>
            <c:ext xmlns:c16="http://schemas.microsoft.com/office/drawing/2014/chart" uri="{C3380CC4-5D6E-409C-BE32-E72D297353CC}">
              <c16:uniqueId val="{00000004-B349-46E4-82EA-B264F40025A8}"/>
            </c:ext>
          </c:extLst>
        </c:ser>
        <c:ser>
          <c:idx val="8"/>
          <c:order val="8"/>
          <c:tx>
            <c:v>State</c:v>
          </c:tx>
          <c:spPr>
            <a:solidFill>
              <a:srgbClr val="38C3E4"/>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ext>
              </c:extLst>
              <c:f>'Operating Rev'!$A$3:$A$50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Rev'!$K$3:$K$50</c:f>
              <c:numCache>
                <c:formatCode>0%</c:formatCode>
                <c:ptCount val="48"/>
                <c:pt idx="0">
                  <c:v>0.17216632641872948</c:v>
                </c:pt>
                <c:pt idx="1">
                  <c:v>0.18758775815657117</c:v>
                </c:pt>
                <c:pt idx="2">
                  <c:v>0.14515167867569415</c:v>
                </c:pt>
                <c:pt idx="3">
                  <c:v>0.36103610567178535</c:v>
                </c:pt>
                <c:pt idx="4">
                  <c:v>0.16161896823191627</c:v>
                </c:pt>
                <c:pt idx="5">
                  <c:v>0.15435707761048181</c:v>
                </c:pt>
                <c:pt idx="6">
                  <c:v>0.16976821247164881</c:v>
                </c:pt>
                <c:pt idx="7">
                  <c:v>0.19659935759190339</c:v>
                </c:pt>
                <c:pt idx="8">
                  <c:v>0.18141795968299843</c:v>
                </c:pt>
                <c:pt idx="9">
                  <c:v>0.16825617194522155</c:v>
                </c:pt>
                <c:pt idx="10">
                  <c:v>0.18842155429600793</c:v>
                </c:pt>
                <c:pt idx="11">
                  <c:v>0.16458375211785314</c:v>
                </c:pt>
                <c:pt idx="12">
                  <c:v>0.17071746240503918</c:v>
                </c:pt>
                <c:pt idx="13">
                  <c:v>0.17594306389787803</c:v>
                </c:pt>
                <c:pt idx="14">
                  <c:v>0.18982702861798773</c:v>
                </c:pt>
                <c:pt idx="15">
                  <c:v>0.17271314506189378</c:v>
                </c:pt>
                <c:pt idx="16">
                  <c:v>0.1645510985744113</c:v>
                </c:pt>
                <c:pt idx="17">
                  <c:v>0.2104966422569978</c:v>
                </c:pt>
                <c:pt idx="18">
                  <c:v>0.20873718263162794</c:v>
                </c:pt>
                <c:pt idx="19">
                  <c:v>0.17077022893152285</c:v>
                </c:pt>
                <c:pt idx="20">
                  <c:v>0.17575119201730335</c:v>
                </c:pt>
                <c:pt idx="21">
                  <c:v>0.18725740072600489</c:v>
                </c:pt>
                <c:pt idx="22">
                  <c:v>9.5087974662711988E-2</c:v>
                </c:pt>
                <c:pt idx="23">
                  <c:v>0.15479425898227414</c:v>
                </c:pt>
                <c:pt idx="24">
                  <c:v>0.18894852407764809</c:v>
                </c:pt>
                <c:pt idx="25">
                  <c:v>0.2546780751960841</c:v>
                </c:pt>
                <c:pt idx="26">
                  <c:v>0.17647910043114273</c:v>
                </c:pt>
                <c:pt idx="27">
                  <c:v>0.24552510193479321</c:v>
                </c:pt>
                <c:pt idx="28">
                  <c:v>0.23900628549612912</c:v>
                </c:pt>
                <c:pt idx="29">
                  <c:v>0.1894441662095665</c:v>
                </c:pt>
                <c:pt idx="30">
                  <c:v>0.14469315038973998</c:v>
                </c:pt>
                <c:pt idx="31">
                  <c:v>0.1791927730768918</c:v>
                </c:pt>
                <c:pt idx="32">
                  <c:v>0.16965426022854552</c:v>
                </c:pt>
                <c:pt idx="33">
                  <c:v>0.18941050699398482</c:v>
                </c:pt>
                <c:pt idx="34">
                  <c:v>0.18096728091639419</c:v>
                </c:pt>
                <c:pt idx="35">
                  <c:v>0.18014305167665551</c:v>
                </c:pt>
                <c:pt idx="36">
                  <c:v>0.16857810963092151</c:v>
                </c:pt>
                <c:pt idx="37">
                  <c:v>0.21669339630502812</c:v>
                </c:pt>
                <c:pt idx="38">
                  <c:v>0.16627745160693061</c:v>
                </c:pt>
                <c:pt idx="39">
                  <c:v>0.18129484854502342</c:v>
                </c:pt>
                <c:pt idx="40">
                  <c:v>0.19051683898071234</c:v>
                </c:pt>
                <c:pt idx="41">
                  <c:v>0.17824916514134878</c:v>
                </c:pt>
                <c:pt idx="42">
                  <c:v>0.18177061069264899</c:v>
                </c:pt>
                <c:pt idx="43">
                  <c:v>0.1594349198896807</c:v>
                </c:pt>
                <c:pt idx="44">
                  <c:v>0.16017115762692263</c:v>
                </c:pt>
                <c:pt idx="45">
                  <c:v>0.17625627620834253</c:v>
                </c:pt>
                <c:pt idx="46">
                  <c:v>0.14827502873393741</c:v>
                </c:pt>
                <c:pt idx="47">
                  <c:v>0.18218788910302403</c:v>
                </c:pt>
              </c:numCache>
            </c:numRef>
          </c:val>
          <c:extLst>
            <c:ext xmlns:c16="http://schemas.microsoft.com/office/drawing/2014/chart" uri="{C3380CC4-5D6E-409C-BE32-E72D297353CC}">
              <c16:uniqueId val="{00000008-B349-46E4-82EA-B264F40025A8}"/>
            </c:ext>
          </c:extLst>
        </c:ser>
        <c:ser>
          <c:idx val="12"/>
          <c:order val="12"/>
          <c:tx>
            <c:strRef>
              <c:f>'Operating Rev'!#REF!</c:f>
              <c:strCache>
                <c:ptCount val="1"/>
                <c:pt idx="0">
                  <c:v>#REF!</c:v>
                </c:pt>
              </c:strCache>
              <c:extLst xmlns:c15="http://schemas.microsoft.com/office/drawing/2012/chart"/>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ext>
              </c:extLst>
              <c:f>'Operating Rev'!$A$3:$A$50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C-B349-46E4-82EA-B264F40025A8}"/>
            </c:ext>
          </c:extLst>
        </c:ser>
        <c:ser>
          <c:idx val="17"/>
          <c:order val="17"/>
          <c:tx>
            <c:v>Federal</c:v>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ext>
              </c:extLst>
              <c:f>'Operating Rev'!$A$3:$A$50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Rev'!$S$3:$S$50</c:f>
              <c:numCache>
                <c:formatCode>0%</c:formatCode>
                <c:ptCount val="48"/>
                <c:pt idx="0" formatCode="0.0%">
                  <c:v>2.6105979835741176E-3</c:v>
                </c:pt>
                <c:pt idx="1">
                  <c:v>0</c:v>
                </c:pt>
                <c:pt idx="2" formatCode="0.0%">
                  <c:v>8.7350145971799495E-4</c:v>
                </c:pt>
                <c:pt idx="3" formatCode="0.0%">
                  <c:v>4.5209385413446015E-3</c:v>
                </c:pt>
                <c:pt idx="4">
                  <c:v>7.4310765336050133E-2</c:v>
                </c:pt>
                <c:pt idx="5">
                  <c:v>1.038787538326091E-2</c:v>
                </c:pt>
                <c:pt idx="6" formatCode="0.00%">
                  <c:v>4.5392165614829318E-4</c:v>
                </c:pt>
                <c:pt idx="7" formatCode="0.0%">
                  <c:v>5.1200891590942599E-3</c:v>
                </c:pt>
                <c:pt idx="8" formatCode="0.0%">
                  <c:v>3.1518525146708052E-3</c:v>
                </c:pt>
                <c:pt idx="9" formatCode="0.0%">
                  <c:v>5.6593374752943407E-3</c:v>
                </c:pt>
                <c:pt idx="10" formatCode="0.0%">
                  <c:v>3.1939685514700417E-3</c:v>
                </c:pt>
                <c:pt idx="11">
                  <c:v>1.1113344628550096E-2</c:v>
                </c:pt>
                <c:pt idx="12">
                  <c:v>2.6727464654680119E-2</c:v>
                </c:pt>
                <c:pt idx="13">
                  <c:v>2.3484549952433834E-2</c:v>
                </c:pt>
                <c:pt idx="14">
                  <c:v>1.5990610227529692E-2</c:v>
                </c:pt>
                <c:pt idx="15">
                  <c:v>8.1274672668488646E-2</c:v>
                </c:pt>
                <c:pt idx="16">
                  <c:v>2.0982840392140597E-2</c:v>
                </c:pt>
                <c:pt idx="17" formatCode="0.0%">
                  <c:v>9.4924695121458708E-3</c:v>
                </c:pt>
                <c:pt idx="18" formatCode="0.0%">
                  <c:v>1.4195516425001143E-3</c:v>
                </c:pt>
                <c:pt idx="19">
                  <c:v>0</c:v>
                </c:pt>
                <c:pt idx="20">
                  <c:v>0</c:v>
                </c:pt>
                <c:pt idx="21">
                  <c:v>0</c:v>
                </c:pt>
                <c:pt idx="22" formatCode="0.0%">
                  <c:v>5.4218431706719425E-4</c:v>
                </c:pt>
                <c:pt idx="23" formatCode="0.0%">
                  <c:v>9.3800719218406891E-3</c:v>
                </c:pt>
                <c:pt idx="24" formatCode="0.00%">
                  <c:v>2.33135466082481E-4</c:v>
                </c:pt>
                <c:pt idx="25" formatCode="0.0%">
                  <c:v>5.7813493669422447E-3</c:v>
                </c:pt>
                <c:pt idx="26">
                  <c:v>0</c:v>
                </c:pt>
                <c:pt idx="27" formatCode="0.0%">
                  <c:v>7.0842713433352748E-3</c:v>
                </c:pt>
                <c:pt idx="28">
                  <c:v>0</c:v>
                </c:pt>
                <c:pt idx="29">
                  <c:v>0</c:v>
                </c:pt>
                <c:pt idx="30" formatCode="0.0%">
                  <c:v>7.8086900959905758E-3</c:v>
                </c:pt>
                <c:pt idx="31">
                  <c:v>1.1710944765116865E-2</c:v>
                </c:pt>
                <c:pt idx="32">
                  <c:v>7.1813801876848743E-2</c:v>
                </c:pt>
                <c:pt idx="33">
                  <c:v>0.1053132420462808</c:v>
                </c:pt>
                <c:pt idx="34" formatCode="0.0%">
                  <c:v>3.2210216322730127E-3</c:v>
                </c:pt>
                <c:pt idx="35">
                  <c:v>1.634915924552582E-2</c:v>
                </c:pt>
                <c:pt idx="36">
                  <c:v>3.0884142939080379E-2</c:v>
                </c:pt>
                <c:pt idx="37">
                  <c:v>1.5705745782550226E-2</c:v>
                </c:pt>
                <c:pt idx="38" formatCode="0.0%">
                  <c:v>7.679069501551599E-4</c:v>
                </c:pt>
                <c:pt idx="39">
                  <c:v>0</c:v>
                </c:pt>
                <c:pt idx="40" formatCode="0.0%">
                  <c:v>1.5473448851225369E-3</c:v>
                </c:pt>
                <c:pt idx="41">
                  <c:v>1.1413106864287568E-2</c:v>
                </c:pt>
                <c:pt idx="42">
                  <c:v>0</c:v>
                </c:pt>
                <c:pt idx="43" formatCode="0.0%">
                  <c:v>2.4451315399974818E-3</c:v>
                </c:pt>
                <c:pt idx="44">
                  <c:v>1.6627788574636065E-2</c:v>
                </c:pt>
                <c:pt idx="45">
                  <c:v>5.0744178989185609E-2</c:v>
                </c:pt>
                <c:pt idx="46" formatCode="0.0%">
                  <c:v>1.6708119297266428E-3</c:v>
                </c:pt>
                <c:pt idx="47">
                  <c:v>2.4362072127434357E-2</c:v>
                </c:pt>
              </c:numCache>
            </c:numRef>
          </c:val>
          <c:extLst>
            <c:ext xmlns:c16="http://schemas.microsoft.com/office/drawing/2014/chart" uri="{C3380CC4-5D6E-409C-BE32-E72D297353CC}">
              <c16:uniqueId val="{00000011-B349-46E4-82EA-B264F40025A8}"/>
            </c:ext>
          </c:extLst>
        </c:ser>
        <c:ser>
          <c:idx val="23"/>
          <c:order val="23"/>
          <c:tx>
            <c:v>Other</c:v>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ext>
              </c:extLst>
              <c:f>'Operating Rev'!$A$3:$A$50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Rev'!$Y$3:$Y$50</c:f>
              <c:numCache>
                <c:formatCode>0%</c:formatCode>
                <c:ptCount val="48"/>
                <c:pt idx="0">
                  <c:v>2.3132508732450256E-2</c:v>
                </c:pt>
                <c:pt idx="1">
                  <c:v>0</c:v>
                </c:pt>
                <c:pt idx="2" formatCode="0.0%">
                  <c:v>1.4247779365177961E-2</c:v>
                </c:pt>
                <c:pt idx="3">
                  <c:v>5.289772922463843E-2</c:v>
                </c:pt>
                <c:pt idx="4">
                  <c:v>0.24000493964372818</c:v>
                </c:pt>
                <c:pt idx="5">
                  <c:v>0.20159228828301473</c:v>
                </c:pt>
                <c:pt idx="6" formatCode="0.0%">
                  <c:v>1.3823427501902689E-2</c:v>
                </c:pt>
                <c:pt idx="7" formatCode="0.0%">
                  <c:v>9.6724199349280809E-3</c:v>
                </c:pt>
                <c:pt idx="8">
                  <c:v>3.1022776141010677E-2</c:v>
                </c:pt>
                <c:pt idx="9">
                  <c:v>0.15208698857898845</c:v>
                </c:pt>
                <c:pt idx="10">
                  <c:v>0</c:v>
                </c:pt>
                <c:pt idx="11">
                  <c:v>7.485857048502427E-2</c:v>
                </c:pt>
                <c:pt idx="12">
                  <c:v>5.8633429664111308E-2</c:v>
                </c:pt>
                <c:pt idx="13">
                  <c:v>9.3810825979484855E-2</c:v>
                </c:pt>
                <c:pt idx="14">
                  <c:v>2.4249733489829541E-2</c:v>
                </c:pt>
                <c:pt idx="15">
                  <c:v>0.13868495793365843</c:v>
                </c:pt>
                <c:pt idx="16">
                  <c:v>0.34433981831003441</c:v>
                </c:pt>
                <c:pt idx="17" formatCode="0.0%">
                  <c:v>1.4229011481106335E-2</c:v>
                </c:pt>
                <c:pt idx="18" formatCode="0.0%">
                  <c:v>1.8357957296732036E-2</c:v>
                </c:pt>
                <c:pt idx="19" formatCode="0.0%">
                  <c:v>3.8003528692664161E-3</c:v>
                </c:pt>
                <c:pt idx="20">
                  <c:v>0.10769966792367873</c:v>
                </c:pt>
                <c:pt idx="21" formatCode="0.0%">
                  <c:v>1.4343561395959529E-2</c:v>
                </c:pt>
                <c:pt idx="22" formatCode="0.0%">
                  <c:v>4.1134692116109733E-3</c:v>
                </c:pt>
                <c:pt idx="23">
                  <c:v>7.4785984788212453E-2</c:v>
                </c:pt>
                <c:pt idx="24">
                  <c:v>3.788451323840316E-2</c:v>
                </c:pt>
                <c:pt idx="25">
                  <c:v>0.62873137923724731</c:v>
                </c:pt>
                <c:pt idx="26" formatCode="0.0%">
                  <c:v>4.7935822907413453E-3</c:v>
                </c:pt>
                <c:pt idx="27">
                  <c:v>0.66867650068481288</c:v>
                </c:pt>
                <c:pt idx="28">
                  <c:v>0</c:v>
                </c:pt>
                <c:pt idx="29">
                  <c:v>2.9198763047228384E-2</c:v>
                </c:pt>
                <c:pt idx="30">
                  <c:v>4.4432948317358681E-2</c:v>
                </c:pt>
                <c:pt idx="31">
                  <c:v>6.7555843543187749E-2</c:v>
                </c:pt>
                <c:pt idx="32">
                  <c:v>8.9080530208020148E-2</c:v>
                </c:pt>
                <c:pt idx="33">
                  <c:v>0.66975819778409407</c:v>
                </c:pt>
                <c:pt idx="34">
                  <c:v>0.26363656049024492</c:v>
                </c:pt>
                <c:pt idx="35">
                  <c:v>2.8344089480792856E-2</c:v>
                </c:pt>
                <c:pt idx="36">
                  <c:v>8.5857917370643452E-2</c:v>
                </c:pt>
                <c:pt idx="37" formatCode="0.0%">
                  <c:v>1.4600664330868053E-2</c:v>
                </c:pt>
                <c:pt idx="38">
                  <c:v>5.3412194533014455E-2</c:v>
                </c:pt>
                <c:pt idx="39">
                  <c:v>7.9753349002719881E-2</c:v>
                </c:pt>
                <c:pt idx="40">
                  <c:v>3.0395011360090363E-2</c:v>
                </c:pt>
                <c:pt idx="41">
                  <c:v>9.8609719349441002E-2</c:v>
                </c:pt>
                <c:pt idx="42">
                  <c:v>0.81822938930735101</c:v>
                </c:pt>
                <c:pt idx="43" formatCode="0.0%">
                  <c:v>1.5796290357294424E-2</c:v>
                </c:pt>
                <c:pt idx="44" formatCode="0.0%">
                  <c:v>1.7527578999624854E-2</c:v>
                </c:pt>
                <c:pt idx="45">
                  <c:v>6.6991627124255132E-2</c:v>
                </c:pt>
                <c:pt idx="46">
                  <c:v>0.65837470205172544</c:v>
                </c:pt>
                <c:pt idx="47" formatCode="0.0%">
                  <c:v>1.2012123123055491E-2</c:v>
                </c:pt>
              </c:numCache>
            </c:numRef>
          </c:val>
          <c:extLst>
            <c:ext xmlns:c16="http://schemas.microsoft.com/office/drawing/2014/chart" uri="{C3380CC4-5D6E-409C-BE32-E72D297353CC}">
              <c16:uniqueId val="{00000017-B349-46E4-82EA-B264F40025A8}"/>
            </c:ext>
          </c:extLst>
        </c:ser>
        <c:dLbls>
          <c:showLegendKey val="0"/>
          <c:showVal val="0"/>
          <c:showCatName val="0"/>
          <c:showSerName val="0"/>
          <c:showPercent val="0"/>
          <c:showBubbleSize val="0"/>
        </c:dLbls>
        <c:gapWidth val="150"/>
        <c:overlap val="100"/>
        <c:axId val="671180240"/>
        <c:axId val="671182536"/>
        <c:extLst>
          <c:ext xmlns:c15="http://schemas.microsoft.com/office/drawing/2012/chart" uri="{02D57815-91ED-43cb-92C2-25804820EDAC}">
            <c15:filteredBarSeries>
              <c15:ser>
                <c:idx val="0"/>
                <c:order val="0"/>
                <c:tx>
                  <c:strRef>
                    <c:extLst>
                      <c:ext uri="{02D57815-91ED-43cb-92C2-25804820EDAC}">
                        <c15:formulaRef>
                          <c15:sqref>'Operating Rev'!$C$2</c15:sqref>
                        </c15:formulaRef>
                      </c:ext>
                    </c:extLst>
                    <c:strCache>
                      <c:ptCount val="1"/>
                    </c:strCache>
                  </c:strRef>
                </c:tx>
                <c:spPr>
                  <a:solidFill>
                    <a:schemeClr val="accent1"/>
                  </a:solidFill>
                  <a:ln>
                    <a:noFill/>
                  </a:ln>
                  <a:effectLst/>
                </c:spPr>
                <c:invertIfNegative val="0"/>
                <c:cat>
                  <c:strRef>
                    <c:extLst>
                      <c:ex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'Operating Rev'!$C$3:$C$50</c15:sqref>
                        </c15:formulaRef>
                      </c:ext>
                    </c:extLst>
                    <c:numCache>
                      <c:formatCode>#,##0</c:formatCode>
                      <c:ptCount val="48"/>
                      <c:pt idx="0">
                        <c:v>17153</c:v>
                      </c:pt>
                      <c:pt idx="1">
                        <c:v>22493</c:v>
                      </c:pt>
                      <c:pt idx="2">
                        <c:v>12330</c:v>
                      </c:pt>
                      <c:pt idx="3">
                        <c:v>3828</c:v>
                      </c:pt>
                      <c:pt idx="4">
                        <c:v>22583</c:v>
                      </c:pt>
                      <c:pt idx="5">
                        <c:v>7997</c:v>
                      </c:pt>
                      <c:pt idx="6">
                        <c:v>35688</c:v>
                      </c:pt>
                      <c:pt idx="7">
                        <c:v>82934</c:v>
                      </c:pt>
                      <c:pt idx="8">
                        <c:v>36405</c:v>
                      </c:pt>
                      <c:pt idx="9">
                        <c:v>14312</c:v>
                      </c:pt>
                      <c:pt idx="10">
                        <c:v>47139</c:v>
                      </c:pt>
                      <c:pt idx="11">
                        <c:v>6460</c:v>
                      </c:pt>
                      <c:pt idx="12">
                        <c:v>4469</c:v>
                      </c:pt>
                      <c:pt idx="13">
                        <c:v>4489</c:v>
                      </c:pt>
                      <c:pt idx="14">
                        <c:v>5485</c:v>
                      </c:pt>
                      <c:pt idx="15">
                        <c:v>3778</c:v>
                      </c:pt>
                      <c:pt idx="16">
                        <c:v>4620</c:v>
                      </c:pt>
                      <c:pt idx="17">
                        <c:v>5559</c:v>
                      </c:pt>
                      <c:pt idx="18">
                        <c:v>29568</c:v>
                      </c:pt>
                      <c:pt idx="19">
                        <c:v>22529</c:v>
                      </c:pt>
                      <c:pt idx="20">
                        <c:v>3616</c:v>
                      </c:pt>
                      <c:pt idx="21">
                        <c:v>17075</c:v>
                      </c:pt>
                      <c:pt idx="22">
                        <c:v>14532</c:v>
                      </c:pt>
                      <c:pt idx="23">
                        <c:v>1410</c:v>
                      </c:pt>
                      <c:pt idx="24">
                        <c:v>25163</c:v>
                      </c:pt>
                      <c:pt idx="25">
                        <c:v>5991</c:v>
                      </c:pt>
                      <c:pt idx="26">
                        <c:v>19821</c:v>
                      </c:pt>
                      <c:pt idx="27">
                        <c:v>1920</c:v>
                      </c:pt>
                      <c:pt idx="28">
                        <c:v>34114</c:v>
                      </c:pt>
                      <c:pt idx="29">
                        <c:v>12588</c:v>
                      </c:pt>
                      <c:pt idx="30">
                        <c:v>75604</c:v>
                      </c:pt>
                      <c:pt idx="31">
                        <c:v>17871</c:v>
                      </c:pt>
                      <c:pt idx="32">
                        <c:v>131744</c:v>
                      </c:pt>
                      <c:pt idx="33">
                        <c:v>59190</c:v>
                      </c:pt>
                      <c:pt idx="34">
                        <c:v>8020</c:v>
                      </c:pt>
                      <c:pt idx="35">
                        <c:v>4230</c:v>
                      </c:pt>
                      <c:pt idx="36">
                        <c:v>6154</c:v>
                      </c:pt>
                      <c:pt idx="37">
                        <c:v>9476</c:v>
                      </c:pt>
                      <c:pt idx="38">
                        <c:v>12642</c:v>
                      </c:pt>
                      <c:pt idx="39">
                        <c:v>31931</c:v>
                      </c:pt>
                      <c:pt idx="40">
                        <c:v>16359</c:v>
                      </c:pt>
                      <c:pt idx="41">
                        <c:v>11147</c:v>
                      </c:pt>
                      <c:pt idx="42">
                        <c:v>9631</c:v>
                      </c:pt>
                      <c:pt idx="43">
                        <c:v>73192</c:v>
                      </c:pt>
                      <c:pt idx="44">
                        <c:v>6528</c:v>
                      </c:pt>
                      <c:pt idx="45">
                        <c:v>31012</c:v>
                      </c:pt>
                      <c:pt idx="46">
                        <c:v>23359</c:v>
                      </c:pt>
                      <c:pt idx="47">
                        <c:v>43240</c:v>
                      </c:pt>
                    </c:numCache>
                  </c:numRef>
                </c:val>
                <c:extLst>
                  <c:ext xmlns:c16="http://schemas.microsoft.com/office/drawing/2014/chart" uri="{C3380CC4-5D6E-409C-BE32-E72D297353CC}">
                    <c16:uniqueId val="{00000000-B349-46E4-82EA-B264F40025A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'Operating Rev'!$D$2</c15:sqref>
                        </c15:formulaRef>
                      </c:ext>
                    </c:extLst>
                    <c:strCache>
                      <c:ptCount val="1"/>
                    </c:strCache>
                  </c:strRef>
                </c:tx>
                <c:spPr>
                  <a:solidFill>
                    <a:schemeClr val="accent2"/>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Rev'!$D$3:$D$50</c15:sqref>
                        </c15:formulaRef>
                      </c:ext>
                    </c:extLst>
                    <c:numCache>
                      <c:formatCode>_("$"* #,##0_);_("$"* \(#,##0\);_("$"* "-"??_);_(@_)</c:formatCode>
                      <c:ptCount val="48"/>
                      <c:pt idx="0">
                        <c:v>1961777</c:v>
                      </c:pt>
                      <c:pt idx="1">
                        <c:v>1496241</c:v>
                      </c:pt>
                      <c:pt idx="2">
                        <c:v>1340731</c:v>
                      </c:pt>
                      <c:pt idx="3">
                        <c:v>151545</c:v>
                      </c:pt>
                      <c:pt idx="4">
                        <c:v>226737</c:v>
                      </c:pt>
                      <c:pt idx="5">
                        <c:v>581267</c:v>
                      </c:pt>
                      <c:pt idx="6">
                        <c:v>1321814</c:v>
                      </c:pt>
                      <c:pt idx="7">
                        <c:v>3994657</c:v>
                      </c:pt>
                      <c:pt idx="8">
                        <c:v>1907300</c:v>
                      </c:pt>
                      <c:pt idx="9">
                        <c:v>858226</c:v>
                      </c:pt>
                      <c:pt idx="10">
                        <c:v>2744548</c:v>
                      </c:pt>
                      <c:pt idx="11">
                        <c:v>537345</c:v>
                      </c:pt>
                      <c:pt idx="12">
                        <c:v>250648</c:v>
                      </c:pt>
                      <c:pt idx="13">
                        <c:v>251229</c:v>
                      </c:pt>
                      <c:pt idx="14">
                        <c:v>278601</c:v>
                      </c:pt>
                      <c:pt idx="15">
                        <c:v>120018</c:v>
                      </c:pt>
                      <c:pt idx="16">
                        <c:v>189677</c:v>
                      </c:pt>
                      <c:pt idx="17">
                        <c:v>1063854.95</c:v>
                      </c:pt>
                      <c:pt idx="18">
                        <c:v>634003</c:v>
                      </c:pt>
                      <c:pt idx="19">
                        <c:v>1384082</c:v>
                      </c:pt>
                      <c:pt idx="20">
                        <c:v>248738</c:v>
                      </c:pt>
                      <c:pt idx="21">
                        <c:v>906330</c:v>
                      </c:pt>
                      <c:pt idx="22">
                        <c:v>1093724</c:v>
                      </c:pt>
                      <c:pt idx="23">
                        <c:v>628460</c:v>
                      </c:pt>
                      <c:pt idx="24">
                        <c:v>2573611</c:v>
                      </c:pt>
                      <c:pt idx="25">
                        <c:v>110054</c:v>
                      </c:pt>
                      <c:pt idx="26">
                        <c:v>1644699</c:v>
                      </c:pt>
                      <c:pt idx="27">
                        <c:v>127042</c:v>
                      </c:pt>
                      <c:pt idx="28">
                        <c:v>1016308</c:v>
                      </c:pt>
                      <c:pt idx="29">
                        <c:v>503172</c:v>
                      </c:pt>
                      <c:pt idx="30">
                        <c:v>3133699</c:v>
                      </c:pt>
                      <c:pt idx="31">
                        <c:v>737686</c:v>
                      </c:pt>
                      <c:pt idx="32">
                        <c:v>6166871</c:v>
                      </c:pt>
                      <c:pt idx="33">
                        <c:v>8485243</c:v>
                      </c:pt>
                      <c:pt idx="34">
                        <c:v>184724</c:v>
                      </c:pt>
                      <c:pt idx="35">
                        <c:v>360569</c:v>
                      </c:pt>
                      <c:pt idx="36">
                        <c:v>494019</c:v>
                      </c:pt>
                      <c:pt idx="37">
                        <c:v>780033</c:v>
                      </c:pt>
                      <c:pt idx="38">
                        <c:v>1200218</c:v>
                      </c:pt>
                      <c:pt idx="39">
                        <c:v>1476173</c:v>
                      </c:pt>
                      <c:pt idx="40">
                        <c:v>807522</c:v>
                      </c:pt>
                      <c:pt idx="41">
                        <c:v>467631</c:v>
                      </c:pt>
                      <c:pt idx="42">
                        <c:v>135682</c:v>
                      </c:pt>
                      <c:pt idx="43">
                        <c:v>5265663</c:v>
                      </c:pt>
                      <c:pt idx="44">
                        <c:v>354527</c:v>
                      </c:pt>
                      <c:pt idx="45">
                        <c:v>1213258</c:v>
                      </c:pt>
                      <c:pt idx="46">
                        <c:v>2780684</c:v>
                      </c:pt>
                      <c:pt idx="47">
                        <c:v>1243244</c:v>
                      </c:pt>
                    </c:numCache>
                  </c:numRef>
                </c:val>
                <c:extLst xmlns:c15="http://schemas.microsoft.com/office/drawing/2012/chart">
                  <c:ext xmlns:c16="http://schemas.microsoft.com/office/drawing/2014/chart" uri="{C3380CC4-5D6E-409C-BE32-E72D297353CC}">
                    <c16:uniqueId val="{00000001-B349-46E4-82EA-B264F40025A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'Operating Rev'!$E$2</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Rev'!$E$3:$E$50</c15:sqref>
                        </c15:formulaRef>
                      </c:ext>
                    </c:extLst>
                    <c:numCache>
                      <c:formatCode>_("$"* #,##0_);_("$"* \(#,##0\);_("$"* "-"??_);_(@_)</c:formatCode>
                      <c:ptCount val="48"/>
                      <c:pt idx="0">
                        <c:v>1915270</c:v>
                      </c:pt>
                      <c:pt idx="1">
                        <c:v>1177241</c:v>
                      </c:pt>
                      <c:pt idx="2">
                        <c:v>1030336</c:v>
                      </c:pt>
                      <c:pt idx="3">
                        <c:v>145545</c:v>
                      </c:pt>
                      <c:pt idx="4">
                        <c:v>226737</c:v>
                      </c:pt>
                      <c:pt idx="5">
                        <c:v>423667</c:v>
                      </c:pt>
                      <c:pt idx="6">
                        <c:v>1321814</c:v>
                      </c:pt>
                      <c:pt idx="7">
                        <c:v>3994657</c:v>
                      </c:pt>
                      <c:pt idx="8">
                        <c:v>1871915</c:v>
                      </c:pt>
                      <c:pt idx="9">
                        <c:v>811049</c:v>
                      </c:pt>
                      <c:pt idx="10">
                        <c:v>2744548</c:v>
                      </c:pt>
                      <c:pt idx="11">
                        <c:v>348230</c:v>
                      </c:pt>
                      <c:pt idx="12">
                        <c:v>231148</c:v>
                      </c:pt>
                      <c:pt idx="13">
                        <c:v>251229</c:v>
                      </c:pt>
                      <c:pt idx="14">
                        <c:v>278601</c:v>
                      </c:pt>
                      <c:pt idx="15">
                        <c:v>111966</c:v>
                      </c:pt>
                      <c:pt idx="16">
                        <c:v>144642</c:v>
                      </c:pt>
                      <c:pt idx="17">
                        <c:v>619017</c:v>
                      </c:pt>
                      <c:pt idx="18">
                        <c:v>634003</c:v>
                      </c:pt>
                      <c:pt idx="19">
                        <c:v>1384082</c:v>
                      </c:pt>
                      <c:pt idx="20">
                        <c:v>248738</c:v>
                      </c:pt>
                      <c:pt idx="21">
                        <c:v>906330</c:v>
                      </c:pt>
                      <c:pt idx="22">
                        <c:v>1093724</c:v>
                      </c:pt>
                      <c:pt idx="23">
                        <c:v>628460</c:v>
                      </c:pt>
                      <c:pt idx="24">
                        <c:v>2573611</c:v>
                      </c:pt>
                      <c:pt idx="25">
                        <c:v>103782</c:v>
                      </c:pt>
                      <c:pt idx="26">
                        <c:v>1644699</c:v>
                      </c:pt>
                      <c:pt idx="27">
                        <c:v>127042</c:v>
                      </c:pt>
                      <c:pt idx="28">
                        <c:v>1016308</c:v>
                      </c:pt>
                      <c:pt idx="29">
                        <c:v>503172</c:v>
                      </c:pt>
                      <c:pt idx="30">
                        <c:v>2663699</c:v>
                      </c:pt>
                      <c:pt idx="31">
                        <c:v>737686</c:v>
                      </c:pt>
                      <c:pt idx="32">
                        <c:v>5996967</c:v>
                      </c:pt>
                      <c:pt idx="33">
                        <c:v>7866760</c:v>
                      </c:pt>
                      <c:pt idx="34">
                        <c:v>184724</c:v>
                      </c:pt>
                      <c:pt idx="35">
                        <c:v>360569</c:v>
                      </c:pt>
                      <c:pt idx="36">
                        <c:v>385311</c:v>
                      </c:pt>
                      <c:pt idx="37">
                        <c:v>780033</c:v>
                      </c:pt>
                      <c:pt idx="38">
                        <c:v>1172017</c:v>
                      </c:pt>
                      <c:pt idx="39">
                        <c:v>1445281</c:v>
                      </c:pt>
                      <c:pt idx="40">
                        <c:v>775522</c:v>
                      </c:pt>
                      <c:pt idx="41">
                        <c:v>420131</c:v>
                      </c:pt>
                      <c:pt idx="42">
                        <c:v>135682</c:v>
                      </c:pt>
                      <c:pt idx="43">
                        <c:v>4455793</c:v>
                      </c:pt>
                      <c:pt idx="44">
                        <c:v>354527</c:v>
                      </c:pt>
                      <c:pt idx="45">
                        <c:v>1159936</c:v>
                      </c:pt>
                      <c:pt idx="46">
                        <c:v>2780684</c:v>
                      </c:pt>
                      <c:pt idx="47">
                        <c:v>1243244</c:v>
                      </c:pt>
                    </c:numCache>
                  </c:numRef>
                </c:val>
                <c:extLst xmlns:c15="http://schemas.microsoft.com/office/drawing/2012/chart">
                  <c:ext xmlns:c16="http://schemas.microsoft.com/office/drawing/2014/chart" uri="{C3380CC4-5D6E-409C-BE32-E72D297353CC}">
                    <c16:uniqueId val="{00000002-B349-46E4-82EA-B264F40025A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'Operating Rev'!$F$2</c15:sqref>
                        </c15:formulaRef>
                      </c:ext>
                    </c:extLst>
                    <c:strCache>
                      <c:ptCount val="1"/>
                      <c:pt idx="0">
                        <c:v> Local Government Revenue </c:v>
                      </c:pt>
                    </c:strCache>
                  </c:strRef>
                </c:tx>
                <c:spPr>
                  <a:solidFill>
                    <a:schemeClr val="accent4"/>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Rev'!$F$3:$F$50</c15:sqref>
                        </c15:formulaRef>
                      </c:ext>
                    </c:extLst>
                    <c:numCache>
                      <c:formatCode>_("$"* #,##0_);_("$"* \(#,##0\);_("$"* "-"??_);_(@_)</c:formatCode>
                      <c:ptCount val="48"/>
                      <c:pt idx="0">
                        <c:v>1536220</c:v>
                      </c:pt>
                      <c:pt idx="1">
                        <c:v>956405</c:v>
                      </c:pt>
                      <c:pt idx="2">
                        <c:v>865201</c:v>
                      </c:pt>
                      <c:pt idx="3">
                        <c:v>84641</c:v>
                      </c:pt>
                      <c:pt idx="4">
                        <c:v>118825</c:v>
                      </c:pt>
                      <c:pt idx="5">
                        <c:v>268462</c:v>
                      </c:pt>
                      <c:pt idx="6">
                        <c:v>1078540</c:v>
                      </c:pt>
                      <c:pt idx="7">
                        <c:v>3150219</c:v>
                      </c:pt>
                      <c:pt idx="8">
                        <c:v>1468344</c:v>
                      </c:pt>
                      <c:pt idx="9">
                        <c:v>546645</c:v>
                      </c:pt>
                      <c:pt idx="10">
                        <c:v>2218650</c:v>
                      </c:pt>
                      <c:pt idx="11">
                        <c:v>260979</c:v>
                      </c:pt>
                      <c:pt idx="12">
                        <c:v>171956</c:v>
                      </c:pt>
                      <c:pt idx="13">
                        <c:v>177559</c:v>
                      </c:pt>
                      <c:pt idx="14">
                        <c:v>214504</c:v>
                      </c:pt>
                      <c:pt idx="15">
                        <c:v>68000</c:v>
                      </c:pt>
                      <c:pt idx="16">
                        <c:v>68000</c:v>
                      </c:pt>
                      <c:pt idx="17">
                        <c:v>474032</c:v>
                      </c:pt>
                      <c:pt idx="18">
                        <c:v>489124</c:v>
                      </c:pt>
                      <c:pt idx="19">
                        <c:v>1142462</c:v>
                      </c:pt>
                      <c:pt idx="20">
                        <c:v>178233</c:v>
                      </c:pt>
                      <c:pt idx="21">
                        <c:v>723613</c:v>
                      </c:pt>
                      <c:pt idx="22">
                        <c:v>984632</c:v>
                      </c:pt>
                      <c:pt idx="23">
                        <c:v>478283</c:v>
                      </c:pt>
                      <c:pt idx="24">
                        <c:v>1989231</c:v>
                      </c:pt>
                      <c:pt idx="25">
                        <c:v>11500</c:v>
                      </c:pt>
                      <c:pt idx="26">
                        <c:v>1346560</c:v>
                      </c:pt>
                      <c:pt idx="27">
                        <c:v>10000</c:v>
                      </c:pt>
                      <c:pt idx="28">
                        <c:v>773404</c:v>
                      </c:pt>
                      <c:pt idx="29">
                        <c:v>393157</c:v>
                      </c:pt>
                      <c:pt idx="30">
                        <c:v>2139124</c:v>
                      </c:pt>
                      <c:pt idx="31">
                        <c:v>547024</c:v>
                      </c:pt>
                      <c:pt idx="32">
                        <c:v>4014678</c:v>
                      </c:pt>
                      <c:pt idx="33">
                        <c:v>279412</c:v>
                      </c:pt>
                      <c:pt idx="34">
                        <c:v>102000</c:v>
                      </c:pt>
                      <c:pt idx="35">
                        <c:v>295739</c:v>
                      </c:pt>
                      <c:pt idx="36">
                        <c:v>275374</c:v>
                      </c:pt>
                      <c:pt idx="37">
                        <c:v>587365</c:v>
                      </c:pt>
                      <c:pt idx="38">
                        <c:v>913637</c:v>
                      </c:pt>
                      <c:pt idx="39">
                        <c:v>1067993</c:v>
                      </c:pt>
                      <c:pt idx="40">
                        <c:v>603000</c:v>
                      </c:pt>
                      <c:pt idx="41">
                        <c:v>299019</c:v>
                      </c:pt>
                      <c:pt idx="42">
                        <c:v>0</c:v>
                      </c:pt>
                      <c:pt idx="43">
                        <c:v>3664104</c:v>
                      </c:pt>
                      <c:pt idx="44">
                        <c:v>285633</c:v>
                      </c:pt>
                      <c:pt idx="45">
                        <c:v>818924</c:v>
                      </c:pt>
                      <c:pt idx="46">
                        <c:v>533000</c:v>
                      </c:pt>
                      <c:pt idx="47">
                        <c:v>971518</c:v>
                      </c:pt>
                    </c:numCache>
                  </c:numRef>
                </c:val>
                <c:extLst xmlns:c15="http://schemas.microsoft.com/office/drawing/2012/chart">
                  <c:ext xmlns:c16="http://schemas.microsoft.com/office/drawing/2014/chart" uri="{C3380CC4-5D6E-409C-BE32-E72D297353CC}">
                    <c16:uniqueId val="{00000003-B349-46E4-82EA-B264F40025A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'Operating Rev'!$H$2</c15:sqref>
                        </c15:formulaRef>
                      </c:ext>
                    </c:extLst>
                    <c:strCache>
                      <c:ptCount val="1"/>
                      <c:pt idx="0">
                        <c:v> State Aid to Libraries </c:v>
                      </c:pt>
                    </c:strCache>
                  </c:strRef>
                </c:tx>
                <c:spPr>
                  <a:solidFill>
                    <a:schemeClr val="accent6"/>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Rev'!$H$3:$H$50</c15:sqref>
                        </c15:formulaRef>
                      </c:ext>
                    </c:extLst>
                    <c:numCache>
                      <c:formatCode>_("$"* #,##0_);_("$"* \(#,##0\);_("$"* "-"??_);_(@_)</c:formatCode>
                      <c:ptCount val="48"/>
                      <c:pt idx="0">
                        <c:v>327745</c:v>
                      </c:pt>
                      <c:pt idx="1">
                        <c:v>220836</c:v>
                      </c:pt>
                      <c:pt idx="2">
                        <c:v>149555</c:v>
                      </c:pt>
                      <c:pt idx="3">
                        <c:v>52547</c:v>
                      </c:pt>
                      <c:pt idx="4">
                        <c:v>36645</c:v>
                      </c:pt>
                      <c:pt idx="5">
                        <c:v>64396</c:v>
                      </c:pt>
                      <c:pt idx="6">
                        <c:v>224402</c:v>
                      </c:pt>
                      <c:pt idx="7">
                        <c:v>781347</c:v>
                      </c:pt>
                      <c:pt idx="8">
                        <c:v>337599</c:v>
                      </c:pt>
                      <c:pt idx="9">
                        <c:v>135464</c:v>
                      </c:pt>
                      <c:pt idx="10">
                        <c:v>513132</c:v>
                      </c:pt>
                      <c:pt idx="11">
                        <c:v>57313</c:v>
                      </c:pt>
                      <c:pt idx="12">
                        <c:v>39461</c:v>
                      </c:pt>
                      <c:pt idx="13">
                        <c:v>42452</c:v>
                      </c:pt>
                      <c:pt idx="14">
                        <c:v>52886</c:v>
                      </c:pt>
                      <c:pt idx="15">
                        <c:v>18838</c:v>
                      </c:pt>
                      <c:pt idx="16">
                        <c:v>23301</c:v>
                      </c:pt>
                      <c:pt idx="17">
                        <c:v>128801</c:v>
                      </c:pt>
                      <c:pt idx="18">
                        <c:v>131840</c:v>
                      </c:pt>
                      <c:pt idx="19">
                        <c:v>234360</c:v>
                      </c:pt>
                      <c:pt idx="20">
                        <c:v>43716</c:v>
                      </c:pt>
                      <c:pt idx="21">
                        <c:v>168217</c:v>
                      </c:pt>
                      <c:pt idx="22">
                        <c:v>100000</c:v>
                      </c:pt>
                      <c:pt idx="23">
                        <c:v>97282</c:v>
                      </c:pt>
                      <c:pt idx="24">
                        <c:v>486280</c:v>
                      </c:pt>
                      <c:pt idx="25">
                        <c:v>23931</c:v>
                      </c:pt>
                      <c:pt idx="26">
                        <c:v>290255</c:v>
                      </c:pt>
                      <c:pt idx="27">
                        <c:v>31192</c:v>
                      </c:pt>
                      <c:pt idx="28">
                        <c:v>240904</c:v>
                      </c:pt>
                      <c:pt idx="29">
                        <c:v>95323</c:v>
                      </c:pt>
                      <c:pt idx="30">
                        <c:v>385419</c:v>
                      </c:pt>
                      <c:pt idx="31">
                        <c:v>132188</c:v>
                      </c:pt>
                      <c:pt idx="32">
                        <c:v>998750</c:v>
                      </c:pt>
                      <c:pt idx="33">
                        <c:v>861690</c:v>
                      </c:pt>
                      <c:pt idx="34">
                        <c:v>31429</c:v>
                      </c:pt>
                      <c:pt idx="35">
                        <c:v>64954</c:v>
                      </c:pt>
                      <c:pt idx="36">
                        <c:v>64955</c:v>
                      </c:pt>
                      <c:pt idx="37">
                        <c:v>169028</c:v>
                      </c:pt>
                      <c:pt idx="38">
                        <c:v>194880</c:v>
                      </c:pt>
                      <c:pt idx="39">
                        <c:v>262022</c:v>
                      </c:pt>
                      <c:pt idx="40">
                        <c:v>146250</c:v>
                      </c:pt>
                      <c:pt idx="41">
                        <c:v>73388</c:v>
                      </c:pt>
                      <c:pt idx="42">
                        <c:v>24663</c:v>
                      </c:pt>
                      <c:pt idx="43">
                        <c:v>710409</c:v>
                      </c:pt>
                      <c:pt idx="44">
                        <c:v>56285</c:v>
                      </c:pt>
                      <c:pt idx="45">
                        <c:v>203446</c:v>
                      </c:pt>
                      <c:pt idx="46">
                        <c:v>411306</c:v>
                      </c:pt>
                      <c:pt idx="47">
                        <c:v>226504</c:v>
                      </c:pt>
                    </c:numCache>
                  </c:numRef>
                </c:val>
                <c:extLst xmlns:c15="http://schemas.microsoft.com/office/drawing/2012/chart">
                  <c:ext xmlns:c16="http://schemas.microsoft.com/office/drawing/2014/chart" uri="{C3380CC4-5D6E-409C-BE32-E72D297353CC}">
                    <c16:uniqueId val="{00000005-B349-46E4-82EA-B264F40025A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'Operating Rev'!$I$2</c15:sqref>
                        </c15:formulaRef>
                      </c:ext>
                    </c:extLst>
                    <c:strCache>
                      <c:ptCount val="1"/>
                      <c:pt idx="0">
                        <c:v> Other State Funding </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Rev'!$I$3:$I$50</c15:sqref>
                        </c15:formulaRef>
                      </c:ext>
                    </c:extLst>
                    <c:numCache>
                      <c:formatCode>_("$"* #,##0_);_("$"* \(#,##0\);_("$"* "-"??_);_(@_)</c:formatCode>
                      <c:ptCount val="48"/>
                      <c:pt idx="0">
                        <c:v>2000</c:v>
                      </c:pt>
                      <c:pt idx="1">
                        <c:v>0</c:v>
                      </c:pt>
                      <c:pt idx="2">
                        <c:v>0</c:v>
                      </c:pt>
                      <c:pt idx="3">
                        <c:v>0</c:v>
                      </c:pt>
                      <c:pt idx="4">
                        <c:v>0</c:v>
                      </c:pt>
                      <c:pt idx="5">
                        <c:v>1000</c:v>
                      </c:pt>
                      <c:pt idx="6">
                        <c:v>0</c:v>
                      </c:pt>
                      <c:pt idx="7">
                        <c:v>4000</c:v>
                      </c:pt>
                      <c:pt idx="8">
                        <c:v>2000</c:v>
                      </c:pt>
                      <c:pt idx="9">
                        <c:v>1000</c:v>
                      </c:pt>
                      <c:pt idx="10">
                        <c:v>4000</c:v>
                      </c:pt>
                      <c:pt idx="11">
                        <c:v>0</c:v>
                      </c:pt>
                      <c:pt idx="12">
                        <c:v>0</c:v>
                      </c:pt>
                      <c:pt idx="13">
                        <c:v>1750</c:v>
                      </c:pt>
                      <c:pt idx="14">
                        <c:v>0</c:v>
                      </c:pt>
                      <c:pt idx="15">
                        <c:v>500</c:v>
                      </c:pt>
                      <c:pt idx="16">
                        <c:v>500</c:v>
                      </c:pt>
                      <c:pt idx="17">
                        <c:v>1500</c:v>
                      </c:pt>
                      <c:pt idx="18">
                        <c:v>500</c:v>
                      </c:pt>
                      <c:pt idx="19">
                        <c:v>2000</c:v>
                      </c:pt>
                      <c:pt idx="20">
                        <c:v>0</c:v>
                      </c:pt>
                      <c:pt idx="21">
                        <c:v>1500</c:v>
                      </c:pt>
                      <c:pt idx="22">
                        <c:v>4000</c:v>
                      </c:pt>
                      <c:pt idx="23">
                        <c:v>0</c:v>
                      </c:pt>
                      <c:pt idx="24">
                        <c:v>0</c:v>
                      </c:pt>
                      <c:pt idx="25">
                        <c:v>2500</c:v>
                      </c:pt>
                      <c:pt idx="26">
                        <c:v>0</c:v>
                      </c:pt>
                      <c:pt idx="27">
                        <c:v>0</c:v>
                      </c:pt>
                      <c:pt idx="28">
                        <c:v>2000</c:v>
                      </c:pt>
                      <c:pt idx="29">
                        <c:v>0</c:v>
                      </c:pt>
                      <c:pt idx="30">
                        <c:v>0</c:v>
                      </c:pt>
                      <c:pt idx="31">
                        <c:v>0</c:v>
                      </c:pt>
                      <c:pt idx="32">
                        <c:v>18661</c:v>
                      </c:pt>
                      <c:pt idx="33">
                        <c:v>628357</c:v>
                      </c:pt>
                      <c:pt idx="34">
                        <c:v>2000</c:v>
                      </c:pt>
                      <c:pt idx="35">
                        <c:v>0</c:v>
                      </c:pt>
                      <c:pt idx="36">
                        <c:v>0</c:v>
                      </c:pt>
                      <c:pt idx="37">
                        <c:v>0</c:v>
                      </c:pt>
                      <c:pt idx="38">
                        <c:v>0</c:v>
                      </c:pt>
                      <c:pt idx="39">
                        <c:v>0</c:v>
                      </c:pt>
                      <c:pt idx="40">
                        <c:v>1500</c:v>
                      </c:pt>
                      <c:pt idx="41">
                        <c:v>1500</c:v>
                      </c:pt>
                      <c:pt idx="42">
                        <c:v>0</c:v>
                      </c:pt>
                      <c:pt idx="43">
                        <c:v>0</c:v>
                      </c:pt>
                      <c:pt idx="44">
                        <c:v>500</c:v>
                      </c:pt>
                      <c:pt idx="45">
                        <c:v>1000</c:v>
                      </c:pt>
                      <c:pt idx="46">
                        <c:v>1000</c:v>
                      </c:pt>
                      <c:pt idx="47">
                        <c:v>0</c:v>
                      </c:pt>
                    </c:numCache>
                  </c:numRef>
                </c:val>
                <c:extLst xmlns:c15="http://schemas.microsoft.com/office/drawing/2012/chart">
                  <c:ext xmlns:c16="http://schemas.microsoft.com/office/drawing/2014/chart" uri="{C3380CC4-5D6E-409C-BE32-E72D297353CC}">
                    <c16:uniqueId val="{00000006-B349-46E4-82EA-B264F40025A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'Operating Rev'!$J$2</c15:sqref>
                        </c15:formulaRef>
                      </c:ext>
                    </c:extLst>
                    <c:strCache>
                      <c:ptCount val="1"/>
                      <c:pt idx="0">
                        <c:v> Total State Government Revenue </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Rev'!$J$3:$J$50</c15:sqref>
                        </c15:formulaRef>
                      </c:ext>
                    </c:extLst>
                    <c:numCache>
                      <c:formatCode>_("$"* #,##0_);_("$"* \(#,##0\);_("$"* "-"??_);_(@_)</c:formatCode>
                      <c:ptCount val="48"/>
                      <c:pt idx="0">
                        <c:v>329745</c:v>
                      </c:pt>
                      <c:pt idx="1">
                        <c:v>220836</c:v>
                      </c:pt>
                      <c:pt idx="2">
                        <c:v>149555</c:v>
                      </c:pt>
                      <c:pt idx="3">
                        <c:v>52547</c:v>
                      </c:pt>
                      <c:pt idx="4">
                        <c:v>36645</c:v>
                      </c:pt>
                      <c:pt idx="5">
                        <c:v>65396</c:v>
                      </c:pt>
                      <c:pt idx="6">
                        <c:v>224402</c:v>
                      </c:pt>
                      <c:pt idx="7">
                        <c:v>785347</c:v>
                      </c:pt>
                      <c:pt idx="8">
                        <c:v>339599</c:v>
                      </c:pt>
                      <c:pt idx="9">
                        <c:v>136464</c:v>
                      </c:pt>
                      <c:pt idx="10">
                        <c:v>517132</c:v>
                      </c:pt>
                      <c:pt idx="11">
                        <c:v>57313</c:v>
                      </c:pt>
                      <c:pt idx="12">
                        <c:v>39461</c:v>
                      </c:pt>
                      <c:pt idx="13">
                        <c:v>44202</c:v>
                      </c:pt>
                      <c:pt idx="14">
                        <c:v>52886</c:v>
                      </c:pt>
                      <c:pt idx="15">
                        <c:v>19338</c:v>
                      </c:pt>
                      <c:pt idx="16">
                        <c:v>23801</c:v>
                      </c:pt>
                      <c:pt idx="17">
                        <c:v>130301</c:v>
                      </c:pt>
                      <c:pt idx="18">
                        <c:v>132340</c:v>
                      </c:pt>
                      <c:pt idx="19">
                        <c:v>236360</c:v>
                      </c:pt>
                      <c:pt idx="20">
                        <c:v>43716</c:v>
                      </c:pt>
                      <c:pt idx="21">
                        <c:v>169717</c:v>
                      </c:pt>
                      <c:pt idx="22">
                        <c:v>104000</c:v>
                      </c:pt>
                      <c:pt idx="23">
                        <c:v>97282</c:v>
                      </c:pt>
                      <c:pt idx="24">
                        <c:v>486280</c:v>
                      </c:pt>
                      <c:pt idx="25">
                        <c:v>26431</c:v>
                      </c:pt>
                      <c:pt idx="26">
                        <c:v>290255</c:v>
                      </c:pt>
                      <c:pt idx="27">
                        <c:v>31192</c:v>
                      </c:pt>
                      <c:pt idx="28">
                        <c:v>242904</c:v>
                      </c:pt>
                      <c:pt idx="29">
                        <c:v>95323</c:v>
                      </c:pt>
                      <c:pt idx="30">
                        <c:v>385419</c:v>
                      </c:pt>
                      <c:pt idx="31">
                        <c:v>132188</c:v>
                      </c:pt>
                      <c:pt idx="32">
                        <c:v>1017411</c:v>
                      </c:pt>
                      <c:pt idx="33">
                        <c:v>1490047</c:v>
                      </c:pt>
                      <c:pt idx="34">
                        <c:v>33429</c:v>
                      </c:pt>
                      <c:pt idx="35">
                        <c:v>64954</c:v>
                      </c:pt>
                      <c:pt idx="36">
                        <c:v>64955</c:v>
                      </c:pt>
                      <c:pt idx="37">
                        <c:v>169028</c:v>
                      </c:pt>
                      <c:pt idx="38">
                        <c:v>194880</c:v>
                      </c:pt>
                      <c:pt idx="39">
                        <c:v>262022</c:v>
                      </c:pt>
                      <c:pt idx="40">
                        <c:v>147750</c:v>
                      </c:pt>
                      <c:pt idx="41">
                        <c:v>74888</c:v>
                      </c:pt>
                      <c:pt idx="42">
                        <c:v>24663</c:v>
                      </c:pt>
                      <c:pt idx="43">
                        <c:v>710409</c:v>
                      </c:pt>
                      <c:pt idx="44">
                        <c:v>56785</c:v>
                      </c:pt>
                      <c:pt idx="45">
                        <c:v>204446</c:v>
                      </c:pt>
                      <c:pt idx="46">
                        <c:v>412306</c:v>
                      </c:pt>
                      <c:pt idx="47">
                        <c:v>226504</c:v>
                      </c:pt>
                    </c:numCache>
                  </c:numRef>
                </c:val>
                <c:extLst xmlns:c15="http://schemas.microsoft.com/office/drawing/2012/chart">
                  <c:ext xmlns:c16="http://schemas.microsoft.com/office/drawing/2014/chart" uri="{C3380CC4-5D6E-409C-BE32-E72D297353CC}">
                    <c16:uniqueId val="{00000007-B349-46E4-82EA-B264F40025A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'Operating Rev'!$L$2</c15:sqref>
                        </c15:formulaRef>
                      </c:ext>
                    </c:extLst>
                    <c:strCache>
                      <c:ptCount val="1"/>
                      <c:pt idx="0">
                        <c:v> LSTA Funding: LORI Grants </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Rev'!$L$3:$L$50</c15:sqref>
                        </c15:formulaRef>
                      </c:ext>
                    </c:extLst>
                    <c:numCache>
                      <c:formatCode>_("$"* #,##0_);_("$"* \(#,##0\);_("$"* "-"??_);_(@_)</c:formatCode>
                      <c:ptCount val="48"/>
                      <c:pt idx="0">
                        <c:v>0</c:v>
                      </c:pt>
                      <c:pt idx="1">
                        <c:v>0</c:v>
                      </c:pt>
                      <c:pt idx="2">
                        <c:v>900</c:v>
                      </c:pt>
                      <c:pt idx="3">
                        <c:v>658</c:v>
                      </c:pt>
                      <c:pt idx="4">
                        <c:v>900</c:v>
                      </c:pt>
                      <c:pt idx="5">
                        <c:v>900</c:v>
                      </c:pt>
                      <c:pt idx="6">
                        <c:v>600</c:v>
                      </c:pt>
                      <c:pt idx="7">
                        <c:v>2400</c:v>
                      </c:pt>
                      <c:pt idx="8">
                        <c:v>900</c:v>
                      </c:pt>
                      <c:pt idx="9">
                        <c:v>0</c:v>
                      </c:pt>
                      <c:pt idx="10">
                        <c:v>1500</c:v>
                      </c:pt>
                      <c:pt idx="11">
                        <c:v>900</c:v>
                      </c:pt>
                      <c:pt idx="12">
                        <c:v>0</c:v>
                      </c:pt>
                      <c:pt idx="13">
                        <c:v>900</c:v>
                      </c:pt>
                      <c:pt idx="14">
                        <c:v>899</c:v>
                      </c:pt>
                      <c:pt idx="15">
                        <c:v>600</c:v>
                      </c:pt>
                      <c:pt idx="16">
                        <c:v>529</c:v>
                      </c:pt>
                      <c:pt idx="17">
                        <c:v>900</c:v>
                      </c:pt>
                      <c:pt idx="18">
                        <c:v>900</c:v>
                      </c:pt>
                      <c:pt idx="19">
                        <c:v>0</c:v>
                      </c:pt>
                      <c:pt idx="20">
                        <c:v>0</c:v>
                      </c:pt>
                      <c:pt idx="21">
                        <c:v>0</c:v>
                      </c:pt>
                      <c:pt idx="22">
                        <c:v>593</c:v>
                      </c:pt>
                      <c:pt idx="23">
                        <c:v>900</c:v>
                      </c:pt>
                      <c:pt idx="24">
                        <c:v>600</c:v>
                      </c:pt>
                      <c:pt idx="25">
                        <c:v>600</c:v>
                      </c:pt>
                      <c:pt idx="26">
                        <c:v>0</c:v>
                      </c:pt>
                      <c:pt idx="27">
                        <c:v>900</c:v>
                      </c:pt>
                      <c:pt idx="28">
                        <c:v>0</c:v>
                      </c:pt>
                      <c:pt idx="29">
                        <c:v>0</c:v>
                      </c:pt>
                      <c:pt idx="30">
                        <c:v>800</c:v>
                      </c:pt>
                      <c:pt idx="31">
                        <c:v>790</c:v>
                      </c:pt>
                      <c:pt idx="32">
                        <c:v>3300</c:v>
                      </c:pt>
                      <c:pt idx="33">
                        <c:v>0</c:v>
                      </c:pt>
                      <c:pt idx="34">
                        <c:v>595</c:v>
                      </c:pt>
                      <c:pt idx="35">
                        <c:v>900</c:v>
                      </c:pt>
                      <c:pt idx="36">
                        <c:v>900</c:v>
                      </c:pt>
                      <c:pt idx="37">
                        <c:v>473</c:v>
                      </c:pt>
                      <c:pt idx="38">
                        <c:v>900</c:v>
                      </c:pt>
                      <c:pt idx="39">
                        <c:v>0</c:v>
                      </c:pt>
                      <c:pt idx="40">
                        <c:v>1200</c:v>
                      </c:pt>
                      <c:pt idx="41">
                        <c:v>900</c:v>
                      </c:pt>
                      <c:pt idx="42">
                        <c:v>0</c:v>
                      </c:pt>
                      <c:pt idx="43">
                        <c:v>0</c:v>
                      </c:pt>
                      <c:pt idx="44">
                        <c:v>0</c:v>
                      </c:pt>
                      <c:pt idx="45">
                        <c:v>0</c:v>
                      </c:pt>
                      <c:pt idx="46">
                        <c:v>1396</c:v>
                      </c:pt>
                      <c:pt idx="47">
                        <c:v>900</c:v>
                      </c:pt>
                    </c:numCache>
                  </c:numRef>
                </c:val>
                <c:extLst xmlns:c15="http://schemas.microsoft.com/office/drawing/2012/chart">
                  <c:ext xmlns:c16="http://schemas.microsoft.com/office/drawing/2014/chart" uri="{C3380CC4-5D6E-409C-BE32-E72D297353CC}">
                    <c16:uniqueId val="{00000009-B349-46E4-82EA-B264F40025A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'Operating Rev'!$M$2</c15:sqref>
                        </c15:formulaRef>
                      </c:ext>
                    </c:extLst>
                    <c:strCache>
                      <c:ptCount val="1"/>
                      <c:pt idx="0">
                        <c:v> LSTA Funding: Other </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Rev'!$M$3:$M$50</c15:sqref>
                        </c15:formulaRef>
                      </c:ext>
                    </c:extLst>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6178</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900</c:v>
                      </c:pt>
                      <c:pt idx="45">
                        <c:v>0</c:v>
                      </c:pt>
                      <c:pt idx="46">
                        <c:v>0</c:v>
                      </c:pt>
                      <c:pt idx="47">
                        <c:v>0</c:v>
                      </c:pt>
                    </c:numCache>
                  </c:numRef>
                </c:val>
                <c:extLst xmlns:c15="http://schemas.microsoft.com/office/drawing/2012/chart">
                  <c:ext xmlns:c16="http://schemas.microsoft.com/office/drawing/2014/chart" uri="{C3380CC4-5D6E-409C-BE32-E72D297353CC}">
                    <c16:uniqueId val="{0000000A-B349-46E4-82EA-B264F40025A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'Operating Rev'!$N$2</c15:sqref>
                        </c15:formulaRef>
                      </c:ext>
                    </c:extLst>
                    <c:strCache>
                      <c:ptCount val="1"/>
                      <c:pt idx="0">
                        <c:v> Stimulus Funding administered by OLIS: ARPA </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Rev'!$N$3:$N$50</c15:sqref>
                        </c15:formulaRef>
                      </c:ext>
                    </c:extLst>
                    <c:numCache>
                      <c:formatCode>_("$"* #,##0_);_("$"* \(#,##0\);_("$"* "-"??_);_(@_)</c:formatCode>
                      <c:ptCount val="48"/>
                      <c:pt idx="0">
                        <c:v>5000</c:v>
                      </c:pt>
                      <c:pt idx="1">
                        <c:v>0</c:v>
                      </c:pt>
                      <c:pt idx="2">
                        <c:v>0</c:v>
                      </c:pt>
                      <c:pt idx="3">
                        <c:v>0</c:v>
                      </c:pt>
                      <c:pt idx="4">
                        <c:v>15949</c:v>
                      </c:pt>
                      <c:pt idx="5">
                        <c:v>3501</c:v>
                      </c:pt>
                      <c:pt idx="6">
                        <c:v>0</c:v>
                      </c:pt>
                      <c:pt idx="7">
                        <c:v>18053</c:v>
                      </c:pt>
                      <c:pt idx="8">
                        <c:v>5000</c:v>
                      </c:pt>
                      <c:pt idx="9">
                        <c:v>4590</c:v>
                      </c:pt>
                      <c:pt idx="10">
                        <c:v>7266</c:v>
                      </c:pt>
                      <c:pt idx="11">
                        <c:v>2970</c:v>
                      </c:pt>
                      <c:pt idx="12">
                        <c:v>0</c:v>
                      </c:pt>
                      <c:pt idx="13">
                        <c:v>5000</c:v>
                      </c:pt>
                      <c:pt idx="14">
                        <c:v>3556</c:v>
                      </c:pt>
                      <c:pt idx="15">
                        <c:v>8500</c:v>
                      </c:pt>
                      <c:pt idx="16">
                        <c:v>2506</c:v>
                      </c:pt>
                      <c:pt idx="17">
                        <c:v>4976</c:v>
                      </c:pt>
                      <c:pt idx="18">
                        <c:v>0</c:v>
                      </c:pt>
                      <c:pt idx="19">
                        <c:v>0</c:v>
                      </c:pt>
                      <c:pt idx="20">
                        <c:v>0</c:v>
                      </c:pt>
                      <c:pt idx="21">
                        <c:v>0</c:v>
                      </c:pt>
                      <c:pt idx="22">
                        <c:v>0</c:v>
                      </c:pt>
                      <c:pt idx="23">
                        <c:v>4995</c:v>
                      </c:pt>
                      <c:pt idx="24">
                        <c:v>0</c:v>
                      </c:pt>
                      <c:pt idx="25">
                        <c:v>0</c:v>
                      </c:pt>
                      <c:pt idx="26">
                        <c:v>0</c:v>
                      </c:pt>
                      <c:pt idx="27">
                        <c:v>0</c:v>
                      </c:pt>
                      <c:pt idx="28">
                        <c:v>0</c:v>
                      </c:pt>
                      <c:pt idx="29">
                        <c:v>0</c:v>
                      </c:pt>
                      <c:pt idx="30">
                        <c:v>15000</c:v>
                      </c:pt>
                      <c:pt idx="31">
                        <c:v>7849</c:v>
                      </c:pt>
                      <c:pt idx="32">
                        <c:v>46907</c:v>
                      </c:pt>
                      <c:pt idx="33">
                        <c:v>149441</c:v>
                      </c:pt>
                      <c:pt idx="34">
                        <c:v>0</c:v>
                      </c:pt>
                      <c:pt idx="35">
                        <c:v>4995</c:v>
                      </c:pt>
                      <c:pt idx="36">
                        <c:v>11000</c:v>
                      </c:pt>
                      <c:pt idx="37">
                        <c:v>7500</c:v>
                      </c:pt>
                      <c:pt idx="38">
                        <c:v>0</c:v>
                      </c:pt>
                      <c:pt idx="39">
                        <c:v>0</c:v>
                      </c:pt>
                      <c:pt idx="40">
                        <c:v>0</c:v>
                      </c:pt>
                      <c:pt idx="41">
                        <c:v>3895</c:v>
                      </c:pt>
                      <c:pt idx="42">
                        <c:v>0</c:v>
                      </c:pt>
                      <c:pt idx="43">
                        <c:v>10895</c:v>
                      </c:pt>
                      <c:pt idx="44">
                        <c:v>4995</c:v>
                      </c:pt>
                      <c:pt idx="45">
                        <c:v>58860</c:v>
                      </c:pt>
                      <c:pt idx="46">
                        <c:v>0</c:v>
                      </c:pt>
                      <c:pt idx="47">
                        <c:v>16895</c:v>
                      </c:pt>
                    </c:numCache>
                  </c:numRef>
                </c:val>
                <c:extLst xmlns:c15="http://schemas.microsoft.com/office/drawing/2012/chart">
                  <c:ext xmlns:c16="http://schemas.microsoft.com/office/drawing/2014/chart" uri="{C3380CC4-5D6E-409C-BE32-E72D297353CC}">
                    <c16:uniqueId val="{0000000B-B349-46E4-82EA-B264F40025A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'Operating Rev'!$O$2</c15:sqref>
                        </c15:formulaRef>
                      </c:ext>
                    </c:extLst>
                    <c:strCache>
                      <c:ptCount val="1"/>
                      <c:pt idx="0">
                        <c:v> Stimulus Funding: non-library </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Rev'!$O$3:$O$50</c15:sqref>
                        </c15:formulaRef>
                      </c:ext>
                    </c:extLst>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380458</c:v>
                      </c:pt>
                      <c:pt idx="33">
                        <c:v>0</c:v>
                      </c:pt>
                      <c:pt idx="34">
                        <c:v>0</c:v>
                      </c:pt>
                      <c:pt idx="35">
                        <c:v>0</c:v>
                      </c:pt>
                      <c:pt idx="36">
                        <c:v>0</c:v>
                      </c:pt>
                      <c:pt idx="37">
                        <c:v>0</c:v>
                      </c:pt>
                      <c:pt idx="38">
                        <c:v>0</c:v>
                      </c:pt>
                      <c:pt idx="39">
                        <c:v>0</c:v>
                      </c:pt>
                      <c:pt idx="40">
                        <c:v>0</c:v>
                      </c:pt>
                      <c:pt idx="41">
                        <c:v>0</c:v>
                      </c:pt>
                      <c:pt idx="42">
                        <c:v>0</c:v>
                      </c:pt>
                      <c:pt idx="43">
                        <c:v>0</c:v>
                      </c:pt>
                      <c:pt idx="44">
                        <c:v>0</c:v>
                      </c:pt>
                      <c:pt idx="45">
                        <c:v>0</c:v>
                      </c:pt>
                      <c:pt idx="46">
                        <c:v>3250</c:v>
                      </c:pt>
                      <c:pt idx="47">
                        <c:v>12493</c:v>
                      </c:pt>
                    </c:numCache>
                  </c:numRef>
                </c:val>
                <c:extLst xmlns:c15="http://schemas.microsoft.com/office/drawing/2012/chart">
                  <c:ext xmlns:c16="http://schemas.microsoft.com/office/drawing/2014/chart" uri="{C3380CC4-5D6E-409C-BE32-E72D297353CC}">
                    <c16:uniqueId val="{0000000D-B349-46E4-82EA-B264F40025A8}"/>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'Operating Rev'!$P$2</c15:sqref>
                        </c15:formulaRef>
                      </c:ext>
                    </c:extLst>
                    <c:strCache>
                      <c:ptCount val="1"/>
                      <c:pt idx="0">
                        <c:v> Total Federal Stimulus Revenue (N+O) </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Rev'!$P$3:$P$50</c15:sqref>
                        </c15:formulaRef>
                      </c:ext>
                    </c:extLst>
                    <c:numCache>
                      <c:formatCode>_("$"* #,##0_);_("$"* \(#,##0\);_("$"* "-"??_);_(@_)</c:formatCode>
                      <c:ptCount val="48"/>
                      <c:pt idx="0">
                        <c:v>5000</c:v>
                      </c:pt>
                      <c:pt idx="1">
                        <c:v>0</c:v>
                      </c:pt>
                      <c:pt idx="2">
                        <c:v>0</c:v>
                      </c:pt>
                      <c:pt idx="3">
                        <c:v>0</c:v>
                      </c:pt>
                      <c:pt idx="4">
                        <c:v>15949</c:v>
                      </c:pt>
                      <c:pt idx="5">
                        <c:v>3501</c:v>
                      </c:pt>
                      <c:pt idx="6">
                        <c:v>0</c:v>
                      </c:pt>
                      <c:pt idx="7">
                        <c:v>18053</c:v>
                      </c:pt>
                      <c:pt idx="8">
                        <c:v>5000</c:v>
                      </c:pt>
                      <c:pt idx="9">
                        <c:v>4590</c:v>
                      </c:pt>
                      <c:pt idx="10">
                        <c:v>7266</c:v>
                      </c:pt>
                      <c:pt idx="11">
                        <c:v>2970</c:v>
                      </c:pt>
                      <c:pt idx="12">
                        <c:v>0</c:v>
                      </c:pt>
                      <c:pt idx="13">
                        <c:v>5000</c:v>
                      </c:pt>
                      <c:pt idx="14">
                        <c:v>3556</c:v>
                      </c:pt>
                      <c:pt idx="15">
                        <c:v>8500</c:v>
                      </c:pt>
                      <c:pt idx="16">
                        <c:v>2506</c:v>
                      </c:pt>
                      <c:pt idx="17">
                        <c:v>4976</c:v>
                      </c:pt>
                      <c:pt idx="18">
                        <c:v>0</c:v>
                      </c:pt>
                      <c:pt idx="19">
                        <c:v>0</c:v>
                      </c:pt>
                      <c:pt idx="20">
                        <c:v>0</c:v>
                      </c:pt>
                      <c:pt idx="21">
                        <c:v>0</c:v>
                      </c:pt>
                      <c:pt idx="22">
                        <c:v>0</c:v>
                      </c:pt>
                      <c:pt idx="23">
                        <c:v>4995</c:v>
                      </c:pt>
                      <c:pt idx="24">
                        <c:v>0</c:v>
                      </c:pt>
                      <c:pt idx="25">
                        <c:v>0</c:v>
                      </c:pt>
                      <c:pt idx="26">
                        <c:v>0</c:v>
                      </c:pt>
                      <c:pt idx="27">
                        <c:v>0</c:v>
                      </c:pt>
                      <c:pt idx="28">
                        <c:v>0</c:v>
                      </c:pt>
                      <c:pt idx="29">
                        <c:v>0</c:v>
                      </c:pt>
                      <c:pt idx="30">
                        <c:v>15000</c:v>
                      </c:pt>
                      <c:pt idx="31">
                        <c:v>7849</c:v>
                      </c:pt>
                      <c:pt idx="32">
                        <c:v>427365</c:v>
                      </c:pt>
                      <c:pt idx="33">
                        <c:v>149441</c:v>
                      </c:pt>
                      <c:pt idx="34">
                        <c:v>0</c:v>
                      </c:pt>
                      <c:pt idx="35">
                        <c:v>4995</c:v>
                      </c:pt>
                      <c:pt idx="36">
                        <c:v>11000</c:v>
                      </c:pt>
                      <c:pt idx="37">
                        <c:v>7500</c:v>
                      </c:pt>
                      <c:pt idx="38">
                        <c:v>0</c:v>
                      </c:pt>
                      <c:pt idx="39">
                        <c:v>0</c:v>
                      </c:pt>
                      <c:pt idx="40">
                        <c:v>0</c:v>
                      </c:pt>
                      <c:pt idx="41">
                        <c:v>3895</c:v>
                      </c:pt>
                      <c:pt idx="42">
                        <c:v>0</c:v>
                      </c:pt>
                      <c:pt idx="43">
                        <c:v>10895</c:v>
                      </c:pt>
                      <c:pt idx="44">
                        <c:v>4995</c:v>
                      </c:pt>
                      <c:pt idx="45">
                        <c:v>58860</c:v>
                      </c:pt>
                      <c:pt idx="46">
                        <c:v>3250</c:v>
                      </c:pt>
                      <c:pt idx="47">
                        <c:v>29388</c:v>
                      </c:pt>
                    </c:numCache>
                  </c:numRef>
                </c:val>
                <c:extLst xmlns:c15="http://schemas.microsoft.com/office/drawing/2012/chart">
                  <c:ext xmlns:c16="http://schemas.microsoft.com/office/drawing/2014/chart" uri="{C3380CC4-5D6E-409C-BE32-E72D297353CC}">
                    <c16:uniqueId val="{0000000E-B349-46E4-82EA-B264F40025A8}"/>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'Operating Rev'!$Q$2</c15:sqref>
                        </c15:formulaRef>
                      </c:ext>
                    </c:extLst>
                    <c:strCache>
                      <c:ptCount val="1"/>
                      <c:pt idx="0">
                        <c:v> Other Federal Funding </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Rev'!$Q$3:$Q$50</c15:sqref>
                        </c15:formulaRef>
                      </c:ext>
                    </c:extLst>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5000</c:v>
                      </c:pt>
                      <c:pt idx="31">
                        <c:v>0</c:v>
                      </c:pt>
                      <c:pt idx="32">
                        <c:v>0</c:v>
                      </c:pt>
                      <c:pt idx="33">
                        <c:v>679033</c:v>
                      </c:pt>
                      <c:pt idx="34">
                        <c:v>0</c:v>
                      </c:pt>
                      <c:pt idx="35">
                        <c:v>0</c:v>
                      </c:pt>
                      <c:pt idx="36">
                        <c:v>0</c:v>
                      </c:pt>
                      <c:pt idx="37">
                        <c:v>4278</c:v>
                      </c:pt>
                      <c:pt idx="38">
                        <c:v>0</c:v>
                      </c:pt>
                      <c:pt idx="39">
                        <c:v>0</c:v>
                      </c:pt>
                      <c:pt idx="40">
                        <c:v>0</c:v>
                      </c:pt>
                      <c:pt idx="41">
                        <c:v>0</c:v>
                      </c:pt>
                      <c:pt idx="42">
                        <c:v>0</c:v>
                      </c:pt>
                      <c:pt idx="43">
                        <c:v>0</c:v>
                      </c:pt>
                      <c:pt idx="44">
                        <c:v>0</c:v>
                      </c:pt>
                      <c:pt idx="45">
                        <c:v>0</c:v>
                      </c:pt>
                      <c:pt idx="46">
                        <c:v>0</c:v>
                      </c:pt>
                      <c:pt idx="47">
                        <c:v>0</c:v>
                      </c:pt>
                    </c:numCache>
                  </c:numRef>
                </c:val>
                <c:extLst xmlns:c15="http://schemas.microsoft.com/office/drawing/2012/chart">
                  <c:ext xmlns:c16="http://schemas.microsoft.com/office/drawing/2014/chart" uri="{C3380CC4-5D6E-409C-BE32-E72D297353CC}">
                    <c16:uniqueId val="{0000000F-B349-46E4-82EA-B264F40025A8}"/>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'Operating Rev'!$R$2</c15:sqref>
                        </c15:formulaRef>
                      </c:ext>
                    </c:extLst>
                    <c:strCache>
                      <c:ptCount val="1"/>
                      <c:pt idx="0">
                        <c:v> Total Federal Government Revenue </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Rev'!$R$3:$R$50</c15:sqref>
                        </c15:formulaRef>
                      </c:ext>
                    </c:extLst>
                    <c:numCache>
                      <c:formatCode>_("$"* #,##0_);_("$"* \(#,##0\);_("$"* "-"??_);_(@_)</c:formatCode>
                      <c:ptCount val="48"/>
                      <c:pt idx="0">
                        <c:v>5000</c:v>
                      </c:pt>
                      <c:pt idx="1">
                        <c:v>0</c:v>
                      </c:pt>
                      <c:pt idx="2">
                        <c:v>900</c:v>
                      </c:pt>
                      <c:pt idx="3">
                        <c:v>658</c:v>
                      </c:pt>
                      <c:pt idx="4">
                        <c:v>16849</c:v>
                      </c:pt>
                      <c:pt idx="5">
                        <c:v>4401</c:v>
                      </c:pt>
                      <c:pt idx="6">
                        <c:v>600</c:v>
                      </c:pt>
                      <c:pt idx="7">
                        <c:v>20453</c:v>
                      </c:pt>
                      <c:pt idx="8">
                        <c:v>5900</c:v>
                      </c:pt>
                      <c:pt idx="9">
                        <c:v>4590</c:v>
                      </c:pt>
                      <c:pt idx="10">
                        <c:v>8766</c:v>
                      </c:pt>
                      <c:pt idx="11">
                        <c:v>3870</c:v>
                      </c:pt>
                      <c:pt idx="12">
                        <c:v>6178</c:v>
                      </c:pt>
                      <c:pt idx="13">
                        <c:v>5900</c:v>
                      </c:pt>
                      <c:pt idx="14">
                        <c:v>4455</c:v>
                      </c:pt>
                      <c:pt idx="15">
                        <c:v>9100</c:v>
                      </c:pt>
                      <c:pt idx="16">
                        <c:v>3035</c:v>
                      </c:pt>
                      <c:pt idx="17">
                        <c:v>5876</c:v>
                      </c:pt>
                      <c:pt idx="18">
                        <c:v>900</c:v>
                      </c:pt>
                      <c:pt idx="19">
                        <c:v>0</c:v>
                      </c:pt>
                      <c:pt idx="20">
                        <c:v>0</c:v>
                      </c:pt>
                      <c:pt idx="21">
                        <c:v>0</c:v>
                      </c:pt>
                      <c:pt idx="22">
                        <c:v>593</c:v>
                      </c:pt>
                      <c:pt idx="23">
                        <c:v>5895</c:v>
                      </c:pt>
                      <c:pt idx="24">
                        <c:v>600</c:v>
                      </c:pt>
                      <c:pt idx="25">
                        <c:v>600</c:v>
                      </c:pt>
                      <c:pt idx="26">
                        <c:v>0</c:v>
                      </c:pt>
                      <c:pt idx="27">
                        <c:v>900</c:v>
                      </c:pt>
                      <c:pt idx="28">
                        <c:v>0</c:v>
                      </c:pt>
                      <c:pt idx="29">
                        <c:v>0</c:v>
                      </c:pt>
                      <c:pt idx="30">
                        <c:v>20800</c:v>
                      </c:pt>
                      <c:pt idx="31">
                        <c:v>8639</c:v>
                      </c:pt>
                      <c:pt idx="32">
                        <c:v>430665</c:v>
                      </c:pt>
                      <c:pt idx="33">
                        <c:v>828474</c:v>
                      </c:pt>
                      <c:pt idx="34">
                        <c:v>595</c:v>
                      </c:pt>
                      <c:pt idx="35">
                        <c:v>5895</c:v>
                      </c:pt>
                      <c:pt idx="36">
                        <c:v>11900</c:v>
                      </c:pt>
                      <c:pt idx="37">
                        <c:v>12251</c:v>
                      </c:pt>
                      <c:pt idx="38">
                        <c:v>900</c:v>
                      </c:pt>
                      <c:pt idx="39">
                        <c:v>0</c:v>
                      </c:pt>
                      <c:pt idx="40">
                        <c:v>1200</c:v>
                      </c:pt>
                      <c:pt idx="41">
                        <c:v>4795</c:v>
                      </c:pt>
                      <c:pt idx="42">
                        <c:v>0</c:v>
                      </c:pt>
                      <c:pt idx="43">
                        <c:v>10895</c:v>
                      </c:pt>
                      <c:pt idx="44">
                        <c:v>5895</c:v>
                      </c:pt>
                      <c:pt idx="45">
                        <c:v>58860</c:v>
                      </c:pt>
                      <c:pt idx="46">
                        <c:v>4646</c:v>
                      </c:pt>
                      <c:pt idx="47">
                        <c:v>30288</c:v>
                      </c:pt>
                    </c:numCache>
                  </c:numRef>
                </c:val>
                <c:extLst xmlns:c15="http://schemas.microsoft.com/office/drawing/2012/chart">
                  <c:ext xmlns:c16="http://schemas.microsoft.com/office/drawing/2014/chart" uri="{C3380CC4-5D6E-409C-BE32-E72D297353CC}">
                    <c16:uniqueId val="{00000010-B349-46E4-82EA-B264F40025A8}"/>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'Operating Rev'!$T$2</c15:sqref>
                        </c15:formulaRef>
                      </c:ext>
                    </c:extLst>
                    <c:strCache>
                      <c:ptCount val="1"/>
                      <c:pt idx="0">
                        <c:v> Non-Government Grant Revenue - Operating </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Rev'!$T$3:$T$50</c15:sqref>
                        </c15:formulaRef>
                      </c:ext>
                    </c:extLst>
                    <c:numCache>
                      <c:formatCode>_("$"* #,##0_);_("$"* \(#,##0\);_("$"* "-"??_);_(@_)</c:formatCode>
                      <c:ptCount val="48"/>
                      <c:pt idx="0">
                        <c:v>0</c:v>
                      </c:pt>
                      <c:pt idx="1">
                        <c:v>0</c:v>
                      </c:pt>
                      <c:pt idx="2">
                        <c:v>6328</c:v>
                      </c:pt>
                      <c:pt idx="3">
                        <c:v>6658</c:v>
                      </c:pt>
                      <c:pt idx="4">
                        <c:v>0</c:v>
                      </c:pt>
                      <c:pt idx="5">
                        <c:v>0</c:v>
                      </c:pt>
                      <c:pt idx="6">
                        <c:v>0</c:v>
                      </c:pt>
                      <c:pt idx="7">
                        <c:v>0</c:v>
                      </c:pt>
                      <c:pt idx="8">
                        <c:v>1000</c:v>
                      </c:pt>
                      <c:pt idx="9">
                        <c:v>0</c:v>
                      </c:pt>
                      <c:pt idx="10">
                        <c:v>0</c:v>
                      </c:pt>
                      <c:pt idx="11">
                        <c:v>21509</c:v>
                      </c:pt>
                      <c:pt idx="12">
                        <c:v>0</c:v>
                      </c:pt>
                      <c:pt idx="13">
                        <c:v>0</c:v>
                      </c:pt>
                      <c:pt idx="14">
                        <c:v>0</c:v>
                      </c:pt>
                      <c:pt idx="15">
                        <c:v>575</c:v>
                      </c:pt>
                      <c:pt idx="16">
                        <c:v>2500</c:v>
                      </c:pt>
                      <c:pt idx="17">
                        <c:v>0</c:v>
                      </c:pt>
                      <c:pt idx="18">
                        <c:v>0</c:v>
                      </c:pt>
                      <c:pt idx="19">
                        <c:v>0</c:v>
                      </c:pt>
                      <c:pt idx="20">
                        <c:v>20500</c:v>
                      </c:pt>
                      <c:pt idx="21">
                        <c:v>0</c:v>
                      </c:pt>
                      <c:pt idx="22">
                        <c:v>0</c:v>
                      </c:pt>
                      <c:pt idx="23">
                        <c:v>25000</c:v>
                      </c:pt>
                      <c:pt idx="24">
                        <c:v>0</c:v>
                      </c:pt>
                      <c:pt idx="25">
                        <c:v>8240</c:v>
                      </c:pt>
                      <c:pt idx="26">
                        <c:v>0</c:v>
                      </c:pt>
                      <c:pt idx="27">
                        <c:v>1000</c:v>
                      </c:pt>
                      <c:pt idx="28">
                        <c:v>0</c:v>
                      </c:pt>
                      <c:pt idx="29">
                        <c:v>3000</c:v>
                      </c:pt>
                      <c:pt idx="30">
                        <c:v>4780</c:v>
                      </c:pt>
                      <c:pt idx="31">
                        <c:v>0</c:v>
                      </c:pt>
                      <c:pt idx="32">
                        <c:v>143735</c:v>
                      </c:pt>
                      <c:pt idx="33">
                        <c:v>1864600</c:v>
                      </c:pt>
                      <c:pt idx="34">
                        <c:v>0</c:v>
                      </c:pt>
                      <c:pt idx="35">
                        <c:v>500</c:v>
                      </c:pt>
                      <c:pt idx="36">
                        <c:v>1300</c:v>
                      </c:pt>
                      <c:pt idx="37">
                        <c:v>0</c:v>
                      </c:pt>
                      <c:pt idx="38">
                        <c:v>0</c:v>
                      </c:pt>
                      <c:pt idx="39">
                        <c:v>3040</c:v>
                      </c:pt>
                      <c:pt idx="40">
                        <c:v>0</c:v>
                      </c:pt>
                      <c:pt idx="41">
                        <c:v>5750</c:v>
                      </c:pt>
                      <c:pt idx="42">
                        <c:v>0</c:v>
                      </c:pt>
                      <c:pt idx="43">
                        <c:v>0</c:v>
                      </c:pt>
                      <c:pt idx="44">
                        <c:v>0</c:v>
                      </c:pt>
                      <c:pt idx="45">
                        <c:v>4983</c:v>
                      </c:pt>
                      <c:pt idx="46">
                        <c:v>3000</c:v>
                      </c:pt>
                      <c:pt idx="47">
                        <c:v>0</c:v>
                      </c:pt>
                    </c:numCache>
                  </c:numRef>
                </c:val>
                <c:extLst xmlns:c15="http://schemas.microsoft.com/office/drawing/2012/chart">
                  <c:ext xmlns:c16="http://schemas.microsoft.com/office/drawing/2014/chart" uri="{C3380CC4-5D6E-409C-BE32-E72D297353CC}">
                    <c16:uniqueId val="{00000012-B349-46E4-82EA-B264F40025A8}"/>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'Operating Rev'!$U$2</c15:sqref>
                        </c15:formulaRef>
                      </c:ext>
                    </c:extLst>
                    <c:strCache>
                      <c:ptCount val="1"/>
                      <c:pt idx="0">
                        <c:v> Non-Gov Grant % of Total Operating Revenue </c:v>
                      </c:pt>
                    </c:strCache>
                  </c:strRef>
                </c:tx>
                <c:spPr>
                  <a:solidFill>
                    <a:schemeClr val="accent2">
                      <a:lumMod val="8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Rev'!$U$3:$U$50</c15:sqref>
                        </c15:formulaRef>
                      </c:ext>
                    </c:extLst>
                    <c:numCache>
                      <c:formatCode>0%</c:formatCode>
                      <c:ptCount val="48"/>
                      <c:pt idx="0">
                        <c:v>0</c:v>
                      </c:pt>
                      <c:pt idx="1">
                        <c:v>0</c:v>
                      </c:pt>
                      <c:pt idx="2" formatCode="0.0%">
                        <c:v>6.1416858189949682E-3</c:v>
                      </c:pt>
                      <c:pt idx="3">
                        <c:v>4.5745302140231543E-2</c:v>
                      </c:pt>
                      <c:pt idx="4">
                        <c:v>0</c:v>
                      </c:pt>
                      <c:pt idx="5">
                        <c:v>0</c:v>
                      </c:pt>
                      <c:pt idx="6">
                        <c:v>0</c:v>
                      </c:pt>
                      <c:pt idx="7">
                        <c:v>0</c:v>
                      </c:pt>
                      <c:pt idx="8" formatCode="0.0%">
                        <c:v>5.3421229062217037E-4</c:v>
                      </c:pt>
                      <c:pt idx="9">
                        <c:v>0</c:v>
                      </c:pt>
                      <c:pt idx="10">
                        <c:v>0</c:v>
                      </c:pt>
                      <c:pt idx="11">
                        <c:v>6.1766648479453234E-2</c:v>
                      </c:pt>
                      <c:pt idx="12">
                        <c:v>0</c:v>
                      </c:pt>
                      <c:pt idx="13">
                        <c:v>0</c:v>
                      </c:pt>
                      <c:pt idx="14">
                        <c:v>0</c:v>
                      </c:pt>
                      <c:pt idx="15" formatCode="0.0%">
                        <c:v>5.1354875587231842E-3</c:v>
                      </c:pt>
                      <c:pt idx="16">
                        <c:v>1.7284053041301973E-2</c:v>
                      </c:pt>
                      <c:pt idx="17">
                        <c:v>0</c:v>
                      </c:pt>
                      <c:pt idx="18">
                        <c:v>0</c:v>
                      </c:pt>
                      <c:pt idx="19">
                        <c:v>0</c:v>
                      </c:pt>
                      <c:pt idx="20">
                        <c:v>8.2416036150487662E-2</c:v>
                      </c:pt>
                      <c:pt idx="21">
                        <c:v>0</c:v>
                      </c:pt>
                      <c:pt idx="22">
                        <c:v>0</c:v>
                      </c:pt>
                      <c:pt idx="23">
                        <c:v>3.97797791426662E-2</c:v>
                      </c:pt>
                      <c:pt idx="24">
                        <c:v>0</c:v>
                      </c:pt>
                      <c:pt idx="25">
                        <c:v>7.9397197972673486E-2</c:v>
                      </c:pt>
                      <c:pt idx="26">
                        <c:v>0</c:v>
                      </c:pt>
                      <c:pt idx="27" formatCode="0.0%">
                        <c:v>7.8714126037058608E-3</c:v>
                      </c:pt>
                      <c:pt idx="28">
                        <c:v>0</c:v>
                      </c:pt>
                      <c:pt idx="29" formatCode="0.0%">
                        <c:v>5.9621759557368058E-3</c:v>
                      </c:pt>
                      <c:pt idx="30" formatCode="0.0%">
                        <c:v>1.7944970509055265E-3</c:v>
                      </c:pt>
                      <c:pt idx="31">
                        <c:v>0</c:v>
                      </c:pt>
                      <c:pt idx="32">
                        <c:v>2.3967949131619367E-2</c:v>
                      </c:pt>
                      <c:pt idx="33">
                        <c:v>0.23702261159613361</c:v>
                      </c:pt>
                      <c:pt idx="34">
                        <c:v>0</c:v>
                      </c:pt>
                      <c:pt idx="35" formatCode="0.0%">
                        <c:v>1.3866971370250908E-3</c:v>
                      </c:pt>
                      <c:pt idx="36" formatCode="0.0%">
                        <c:v>3.3738979681348313E-3</c:v>
                      </c:pt>
                      <c:pt idx="37">
                        <c:v>0</c:v>
                      </c:pt>
                      <c:pt idx="38">
                        <c:v>0</c:v>
                      </c:pt>
                      <c:pt idx="39" formatCode="0.0%">
                        <c:v>2.1033971940404668E-3</c:v>
                      </c:pt>
                      <c:pt idx="40">
                        <c:v>0</c:v>
                      </c:pt>
                      <c:pt idx="41">
                        <c:v>1.3686207397216583E-2</c:v>
                      </c:pt>
                      <c:pt idx="42">
                        <c:v>0</c:v>
                      </c:pt>
                      <c:pt idx="43">
                        <c:v>0</c:v>
                      </c:pt>
                      <c:pt idx="44">
                        <c:v>0</c:v>
                      </c:pt>
                      <c:pt idx="45" formatCode="0.0%">
                        <c:v>4.2959266718163762E-3</c:v>
                      </c:pt>
                      <c:pt idx="46" formatCode="0.0%">
                        <c:v>1.0788712417520293E-3</c:v>
                      </c:pt>
                      <c:pt idx="47">
                        <c:v>0</c:v>
                      </c:pt>
                    </c:numCache>
                  </c:numRef>
                </c:val>
                <c:extLst xmlns:c15="http://schemas.microsoft.com/office/drawing/2012/chart">
                  <c:ext xmlns:c16="http://schemas.microsoft.com/office/drawing/2014/chart" uri="{C3380CC4-5D6E-409C-BE32-E72D297353CC}">
                    <c16:uniqueId val="{00000013-B349-46E4-82EA-B264F40025A8}"/>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'Operating Rev'!$V$2</c15:sqref>
                        </c15:formulaRef>
                      </c:ext>
                    </c:extLst>
                    <c:strCache>
                      <c:ptCount val="1"/>
                      <c:pt idx="0">
                        <c:v> Other Operating Revenue </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Rev'!$V$3:$V$50</c15:sqref>
                        </c15:formulaRef>
                      </c:ext>
                    </c:extLst>
                    <c:numCache>
                      <c:formatCode>_("$"* #,##0_);_("$"* \(#,##0\);_("$"* "-"??_);_(@_)</c:formatCode>
                      <c:ptCount val="48"/>
                      <c:pt idx="0">
                        <c:v>44305</c:v>
                      </c:pt>
                      <c:pt idx="1">
                        <c:v>0</c:v>
                      </c:pt>
                      <c:pt idx="2">
                        <c:v>8352</c:v>
                      </c:pt>
                      <c:pt idx="3">
                        <c:v>1041</c:v>
                      </c:pt>
                      <c:pt idx="4">
                        <c:v>54418</c:v>
                      </c:pt>
                      <c:pt idx="5">
                        <c:v>85408</c:v>
                      </c:pt>
                      <c:pt idx="6">
                        <c:v>18272</c:v>
                      </c:pt>
                      <c:pt idx="7">
                        <c:v>38638</c:v>
                      </c:pt>
                      <c:pt idx="8">
                        <c:v>57072</c:v>
                      </c:pt>
                      <c:pt idx="9">
                        <c:v>123350</c:v>
                      </c:pt>
                      <c:pt idx="10">
                        <c:v>0</c:v>
                      </c:pt>
                      <c:pt idx="11">
                        <c:v>4559</c:v>
                      </c:pt>
                      <c:pt idx="12">
                        <c:v>13553</c:v>
                      </c:pt>
                      <c:pt idx="13">
                        <c:v>23568</c:v>
                      </c:pt>
                      <c:pt idx="14">
                        <c:v>6756</c:v>
                      </c:pt>
                      <c:pt idx="15">
                        <c:v>14953</c:v>
                      </c:pt>
                      <c:pt idx="16">
                        <c:v>47306</c:v>
                      </c:pt>
                      <c:pt idx="17">
                        <c:v>8808</c:v>
                      </c:pt>
                      <c:pt idx="18">
                        <c:v>11639</c:v>
                      </c:pt>
                      <c:pt idx="19">
                        <c:v>5260</c:v>
                      </c:pt>
                      <c:pt idx="20">
                        <c:v>6289</c:v>
                      </c:pt>
                      <c:pt idx="21">
                        <c:v>13000</c:v>
                      </c:pt>
                      <c:pt idx="22">
                        <c:v>4499</c:v>
                      </c:pt>
                      <c:pt idx="23">
                        <c:v>22000</c:v>
                      </c:pt>
                      <c:pt idx="24">
                        <c:v>97500</c:v>
                      </c:pt>
                      <c:pt idx="25">
                        <c:v>57011</c:v>
                      </c:pt>
                      <c:pt idx="26">
                        <c:v>7884</c:v>
                      </c:pt>
                      <c:pt idx="27">
                        <c:v>83950</c:v>
                      </c:pt>
                      <c:pt idx="28">
                        <c:v>0</c:v>
                      </c:pt>
                      <c:pt idx="29">
                        <c:v>11692</c:v>
                      </c:pt>
                      <c:pt idx="30">
                        <c:v>113576</c:v>
                      </c:pt>
                      <c:pt idx="31">
                        <c:v>49835</c:v>
                      </c:pt>
                      <c:pt idx="32">
                        <c:v>390478</c:v>
                      </c:pt>
                      <c:pt idx="33">
                        <c:v>3404227</c:v>
                      </c:pt>
                      <c:pt idx="34">
                        <c:v>48700</c:v>
                      </c:pt>
                      <c:pt idx="35">
                        <c:v>9720</c:v>
                      </c:pt>
                      <c:pt idx="36">
                        <c:v>31782</c:v>
                      </c:pt>
                      <c:pt idx="37">
                        <c:v>11389</c:v>
                      </c:pt>
                      <c:pt idx="38">
                        <c:v>62600</c:v>
                      </c:pt>
                      <c:pt idx="39">
                        <c:v>112226</c:v>
                      </c:pt>
                      <c:pt idx="40">
                        <c:v>23572</c:v>
                      </c:pt>
                      <c:pt idx="41">
                        <c:v>35679</c:v>
                      </c:pt>
                      <c:pt idx="42">
                        <c:v>111019</c:v>
                      </c:pt>
                      <c:pt idx="43">
                        <c:v>70385</c:v>
                      </c:pt>
                      <c:pt idx="44">
                        <c:v>6214</c:v>
                      </c:pt>
                      <c:pt idx="45">
                        <c:v>72723</c:v>
                      </c:pt>
                      <c:pt idx="46">
                        <c:v>1827732</c:v>
                      </c:pt>
                      <c:pt idx="47">
                        <c:v>14934</c:v>
                      </c:pt>
                    </c:numCache>
                  </c:numRef>
                </c:val>
                <c:extLst xmlns:c15="http://schemas.microsoft.com/office/drawing/2012/chart">
                  <c:ext xmlns:c16="http://schemas.microsoft.com/office/drawing/2014/chart" uri="{C3380CC4-5D6E-409C-BE32-E72D297353CC}">
                    <c16:uniqueId val="{00000014-B349-46E4-82EA-B264F40025A8}"/>
                  </c:ext>
                </c:extLst>
              </c15:ser>
            </c15:filteredBarSeries>
            <c15:filteredBarSeries>
              <c15:ser>
                <c:idx val="21"/>
                <c:order val="21"/>
                <c:tx>
                  <c:strRef>
                    <c:extLst xmlns:c15="http://schemas.microsoft.com/office/drawing/2012/chart">
                      <c:ext xmlns:c15="http://schemas.microsoft.com/office/drawing/2012/chart" uri="{02D57815-91ED-43cb-92C2-25804820EDAC}">
                        <c15:formulaRef>
                          <c15:sqref>'Operating Rev'!$W$2</c15:sqref>
                        </c15:formulaRef>
                      </c:ext>
                    </c:extLst>
                    <c:strCache>
                      <c:ptCount val="1"/>
                      <c:pt idx="0">
                        <c:v>Describe Other Operating Revenue</c:v>
                      </c:pt>
                    </c:strCache>
                  </c:strRef>
                </c:tx>
                <c:spPr>
                  <a:solidFill>
                    <a:schemeClr val="accent4">
                      <a:lumMod val="8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Rev'!$W$3:$W$50</c15:sqref>
                        </c15:formulaRef>
                      </c:ext>
                    </c:extLst>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5="http://schemas.microsoft.com/office/drawing/2012/chart">
                  <c:ext xmlns:c16="http://schemas.microsoft.com/office/drawing/2014/chart" uri="{C3380CC4-5D6E-409C-BE32-E72D297353CC}">
                    <c16:uniqueId val="{00000015-B349-46E4-82EA-B264F40025A8}"/>
                  </c:ext>
                </c:extLst>
              </c15:ser>
            </c15:filteredBarSeries>
            <c15:filteredBarSeries>
              <c15:ser>
                <c:idx val="22"/>
                <c:order val="22"/>
                <c:tx>
                  <c:strRef>
                    <c:extLst xmlns:c15="http://schemas.microsoft.com/office/drawing/2012/chart">
                      <c:ext xmlns:c15="http://schemas.microsoft.com/office/drawing/2012/chart" uri="{02D57815-91ED-43cb-92C2-25804820EDAC}">
                        <c15:formulaRef>
                          <c15:sqref>'Operating Rev'!$X$2</c15:sqref>
                        </c15:formulaRef>
                      </c:ext>
                    </c:extLst>
                    <c:strCache>
                      <c:ptCount val="1"/>
                      <c:pt idx="0">
                        <c:v> Total Other Operating Revenue </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'Operating Rev'!$A$3:$B$50</c15:sqref>
                        </c15:fullRef>
                        <c15:levelRef>
                          <c15:sqref>'Operating Rev'!$A$3:$A$50</c15:sqref>
                        </c15:levelRef>
                        <c15:formulaRef>
                          <c15:sqref>'Operating Rev'!$A$3:$A$50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Rev'!$X$3:$X$50</c15:sqref>
                        </c15:formulaRef>
                      </c:ext>
                    </c:extLst>
                    <c:numCache>
                      <c:formatCode>_("$"* #,##0_);_("$"* \(#,##0\);_("$"* "-"??_);_(@_)</c:formatCode>
                      <c:ptCount val="48"/>
                      <c:pt idx="0">
                        <c:v>44305</c:v>
                      </c:pt>
                      <c:pt idx="1">
                        <c:v>0</c:v>
                      </c:pt>
                      <c:pt idx="2">
                        <c:v>14680</c:v>
                      </c:pt>
                      <c:pt idx="3">
                        <c:v>7699</c:v>
                      </c:pt>
                      <c:pt idx="4">
                        <c:v>54418</c:v>
                      </c:pt>
                      <c:pt idx="5">
                        <c:v>85408</c:v>
                      </c:pt>
                      <c:pt idx="6">
                        <c:v>18272</c:v>
                      </c:pt>
                      <c:pt idx="7">
                        <c:v>38638</c:v>
                      </c:pt>
                      <c:pt idx="8">
                        <c:v>58072</c:v>
                      </c:pt>
                      <c:pt idx="9">
                        <c:v>123350</c:v>
                      </c:pt>
                      <c:pt idx="10">
                        <c:v>0</c:v>
                      </c:pt>
                      <c:pt idx="11">
                        <c:v>26068</c:v>
                      </c:pt>
                      <c:pt idx="12">
                        <c:v>13553</c:v>
                      </c:pt>
                      <c:pt idx="13">
                        <c:v>23568</c:v>
                      </c:pt>
                      <c:pt idx="14">
                        <c:v>6756</c:v>
                      </c:pt>
                      <c:pt idx="15">
                        <c:v>15528</c:v>
                      </c:pt>
                      <c:pt idx="16">
                        <c:v>49806</c:v>
                      </c:pt>
                      <c:pt idx="17">
                        <c:v>8808</c:v>
                      </c:pt>
                      <c:pt idx="18">
                        <c:v>11639</c:v>
                      </c:pt>
                      <c:pt idx="19">
                        <c:v>5260</c:v>
                      </c:pt>
                      <c:pt idx="20">
                        <c:v>26789</c:v>
                      </c:pt>
                      <c:pt idx="21">
                        <c:v>13000</c:v>
                      </c:pt>
                      <c:pt idx="22">
                        <c:v>4499</c:v>
                      </c:pt>
                      <c:pt idx="23">
                        <c:v>47000</c:v>
                      </c:pt>
                      <c:pt idx="24">
                        <c:v>97500</c:v>
                      </c:pt>
                      <c:pt idx="25">
                        <c:v>65251</c:v>
                      </c:pt>
                      <c:pt idx="26">
                        <c:v>7884</c:v>
                      </c:pt>
                      <c:pt idx="27">
                        <c:v>84950</c:v>
                      </c:pt>
                      <c:pt idx="28">
                        <c:v>0</c:v>
                      </c:pt>
                      <c:pt idx="29">
                        <c:v>14692</c:v>
                      </c:pt>
                      <c:pt idx="30">
                        <c:v>118356</c:v>
                      </c:pt>
                      <c:pt idx="31">
                        <c:v>49835</c:v>
                      </c:pt>
                      <c:pt idx="32">
                        <c:v>534213</c:v>
                      </c:pt>
                      <c:pt idx="33">
                        <c:v>5268827</c:v>
                      </c:pt>
                      <c:pt idx="34">
                        <c:v>48700</c:v>
                      </c:pt>
                      <c:pt idx="35">
                        <c:v>10220</c:v>
                      </c:pt>
                      <c:pt idx="36">
                        <c:v>33082</c:v>
                      </c:pt>
                      <c:pt idx="37">
                        <c:v>11389</c:v>
                      </c:pt>
                      <c:pt idx="38">
                        <c:v>62600</c:v>
                      </c:pt>
                      <c:pt idx="39">
                        <c:v>115266</c:v>
                      </c:pt>
                      <c:pt idx="40">
                        <c:v>23572</c:v>
                      </c:pt>
                      <c:pt idx="41">
                        <c:v>41429</c:v>
                      </c:pt>
                      <c:pt idx="42">
                        <c:v>111019</c:v>
                      </c:pt>
                      <c:pt idx="43">
                        <c:v>70385</c:v>
                      </c:pt>
                      <c:pt idx="44">
                        <c:v>6214</c:v>
                      </c:pt>
                      <c:pt idx="45">
                        <c:v>77706</c:v>
                      </c:pt>
                      <c:pt idx="46">
                        <c:v>1830732</c:v>
                      </c:pt>
                      <c:pt idx="47">
                        <c:v>14934</c:v>
                      </c:pt>
                    </c:numCache>
                  </c:numRef>
                </c:val>
                <c:extLst xmlns:c15="http://schemas.microsoft.com/office/drawing/2012/chart">
                  <c:ext xmlns:c16="http://schemas.microsoft.com/office/drawing/2014/chart" uri="{C3380CC4-5D6E-409C-BE32-E72D297353CC}">
                    <c16:uniqueId val="{00000016-B349-46E4-82EA-B264F40025A8}"/>
                  </c:ext>
                </c:extLst>
              </c15:ser>
            </c15:filteredBarSeries>
          </c:ext>
        </c:extLst>
      </c:barChart>
      <c:catAx>
        <c:axId val="671180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71182536"/>
        <c:crosses val="autoZero"/>
        <c:auto val="1"/>
        <c:lblAlgn val="ctr"/>
        <c:lblOffset val="100"/>
        <c:noMultiLvlLbl val="1"/>
      </c:catAx>
      <c:valAx>
        <c:axId val="671182536"/>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711802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r>
              <a:rPr lang="en-US" b="1">
                <a:latin typeface="Arial Nova" panose="020B0504020202020204" pitchFamily="34" charset="0"/>
              </a:rPr>
              <a:t>Percentage breakdown of Total Operating Expenditures by category for each library.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endParaRPr lang="en-US"/>
        </a:p>
      </c:txPr>
    </c:title>
    <c:autoTitleDeleted val="0"/>
    <c:plotArea>
      <c:layout/>
      <c:barChart>
        <c:barDir val="bar"/>
        <c:grouping val="stacked"/>
        <c:varyColors val="0"/>
        <c:ser>
          <c:idx val="6"/>
          <c:order val="6"/>
          <c:tx>
            <c:v>Staff</c:v>
          </c:tx>
          <c:spPr>
            <a:solidFill>
              <a:srgbClr val="13768E"/>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ext>
              </c:extLst>
              <c:f>'Operating Expend'!$A$3:$A$50</c:f>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Expend'!$I$3:$I$50</c:f>
              <c:numCache>
                <c:formatCode>0%</c:formatCode>
                <c:ptCount val="48"/>
                <c:pt idx="0">
                  <c:v>0.82509662069782208</c:v>
                </c:pt>
                <c:pt idx="1">
                  <c:v>0.74112458109696489</c:v>
                </c:pt>
                <c:pt idx="2">
                  <c:v>0.63330889622749376</c:v>
                </c:pt>
                <c:pt idx="3">
                  <c:v>0.76369747344555561</c:v>
                </c:pt>
                <c:pt idx="4">
                  <c:v>0.60029893977714632</c:v>
                </c:pt>
                <c:pt idx="5">
                  <c:v>0.70652008587393689</c:v>
                </c:pt>
                <c:pt idx="6">
                  <c:v>0.71097536219371915</c:v>
                </c:pt>
                <c:pt idx="7">
                  <c:v>0.76862493181169245</c:v>
                </c:pt>
                <c:pt idx="8">
                  <c:v>0.74590659613636101</c:v>
                </c:pt>
                <c:pt idx="9">
                  <c:v>0.70819715901651548</c:v>
                </c:pt>
                <c:pt idx="10">
                  <c:v>0.84025531670065079</c:v>
                </c:pt>
                <c:pt idx="11">
                  <c:v>0.66505599171083574</c:v>
                </c:pt>
                <c:pt idx="12">
                  <c:v>0.6940230016291723</c:v>
                </c:pt>
                <c:pt idx="13">
                  <c:v>0.64593919715787484</c:v>
                </c:pt>
                <c:pt idx="14">
                  <c:v>0.72450263879822685</c:v>
                </c:pt>
                <c:pt idx="15">
                  <c:v>0.67654946011153738</c:v>
                </c:pt>
                <c:pt idx="16">
                  <c:v>0.56544913234499095</c:v>
                </c:pt>
                <c:pt idx="17">
                  <c:v>0.7206951884603281</c:v>
                </c:pt>
                <c:pt idx="18">
                  <c:v>0.80091348823992869</c:v>
                </c:pt>
                <c:pt idx="19">
                  <c:v>0.78511388776098523</c:v>
                </c:pt>
                <c:pt idx="20">
                  <c:v>0.74686994228478942</c:v>
                </c:pt>
                <c:pt idx="21">
                  <c:v>0.67159235020891306</c:v>
                </c:pt>
                <c:pt idx="22">
                  <c:v>0.76294905623915232</c:v>
                </c:pt>
                <c:pt idx="23">
                  <c:v>0.63117975491262412</c:v>
                </c:pt>
                <c:pt idx="24">
                  <c:v>0.58578797422903595</c:v>
                </c:pt>
                <c:pt idx="25">
                  <c:v>0.54338561291638487</c:v>
                </c:pt>
                <c:pt idx="26">
                  <c:v>0.61646919969131597</c:v>
                </c:pt>
                <c:pt idx="27">
                  <c:v>0.69138374178714168</c:v>
                </c:pt>
                <c:pt idx="28">
                  <c:v>0.66617046299793992</c:v>
                </c:pt>
                <c:pt idx="29">
                  <c:v>0.63220243177909541</c:v>
                </c:pt>
                <c:pt idx="30">
                  <c:v>0.82029436809710843</c:v>
                </c:pt>
                <c:pt idx="31">
                  <c:v>0.70723232334321873</c:v>
                </c:pt>
                <c:pt idx="32">
                  <c:v>0.73362773044146712</c:v>
                </c:pt>
                <c:pt idx="33">
                  <c:v>0.52689586465672722</c:v>
                </c:pt>
                <c:pt idx="34">
                  <c:v>0.61177503415786183</c:v>
                </c:pt>
                <c:pt idx="35">
                  <c:v>0.67641643611425006</c:v>
                </c:pt>
                <c:pt idx="36">
                  <c:v>0.69101453664445789</c:v>
                </c:pt>
                <c:pt idx="37">
                  <c:v>0.72633255459838808</c:v>
                </c:pt>
                <c:pt idx="38">
                  <c:v>0.66689988285152857</c:v>
                </c:pt>
                <c:pt idx="39">
                  <c:v>0.79106578972308039</c:v>
                </c:pt>
                <c:pt idx="40">
                  <c:v>0.72270290126930536</c:v>
                </c:pt>
                <c:pt idx="41">
                  <c:v>0.72876283803848085</c:v>
                </c:pt>
                <c:pt idx="42">
                  <c:v>0.5863880677237302</c:v>
                </c:pt>
                <c:pt idx="43">
                  <c:v>0.7401367115527776</c:v>
                </c:pt>
                <c:pt idx="44">
                  <c:v>0.75039764340611803</c:v>
                </c:pt>
                <c:pt idx="45">
                  <c:v>0.72002645679016675</c:v>
                </c:pt>
                <c:pt idx="46">
                  <c:v>0.6631117911704254</c:v>
                </c:pt>
                <c:pt idx="47">
                  <c:v>0.75368912702323332</c:v>
                </c:pt>
              </c:numCache>
            </c:numRef>
          </c:val>
          <c:extLst>
            <c:ext xmlns:c16="http://schemas.microsoft.com/office/drawing/2014/chart" uri="{C3380CC4-5D6E-409C-BE32-E72D297353CC}">
              <c16:uniqueId val="{00000006-0E7B-4BFF-832E-762F60C85A7B}"/>
            </c:ext>
          </c:extLst>
        </c:ser>
        <c:ser>
          <c:idx val="9"/>
          <c:order val="9"/>
          <c:tx>
            <c:v>Collection</c:v>
          </c:tx>
          <c:spPr>
            <a:solidFill>
              <a:srgbClr val="38C3E4"/>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ext>
              </c:extLst>
              <c:f>'Operating Expend'!$A$3:$A$50</c:f>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Expend'!$L$3:$L$50</c:f>
              <c:numCache>
                <c:formatCode>0%</c:formatCode>
                <c:ptCount val="48"/>
                <c:pt idx="0">
                  <c:v>6.7335744813702372E-2</c:v>
                </c:pt>
                <c:pt idx="1">
                  <c:v>8.3922301807987404E-2</c:v>
                </c:pt>
                <c:pt idx="2">
                  <c:v>6.4715733684868951E-2</c:v>
                </c:pt>
                <c:pt idx="3">
                  <c:v>4.2063948071308775E-2</c:v>
                </c:pt>
                <c:pt idx="4">
                  <c:v>7.0090399726394109E-2</c:v>
                </c:pt>
                <c:pt idx="5">
                  <c:v>8.1016723475450872E-2</c:v>
                </c:pt>
                <c:pt idx="6">
                  <c:v>0.1413844678453178</c:v>
                </c:pt>
                <c:pt idx="7">
                  <c:v>6.681468286260174E-2</c:v>
                </c:pt>
                <c:pt idx="8">
                  <c:v>8.9998258467002226E-2</c:v>
                </c:pt>
                <c:pt idx="9">
                  <c:v>8.262111919242747E-2</c:v>
                </c:pt>
                <c:pt idx="10">
                  <c:v>5.5192528731930778E-2</c:v>
                </c:pt>
                <c:pt idx="11">
                  <c:v>8.4435898457737218E-2</c:v>
                </c:pt>
                <c:pt idx="12">
                  <c:v>6.3634327670020155E-2</c:v>
                </c:pt>
                <c:pt idx="13">
                  <c:v>8.7899127851953238E-2</c:v>
                </c:pt>
                <c:pt idx="14">
                  <c:v>5.8740459155157923E-2</c:v>
                </c:pt>
                <c:pt idx="15">
                  <c:v>5.9470790649843772E-2</c:v>
                </c:pt>
                <c:pt idx="16">
                  <c:v>9.9968781171239085E-2</c:v>
                </c:pt>
                <c:pt idx="17">
                  <c:v>0.10808586279520956</c:v>
                </c:pt>
                <c:pt idx="18">
                  <c:v>3.2814861216951034E-2</c:v>
                </c:pt>
                <c:pt idx="19">
                  <c:v>0.12227310231619225</c:v>
                </c:pt>
                <c:pt idx="20">
                  <c:v>0.17700858093871194</c:v>
                </c:pt>
                <c:pt idx="21">
                  <c:v>7.7564865889834952E-2</c:v>
                </c:pt>
                <c:pt idx="22">
                  <c:v>7.877256004724674E-2</c:v>
                </c:pt>
                <c:pt idx="23">
                  <c:v>4.055785173905687E-2</c:v>
                </c:pt>
                <c:pt idx="24">
                  <c:v>9.3970539744165554E-2</c:v>
                </c:pt>
                <c:pt idx="25">
                  <c:v>7.0067523321846847E-2</c:v>
                </c:pt>
                <c:pt idx="26">
                  <c:v>8.858323119524264E-2</c:v>
                </c:pt>
                <c:pt idx="27">
                  <c:v>0.1004870858633035</c:v>
                </c:pt>
                <c:pt idx="28">
                  <c:v>0.17303812947118774</c:v>
                </c:pt>
                <c:pt idx="29">
                  <c:v>0.14947463789903265</c:v>
                </c:pt>
                <c:pt idx="30">
                  <c:v>5.1547380725573182E-2</c:v>
                </c:pt>
                <c:pt idx="31">
                  <c:v>7.3185057507544393E-2</c:v>
                </c:pt>
                <c:pt idx="32">
                  <c:v>3.3791524803263896E-2</c:v>
                </c:pt>
                <c:pt idx="33">
                  <c:v>5.1620049322058943E-2</c:v>
                </c:pt>
                <c:pt idx="34">
                  <c:v>9.4869210937934698E-2</c:v>
                </c:pt>
                <c:pt idx="35">
                  <c:v>7.9219109223395548E-2</c:v>
                </c:pt>
                <c:pt idx="36">
                  <c:v>5.8225317989097518E-2</c:v>
                </c:pt>
                <c:pt idx="37">
                  <c:v>9.5610074338592546E-2</c:v>
                </c:pt>
                <c:pt idx="38">
                  <c:v>9.2674423664503167E-2</c:v>
                </c:pt>
                <c:pt idx="39">
                  <c:v>8.2141056502208154E-2</c:v>
                </c:pt>
                <c:pt idx="40">
                  <c:v>6.7911221576106212E-2</c:v>
                </c:pt>
                <c:pt idx="41">
                  <c:v>7.6580243500343037E-2</c:v>
                </c:pt>
                <c:pt idx="42">
                  <c:v>0.12329346949744692</c:v>
                </c:pt>
                <c:pt idx="43">
                  <c:v>8.4574862861350394E-2</c:v>
                </c:pt>
                <c:pt idx="44">
                  <c:v>0.13241843538453707</c:v>
                </c:pt>
                <c:pt idx="45">
                  <c:v>6.2615573014074027E-2</c:v>
                </c:pt>
                <c:pt idx="46">
                  <c:v>5.3581584887379248E-2</c:v>
                </c:pt>
                <c:pt idx="47">
                  <c:v>4.1112679963727757E-2</c:v>
                </c:pt>
              </c:numCache>
            </c:numRef>
          </c:val>
          <c:extLst>
            <c:ext xmlns:c16="http://schemas.microsoft.com/office/drawing/2014/chart" uri="{C3380CC4-5D6E-409C-BE32-E72D297353CC}">
              <c16:uniqueId val="{00000009-0E7B-4BFF-832E-762F60C85A7B}"/>
            </c:ext>
          </c:extLst>
        </c:ser>
        <c:ser>
          <c:idx val="12"/>
          <c:order val="12"/>
          <c:tx>
            <c:v>Other</c:v>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ext>
              </c:extLst>
              <c:f>'Operating Expend'!$A$3:$A$50</c:f>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Expend'!$O$3:$O$50</c:f>
              <c:numCache>
                <c:formatCode>0%</c:formatCode>
                <c:ptCount val="48"/>
                <c:pt idx="0">
                  <c:v>0.10756763448847549</c:v>
                </c:pt>
                <c:pt idx="1">
                  <c:v>0.17495311709504771</c:v>
                </c:pt>
                <c:pt idx="2">
                  <c:v>0.30197537008763731</c:v>
                </c:pt>
                <c:pt idx="3">
                  <c:v>0.19423857848313561</c:v>
                </c:pt>
                <c:pt idx="4">
                  <c:v>0.3296106604964596</c:v>
                </c:pt>
                <c:pt idx="5">
                  <c:v>0.21246319065061225</c:v>
                </c:pt>
                <c:pt idx="6">
                  <c:v>0.1476401699609631</c:v>
                </c:pt>
                <c:pt idx="7">
                  <c:v>0.16456038532570583</c:v>
                </c:pt>
                <c:pt idx="8">
                  <c:v>0.1640951453966368</c:v>
                </c:pt>
                <c:pt idx="9">
                  <c:v>0.20918172179105704</c:v>
                </c:pt>
                <c:pt idx="10">
                  <c:v>0.10455215456741844</c:v>
                </c:pt>
                <c:pt idx="11">
                  <c:v>0.25050810983142707</c:v>
                </c:pt>
                <c:pt idx="12">
                  <c:v>0.24234267070080756</c:v>
                </c:pt>
                <c:pt idx="13">
                  <c:v>0.26616167499017196</c:v>
                </c:pt>
                <c:pt idx="14">
                  <c:v>0.21675690204661521</c:v>
                </c:pt>
                <c:pt idx="15">
                  <c:v>0.26397974923861883</c:v>
                </c:pt>
                <c:pt idx="16">
                  <c:v>0.33458208648377002</c:v>
                </c:pt>
                <c:pt idx="17">
                  <c:v>0.17121894874446239</c:v>
                </c:pt>
                <c:pt idx="18">
                  <c:v>0.16627165054312026</c:v>
                </c:pt>
                <c:pt idx="19">
                  <c:v>9.2613009922822495E-2</c:v>
                </c:pt>
                <c:pt idx="20">
                  <c:v>7.6121476776498609E-2</c:v>
                </c:pt>
                <c:pt idx="21">
                  <c:v>0.25084278390125192</c:v>
                </c:pt>
                <c:pt idx="22">
                  <c:v>0.15827838371360095</c:v>
                </c:pt>
                <c:pt idx="23">
                  <c:v>0.32826239334831897</c:v>
                </c:pt>
                <c:pt idx="24">
                  <c:v>0.32024148602679847</c:v>
                </c:pt>
                <c:pt idx="25">
                  <c:v>0.38654686376176828</c:v>
                </c:pt>
                <c:pt idx="26">
                  <c:v>0.29494756911344139</c:v>
                </c:pt>
                <c:pt idx="27">
                  <c:v>0.2081291723495548</c:v>
                </c:pt>
                <c:pt idx="28">
                  <c:v>0.16079140753087237</c:v>
                </c:pt>
                <c:pt idx="29">
                  <c:v>0.21832293032187197</c:v>
                </c:pt>
                <c:pt idx="30">
                  <c:v>0.12815825117731844</c:v>
                </c:pt>
                <c:pt idx="31">
                  <c:v>0.21958261914923691</c:v>
                </c:pt>
                <c:pt idx="32">
                  <c:v>0.23258074475526894</c:v>
                </c:pt>
                <c:pt idx="33">
                  <c:v>0.42148408602121384</c:v>
                </c:pt>
                <c:pt idx="34">
                  <c:v>0.2933557549042034</c:v>
                </c:pt>
                <c:pt idx="35">
                  <c:v>0.24436445466235437</c:v>
                </c:pt>
                <c:pt idx="36">
                  <c:v>0.25076014536644459</c:v>
                </c:pt>
                <c:pt idx="37">
                  <c:v>0.17805737106301942</c:v>
                </c:pt>
                <c:pt idx="38">
                  <c:v>0.24042569348396822</c:v>
                </c:pt>
                <c:pt idx="39">
                  <c:v>0.12679315377471143</c:v>
                </c:pt>
                <c:pt idx="40">
                  <c:v>0.20938587715458848</c:v>
                </c:pt>
                <c:pt idx="41">
                  <c:v>0.19465691846117614</c:v>
                </c:pt>
                <c:pt idx="42">
                  <c:v>0.29031846277882289</c:v>
                </c:pt>
                <c:pt idx="43">
                  <c:v>0.17528842558587204</c:v>
                </c:pt>
                <c:pt idx="44">
                  <c:v>0.11718392120934494</c:v>
                </c:pt>
                <c:pt idx="45">
                  <c:v>0.2173579701957592</c:v>
                </c:pt>
                <c:pt idx="46">
                  <c:v>0.2833066239421953</c:v>
                </c:pt>
                <c:pt idx="47">
                  <c:v>0.20519819301303896</c:v>
                </c:pt>
              </c:numCache>
            </c:numRef>
          </c:val>
          <c:extLst>
            <c:ext xmlns:c16="http://schemas.microsoft.com/office/drawing/2014/chart" uri="{C3380CC4-5D6E-409C-BE32-E72D297353CC}">
              <c16:uniqueId val="{0000000C-0E7B-4BFF-832E-762F60C85A7B}"/>
            </c:ext>
          </c:extLst>
        </c:ser>
        <c:dLbls>
          <c:showLegendKey val="0"/>
          <c:showVal val="0"/>
          <c:showCatName val="0"/>
          <c:showSerName val="0"/>
          <c:showPercent val="0"/>
          <c:showBubbleSize val="0"/>
        </c:dLbls>
        <c:gapWidth val="150"/>
        <c:overlap val="100"/>
        <c:axId val="700318176"/>
        <c:axId val="700314896"/>
        <c:extLst>
          <c:ext xmlns:c15="http://schemas.microsoft.com/office/drawing/2012/chart" uri="{02D57815-91ED-43cb-92C2-25804820EDAC}">
            <c15:filteredBarSeries>
              <c15:ser>
                <c:idx val="0"/>
                <c:order val="0"/>
                <c:tx>
                  <c:strRef>
                    <c:extLst>
                      <c:ext uri="{02D57815-91ED-43cb-92C2-25804820EDAC}">
                        <c15:formulaRef>
                          <c15:sqref>'Operating Expend'!$C$2</c15:sqref>
                        </c15:formulaRef>
                      </c:ext>
                    </c:extLst>
                    <c:strCache>
                      <c:ptCount val="1"/>
                    </c:strCache>
                  </c:strRef>
                </c:tx>
                <c:spPr>
                  <a:solidFill>
                    <a:schemeClr val="accent1"/>
                  </a:solidFill>
                  <a:ln>
                    <a:noFill/>
                  </a:ln>
                  <a:effectLst/>
                </c:spPr>
                <c:invertIfNegative val="0"/>
                <c:cat>
                  <c:strRef>
                    <c:extLst>
                      <c:ex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'Operating Expend'!$C$3:$C$50</c15:sqref>
                        </c15:formulaRef>
                      </c:ext>
                    </c:extLst>
                    <c:numCache>
                      <c:formatCode>#,##0</c:formatCode>
                      <c:ptCount val="48"/>
                      <c:pt idx="0">
                        <c:v>17153</c:v>
                      </c:pt>
                      <c:pt idx="1">
                        <c:v>22493</c:v>
                      </c:pt>
                      <c:pt idx="2">
                        <c:v>3828</c:v>
                      </c:pt>
                      <c:pt idx="3">
                        <c:v>12330</c:v>
                      </c:pt>
                      <c:pt idx="4">
                        <c:v>22583</c:v>
                      </c:pt>
                      <c:pt idx="5">
                        <c:v>7997</c:v>
                      </c:pt>
                      <c:pt idx="6">
                        <c:v>35688</c:v>
                      </c:pt>
                      <c:pt idx="7">
                        <c:v>82934</c:v>
                      </c:pt>
                      <c:pt idx="8">
                        <c:v>36405</c:v>
                      </c:pt>
                      <c:pt idx="9">
                        <c:v>14312</c:v>
                      </c:pt>
                      <c:pt idx="10">
                        <c:v>47139</c:v>
                      </c:pt>
                      <c:pt idx="11">
                        <c:v>6460</c:v>
                      </c:pt>
                      <c:pt idx="12">
                        <c:v>4469</c:v>
                      </c:pt>
                      <c:pt idx="13">
                        <c:v>5485</c:v>
                      </c:pt>
                      <c:pt idx="14">
                        <c:v>4489</c:v>
                      </c:pt>
                      <c:pt idx="15">
                        <c:v>4620</c:v>
                      </c:pt>
                      <c:pt idx="16">
                        <c:v>3778</c:v>
                      </c:pt>
                      <c:pt idx="17">
                        <c:v>5559</c:v>
                      </c:pt>
                      <c:pt idx="18">
                        <c:v>29568</c:v>
                      </c:pt>
                      <c:pt idx="19">
                        <c:v>22529</c:v>
                      </c:pt>
                      <c:pt idx="20">
                        <c:v>3616</c:v>
                      </c:pt>
                      <c:pt idx="21">
                        <c:v>17075</c:v>
                      </c:pt>
                      <c:pt idx="22">
                        <c:v>14532</c:v>
                      </c:pt>
                      <c:pt idx="23">
                        <c:v>1410</c:v>
                      </c:pt>
                      <c:pt idx="24">
                        <c:v>25163</c:v>
                      </c:pt>
                      <c:pt idx="25">
                        <c:v>5991</c:v>
                      </c:pt>
                      <c:pt idx="26">
                        <c:v>1920</c:v>
                      </c:pt>
                      <c:pt idx="27">
                        <c:v>19821</c:v>
                      </c:pt>
                      <c:pt idx="28">
                        <c:v>34114</c:v>
                      </c:pt>
                      <c:pt idx="29">
                        <c:v>12588</c:v>
                      </c:pt>
                      <c:pt idx="30">
                        <c:v>75604</c:v>
                      </c:pt>
                      <c:pt idx="31">
                        <c:v>17871</c:v>
                      </c:pt>
                      <c:pt idx="32">
                        <c:v>131744</c:v>
                      </c:pt>
                      <c:pt idx="33">
                        <c:v>59190</c:v>
                      </c:pt>
                      <c:pt idx="34">
                        <c:v>8020</c:v>
                      </c:pt>
                      <c:pt idx="35">
                        <c:v>6154</c:v>
                      </c:pt>
                      <c:pt idx="36">
                        <c:v>4230</c:v>
                      </c:pt>
                      <c:pt idx="37">
                        <c:v>9476</c:v>
                      </c:pt>
                      <c:pt idx="38">
                        <c:v>12642</c:v>
                      </c:pt>
                      <c:pt idx="39">
                        <c:v>31931</c:v>
                      </c:pt>
                      <c:pt idx="40">
                        <c:v>16359</c:v>
                      </c:pt>
                      <c:pt idx="41">
                        <c:v>11147</c:v>
                      </c:pt>
                      <c:pt idx="42">
                        <c:v>9631</c:v>
                      </c:pt>
                      <c:pt idx="43">
                        <c:v>73192</c:v>
                      </c:pt>
                      <c:pt idx="44">
                        <c:v>6528</c:v>
                      </c:pt>
                      <c:pt idx="45">
                        <c:v>31012</c:v>
                      </c:pt>
                      <c:pt idx="46">
                        <c:v>23359</c:v>
                      </c:pt>
                      <c:pt idx="47">
                        <c:v>43240</c:v>
                      </c:pt>
                    </c:numCache>
                  </c:numRef>
                </c:val>
                <c:extLst>
                  <c:ext xmlns:c16="http://schemas.microsoft.com/office/drawing/2014/chart" uri="{C3380CC4-5D6E-409C-BE32-E72D297353CC}">
                    <c16:uniqueId val="{00000000-0E7B-4BFF-832E-762F60C85A7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'Operating Expend'!$D$2</c15:sqref>
                        </c15:formulaRef>
                      </c:ext>
                    </c:extLst>
                    <c:strCache>
                      <c:ptCount val="1"/>
                      <c:pt idx="0">
                        <c:v> Total Operating Expenditures </c:v>
                      </c:pt>
                    </c:strCache>
                  </c:strRef>
                </c:tx>
                <c:spPr>
                  <a:solidFill>
                    <a:schemeClr val="accent2"/>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Expend'!$D$3:$D$50</c15:sqref>
                        </c15:formulaRef>
                      </c:ext>
                    </c:extLst>
                    <c:numCache>
                      <c:formatCode>_("$"* #,##0_);_("$"* \(#,##0\);_("$"* "-"??_);_(@_)</c:formatCode>
                      <c:ptCount val="48"/>
                      <c:pt idx="0">
                        <c:v>1857780</c:v>
                      </c:pt>
                      <c:pt idx="1">
                        <c:v>1051556</c:v>
                      </c:pt>
                      <c:pt idx="2">
                        <c:v>148681</c:v>
                      </c:pt>
                      <c:pt idx="3">
                        <c:v>1030336</c:v>
                      </c:pt>
                      <c:pt idx="4">
                        <c:v>236837</c:v>
                      </c:pt>
                      <c:pt idx="5">
                        <c:v>401053</c:v>
                      </c:pt>
                      <c:pt idx="6">
                        <c:v>1285707</c:v>
                      </c:pt>
                      <c:pt idx="7">
                        <c:v>4108109</c:v>
                      </c:pt>
                      <c:pt idx="8">
                        <c:v>1871914</c:v>
                      </c:pt>
                      <c:pt idx="9">
                        <c:v>779026</c:v>
                      </c:pt>
                      <c:pt idx="10">
                        <c:v>2329029</c:v>
                      </c:pt>
                      <c:pt idx="11">
                        <c:v>301116</c:v>
                      </c:pt>
                      <c:pt idx="12">
                        <c:v>227723</c:v>
                      </c:pt>
                      <c:pt idx="13">
                        <c:v>274724</c:v>
                      </c:pt>
                      <c:pt idx="14">
                        <c:v>234387</c:v>
                      </c:pt>
                      <c:pt idx="15">
                        <c:v>126415</c:v>
                      </c:pt>
                      <c:pt idx="16">
                        <c:v>131331</c:v>
                      </c:pt>
                      <c:pt idx="17">
                        <c:v>578318</c:v>
                      </c:pt>
                      <c:pt idx="18">
                        <c:v>619384</c:v>
                      </c:pt>
                      <c:pt idx="19">
                        <c:v>1384082</c:v>
                      </c:pt>
                      <c:pt idx="20">
                        <c:v>261976</c:v>
                      </c:pt>
                      <c:pt idx="21">
                        <c:v>904443</c:v>
                      </c:pt>
                      <c:pt idx="22">
                        <c:v>1107378</c:v>
                      </c:pt>
                      <c:pt idx="23">
                        <c:v>620595</c:v>
                      </c:pt>
                      <c:pt idx="24">
                        <c:v>2847701</c:v>
                      </c:pt>
                      <c:pt idx="25">
                        <c:v>93153</c:v>
                      </c:pt>
                      <c:pt idx="26">
                        <c:v>110145</c:v>
                      </c:pt>
                      <c:pt idx="27">
                        <c:v>1516981</c:v>
                      </c:pt>
                      <c:pt idx="28">
                        <c:v>1027132</c:v>
                      </c:pt>
                      <c:pt idx="29">
                        <c:v>498894</c:v>
                      </c:pt>
                      <c:pt idx="30">
                        <c:v>2533087</c:v>
                      </c:pt>
                      <c:pt idx="31">
                        <c:v>728687</c:v>
                      </c:pt>
                      <c:pt idx="32">
                        <c:v>6069806</c:v>
                      </c:pt>
                      <c:pt idx="33">
                        <c:v>8851212</c:v>
                      </c:pt>
                      <c:pt idx="34">
                        <c:v>161749</c:v>
                      </c:pt>
                      <c:pt idx="35">
                        <c:v>410608</c:v>
                      </c:pt>
                      <c:pt idx="36">
                        <c:v>330200</c:v>
                      </c:pt>
                      <c:pt idx="37">
                        <c:v>757211</c:v>
                      </c:pt>
                      <c:pt idx="38">
                        <c:v>1172017</c:v>
                      </c:pt>
                      <c:pt idx="39">
                        <c:v>1318975</c:v>
                      </c:pt>
                      <c:pt idx="40">
                        <c:v>767664</c:v>
                      </c:pt>
                      <c:pt idx="41">
                        <c:v>390636</c:v>
                      </c:pt>
                      <c:pt idx="42">
                        <c:v>148840</c:v>
                      </c:pt>
                      <c:pt idx="43">
                        <c:v>4436933</c:v>
                      </c:pt>
                      <c:pt idx="44">
                        <c:v>314352</c:v>
                      </c:pt>
                      <c:pt idx="45">
                        <c:v>1139972</c:v>
                      </c:pt>
                      <c:pt idx="46">
                        <c:v>2526577</c:v>
                      </c:pt>
                      <c:pt idx="47">
                        <c:v>1207535</c:v>
                      </c:pt>
                    </c:numCache>
                  </c:numRef>
                </c:val>
                <c:extLst xmlns:c15="http://schemas.microsoft.com/office/drawing/2012/chart">
                  <c:ext xmlns:c16="http://schemas.microsoft.com/office/drawing/2014/chart" uri="{C3380CC4-5D6E-409C-BE32-E72D297353CC}">
                    <c16:uniqueId val="{00000001-0E7B-4BFF-832E-762F60C85A7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'Operating Expend'!$E$2</c15:sqref>
                        </c15:formulaRef>
                      </c:ext>
                    </c:extLst>
                    <c:strCache>
                      <c:ptCount val="1"/>
                      <c:pt idx="0">
                        <c:v> Operating % of Total Expenditures </c:v>
                      </c:pt>
                    </c:strCache>
                  </c:strRef>
                </c:tx>
                <c:spPr>
                  <a:solidFill>
                    <a:schemeClr val="accent3"/>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Expend'!$E$3:$E$50</c15:sqref>
                        </c15:formulaRef>
                      </c:ext>
                    </c:extLst>
                    <c:numCache>
                      <c:formatCode>0%</c:formatCode>
                      <c:ptCount val="48"/>
                      <c:pt idx="0">
                        <c:v>1</c:v>
                      </c:pt>
                      <c:pt idx="1">
                        <c:v>0.79384884835765457</c:v>
                      </c:pt>
                      <c:pt idx="2">
                        <c:v>1</c:v>
                      </c:pt>
                      <c:pt idx="3">
                        <c:v>0.76848823514933273</c:v>
                      </c:pt>
                      <c:pt idx="4">
                        <c:v>1</c:v>
                      </c:pt>
                      <c:pt idx="5">
                        <c:v>0.83942340698073559</c:v>
                      </c:pt>
                      <c:pt idx="6">
                        <c:v>0.97197268482084331</c:v>
                      </c:pt>
                      <c:pt idx="7">
                        <c:v>0.98147995509394415</c:v>
                      </c:pt>
                      <c:pt idx="8">
                        <c:v>0.98144758635116991</c:v>
                      </c:pt>
                      <c:pt idx="9">
                        <c:v>0.94548874918076564</c:v>
                      </c:pt>
                      <c:pt idx="10">
                        <c:v>0.99953135480947131</c:v>
                      </c:pt>
                      <c:pt idx="11">
                        <c:v>0.54330512603070924</c:v>
                      </c:pt>
                      <c:pt idx="12">
                        <c:v>1</c:v>
                      </c:pt>
                      <c:pt idx="13">
                        <c:v>1</c:v>
                      </c:pt>
                      <c:pt idx="14">
                        <c:v>1</c:v>
                      </c:pt>
                      <c:pt idx="15">
                        <c:v>0.73732866724992707</c:v>
                      </c:pt>
                      <c:pt idx="16">
                        <c:v>0.93805176994943007</c:v>
                      </c:pt>
                      <c:pt idx="17">
                        <c:v>0.22754494787639851</c:v>
                      </c:pt>
                      <c:pt idx="18">
                        <c:v>1</c:v>
                      </c:pt>
                      <c:pt idx="19">
                        <c:v>1</c:v>
                      </c:pt>
                      <c:pt idx="20">
                        <c:v>1</c:v>
                      </c:pt>
                      <c:pt idx="21">
                        <c:v>1</c:v>
                      </c:pt>
                      <c:pt idx="22">
                        <c:v>1</c:v>
                      </c:pt>
                      <c:pt idx="23">
                        <c:v>0.71784090777647969</c:v>
                      </c:pt>
                      <c:pt idx="24">
                        <c:v>0.99129738876409346</c:v>
                      </c:pt>
                      <c:pt idx="25">
                        <c:v>0.98104325297778905</c:v>
                      </c:pt>
                      <c:pt idx="26">
                        <c:v>1</c:v>
                      </c:pt>
                      <c:pt idx="27">
                        <c:v>1</c:v>
                      </c:pt>
                      <c:pt idx="28">
                        <c:v>1</c:v>
                      </c:pt>
                      <c:pt idx="29">
                        <c:v>1</c:v>
                      </c:pt>
                      <c:pt idx="30">
                        <c:v>0.95493379968793246</c:v>
                      </c:pt>
                      <c:pt idx="31">
                        <c:v>1</c:v>
                      </c:pt>
                      <c:pt idx="32">
                        <c:v>0.96987491409461835</c:v>
                      </c:pt>
                      <c:pt idx="33">
                        <c:v>1</c:v>
                      </c:pt>
                      <c:pt idx="34">
                        <c:v>1</c:v>
                      </c:pt>
                      <c:pt idx="35">
                        <c:v>0.99077530397098668</c:v>
                      </c:pt>
                      <c:pt idx="36">
                        <c:v>0.94815036022247934</c:v>
                      </c:pt>
                      <c:pt idx="37">
                        <c:v>1</c:v>
                      </c:pt>
                      <c:pt idx="38">
                        <c:v>0.9765034352092703</c:v>
                      </c:pt>
                      <c:pt idx="39">
                        <c:v>0.97711478241930505</c:v>
                      </c:pt>
                      <c:pt idx="40">
                        <c:v>0.98083468768207049</c:v>
                      </c:pt>
                      <c:pt idx="41">
                        <c:v>0.8273802463696901</c:v>
                      </c:pt>
                      <c:pt idx="42">
                        <c:v>1</c:v>
                      </c:pt>
                      <c:pt idx="43">
                        <c:v>0.84261620996254416</c:v>
                      </c:pt>
                      <c:pt idx="44">
                        <c:v>1</c:v>
                      </c:pt>
                      <c:pt idx="45">
                        <c:v>1</c:v>
                      </c:pt>
                      <c:pt idx="46">
                        <c:v>0.936987690289113</c:v>
                      </c:pt>
                      <c:pt idx="47">
                        <c:v>1</c:v>
                      </c:pt>
                    </c:numCache>
                  </c:numRef>
                </c:val>
                <c:extLst xmlns:c15="http://schemas.microsoft.com/office/drawing/2012/chart">
                  <c:ext xmlns:c16="http://schemas.microsoft.com/office/drawing/2014/chart" uri="{C3380CC4-5D6E-409C-BE32-E72D297353CC}">
                    <c16:uniqueId val="{00000002-0E7B-4BFF-832E-762F60C85A7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'Operating Expend'!$F$2</c15:sqref>
                        </c15:formulaRef>
                      </c:ext>
                    </c:extLst>
                    <c:strCache>
                      <c:ptCount val="1"/>
                      <c:pt idx="0">
                        <c:v> Total Operating Expenditures per capita </c:v>
                      </c:pt>
                    </c:strCache>
                  </c:strRef>
                </c:tx>
                <c:spPr>
                  <a:solidFill>
                    <a:schemeClr val="accent4"/>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Expend'!$F$3:$F$50</c15:sqref>
                        </c15:formulaRef>
                      </c:ext>
                    </c:extLst>
                    <c:numCache>
                      <c:formatCode>_("$"* #,##0.00_);_("$"* \(#,##0.00\);_("$"* "-"??_);_(@_)</c:formatCode>
                      <c:ptCount val="48"/>
                      <c:pt idx="0">
                        <c:v>108.30641870226782</c:v>
                      </c:pt>
                      <c:pt idx="1">
                        <c:v>46.75036678077624</c:v>
                      </c:pt>
                      <c:pt idx="2">
                        <c:v>38.840386624869382</c:v>
                      </c:pt>
                      <c:pt idx="3">
                        <c:v>83.563341443633419</c:v>
                      </c:pt>
                      <c:pt idx="4">
                        <c:v>10.487402028074214</c:v>
                      </c:pt>
                      <c:pt idx="5">
                        <c:v>50.150431411779415</c:v>
                      </c:pt>
                      <c:pt idx="6">
                        <c:v>36.026311365164759</c:v>
                      </c:pt>
                      <c:pt idx="7">
                        <c:v>49.534678177828155</c:v>
                      </c:pt>
                      <c:pt idx="8">
                        <c:v>51.419145721741522</c:v>
                      </c:pt>
                      <c:pt idx="9">
                        <c:v>54.43166573504751</c:v>
                      </c:pt>
                      <c:pt idx="10">
                        <c:v>49.407687901737418</c:v>
                      </c:pt>
                      <c:pt idx="11">
                        <c:v>46.612383900928791</c:v>
                      </c:pt>
                      <c:pt idx="12">
                        <c:v>50.956142313716718</c:v>
                      </c:pt>
                      <c:pt idx="13">
                        <c:v>50.086417502278941</c:v>
                      </c:pt>
                      <c:pt idx="14">
                        <c:v>52.213633325907772</c:v>
                      </c:pt>
                      <c:pt idx="15">
                        <c:v>27.362554112554111</c:v>
                      </c:pt>
                      <c:pt idx="16">
                        <c:v>34.762043409211223</c:v>
                      </c:pt>
                      <c:pt idx="17">
                        <c:v>104.03273970138514</c:v>
                      </c:pt>
                      <c:pt idx="18">
                        <c:v>20.947781385281385</c:v>
                      </c:pt>
                      <c:pt idx="19">
                        <c:v>61.435571929513074</c:v>
                      </c:pt>
                      <c:pt idx="20">
                        <c:v>72.44911504424779</c:v>
                      </c:pt>
                      <c:pt idx="21">
                        <c:v>52.968843338213766</c:v>
                      </c:pt>
                      <c:pt idx="22">
                        <c:v>76.202725020644095</c:v>
                      </c:pt>
                      <c:pt idx="23">
                        <c:v>440.13829787234044</c:v>
                      </c:pt>
                      <c:pt idx="24">
                        <c:v>113.17017048841554</c:v>
                      </c:pt>
                      <c:pt idx="25">
                        <c:v>15.548823234852279</c:v>
                      </c:pt>
                      <c:pt idx="26">
                        <c:v>57.3671875</c:v>
                      </c:pt>
                      <c:pt idx="27">
                        <c:v>76.534029564603202</c:v>
                      </c:pt>
                      <c:pt idx="28">
                        <c:v>30.108811631588203</c:v>
                      </c:pt>
                      <c:pt idx="29">
                        <c:v>39.632507149666345</c:v>
                      </c:pt>
                      <c:pt idx="30">
                        <c:v>33.50466906512883</c:v>
                      </c:pt>
                      <c:pt idx="31">
                        <c:v>40.774830731352473</c:v>
                      </c:pt>
                      <c:pt idx="32">
                        <c:v>46.072731965023074</c:v>
                      </c:pt>
                      <c:pt idx="33">
                        <c:v>149.53897617840852</c:v>
                      </c:pt>
                      <c:pt idx="34">
                        <c:v>20.168204488778056</c:v>
                      </c:pt>
                      <c:pt idx="35">
                        <c:v>66.722131946701339</c:v>
                      </c:pt>
                      <c:pt idx="36">
                        <c:v>78.061465721040193</c:v>
                      </c:pt>
                      <c:pt idx="37">
                        <c:v>79.908294639088226</c:v>
                      </c:pt>
                      <c:pt idx="38">
                        <c:v>92.70819490586932</c:v>
                      </c:pt>
                      <c:pt idx="39">
                        <c:v>41.307037048636118</c:v>
                      </c:pt>
                      <c:pt idx="40">
                        <c:v>46.926095727122686</c:v>
                      </c:pt>
                      <c:pt idx="41">
                        <c:v>35.044047725845516</c:v>
                      </c:pt>
                      <c:pt idx="42">
                        <c:v>15.45426227806043</c:v>
                      </c:pt>
                      <c:pt idx="43">
                        <c:v>60.62046398513499</c:v>
                      </c:pt>
                      <c:pt idx="44">
                        <c:v>48.154411764705884</c:v>
                      </c:pt>
                      <c:pt idx="45">
                        <c:v>36.759061008641815</c:v>
                      </c:pt>
                      <c:pt idx="46">
                        <c:v>108.16289224709962</c:v>
                      </c:pt>
                      <c:pt idx="47">
                        <c:v>27.926341350601295</c:v>
                      </c:pt>
                    </c:numCache>
                  </c:numRef>
                </c:val>
                <c:extLst xmlns:c15="http://schemas.microsoft.com/office/drawing/2012/chart">
                  <c:ext xmlns:c16="http://schemas.microsoft.com/office/drawing/2014/chart" uri="{C3380CC4-5D6E-409C-BE32-E72D297353CC}">
                    <c16:uniqueId val="{00000003-0E7B-4BFF-832E-762F60C85A7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'Operating Expend'!$G$2</c15:sqref>
                        </c15:formulaRef>
                      </c:ext>
                    </c:extLst>
                    <c:strCache>
                      <c:ptCount val="1"/>
                      <c:pt idx="0">
                        <c:v> Total Expenditures </c:v>
                      </c:pt>
                    </c:strCache>
                  </c:strRef>
                </c:tx>
                <c:spPr>
                  <a:solidFill>
                    <a:schemeClr val="accent5"/>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Expend'!$G$3:$G$50</c15:sqref>
                        </c15:formulaRef>
                      </c:ext>
                    </c:extLst>
                    <c:numCache>
                      <c:formatCode>_("$"* #,##0_);_("$"* \(#,##0\);_("$"* "-"??_);_(@_)</c:formatCode>
                      <c:ptCount val="48"/>
                      <c:pt idx="0">
                        <c:v>1857780</c:v>
                      </c:pt>
                      <c:pt idx="1">
                        <c:v>1324630</c:v>
                      </c:pt>
                      <c:pt idx="2">
                        <c:v>148681</c:v>
                      </c:pt>
                      <c:pt idx="3">
                        <c:v>1340731</c:v>
                      </c:pt>
                      <c:pt idx="4">
                        <c:v>236837</c:v>
                      </c:pt>
                      <c:pt idx="5">
                        <c:v>477772</c:v>
                      </c:pt>
                      <c:pt idx="6">
                        <c:v>1322781</c:v>
                      </c:pt>
                      <c:pt idx="7">
                        <c:v>4185627</c:v>
                      </c:pt>
                      <c:pt idx="8">
                        <c:v>1907299</c:v>
                      </c:pt>
                      <c:pt idx="9">
                        <c:v>823940</c:v>
                      </c:pt>
                      <c:pt idx="10">
                        <c:v>2330121</c:v>
                      </c:pt>
                      <c:pt idx="11">
                        <c:v>554230</c:v>
                      </c:pt>
                      <c:pt idx="12">
                        <c:v>227723</c:v>
                      </c:pt>
                      <c:pt idx="13">
                        <c:v>274724</c:v>
                      </c:pt>
                      <c:pt idx="14">
                        <c:v>234387</c:v>
                      </c:pt>
                      <c:pt idx="15">
                        <c:v>171450</c:v>
                      </c:pt>
                      <c:pt idx="16">
                        <c:v>140004</c:v>
                      </c:pt>
                      <c:pt idx="17">
                        <c:v>2541555</c:v>
                      </c:pt>
                      <c:pt idx="18">
                        <c:v>619384</c:v>
                      </c:pt>
                      <c:pt idx="19">
                        <c:v>1384082</c:v>
                      </c:pt>
                      <c:pt idx="20">
                        <c:v>261976</c:v>
                      </c:pt>
                      <c:pt idx="21">
                        <c:v>904443</c:v>
                      </c:pt>
                      <c:pt idx="22">
                        <c:v>1107378</c:v>
                      </c:pt>
                      <c:pt idx="23">
                        <c:v>864530</c:v>
                      </c:pt>
                      <c:pt idx="24">
                        <c:v>2872701</c:v>
                      </c:pt>
                      <c:pt idx="25">
                        <c:v>94953</c:v>
                      </c:pt>
                      <c:pt idx="26">
                        <c:v>110145</c:v>
                      </c:pt>
                      <c:pt idx="27">
                        <c:v>1516981</c:v>
                      </c:pt>
                      <c:pt idx="28">
                        <c:v>1027132</c:v>
                      </c:pt>
                      <c:pt idx="29">
                        <c:v>498894</c:v>
                      </c:pt>
                      <c:pt idx="30">
                        <c:v>2652631</c:v>
                      </c:pt>
                      <c:pt idx="31">
                        <c:v>728687</c:v>
                      </c:pt>
                      <c:pt idx="32">
                        <c:v>6258339</c:v>
                      </c:pt>
                      <c:pt idx="33">
                        <c:v>8851212</c:v>
                      </c:pt>
                      <c:pt idx="34">
                        <c:v>161749</c:v>
                      </c:pt>
                      <c:pt idx="35">
                        <c:v>414431</c:v>
                      </c:pt>
                      <c:pt idx="36">
                        <c:v>348257</c:v>
                      </c:pt>
                      <c:pt idx="37">
                        <c:v>757211</c:v>
                      </c:pt>
                      <c:pt idx="38">
                        <c:v>1200218</c:v>
                      </c:pt>
                      <c:pt idx="39">
                        <c:v>1349867</c:v>
                      </c:pt>
                      <c:pt idx="40">
                        <c:v>782664</c:v>
                      </c:pt>
                      <c:pt idx="41">
                        <c:v>472136</c:v>
                      </c:pt>
                      <c:pt idx="42">
                        <c:v>148840</c:v>
                      </c:pt>
                      <c:pt idx="43">
                        <c:v>5265663</c:v>
                      </c:pt>
                      <c:pt idx="44">
                        <c:v>314352</c:v>
                      </c:pt>
                      <c:pt idx="45">
                        <c:v>1139972</c:v>
                      </c:pt>
                      <c:pt idx="46">
                        <c:v>2696489</c:v>
                      </c:pt>
                      <c:pt idx="47">
                        <c:v>1207535</c:v>
                      </c:pt>
                    </c:numCache>
                  </c:numRef>
                </c:val>
                <c:extLst xmlns:c15="http://schemas.microsoft.com/office/drawing/2012/chart">
                  <c:ext xmlns:c16="http://schemas.microsoft.com/office/drawing/2014/chart" uri="{C3380CC4-5D6E-409C-BE32-E72D297353CC}">
                    <c16:uniqueId val="{00000004-0E7B-4BFF-832E-762F60C85A7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'Operating Expend'!$H$2</c15:sqref>
                        </c15:formulaRef>
                      </c:ext>
                    </c:extLst>
                    <c:strCache>
                      <c:ptCount val="1"/>
                      <c:pt idx="0">
                        <c:v> Total Staff Expenditures </c:v>
                      </c:pt>
                    </c:strCache>
                  </c:strRef>
                </c:tx>
                <c:spPr>
                  <a:solidFill>
                    <a:schemeClr val="accent6"/>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Expend'!$H$3:$H$50</c15:sqref>
                        </c15:formulaRef>
                      </c:ext>
                    </c:extLst>
                    <c:numCache>
                      <c:formatCode>_("$"* #,##0_);_("$"* \(#,##0\);_("$"* "-"??_);_(@_)</c:formatCode>
                      <c:ptCount val="48"/>
                      <c:pt idx="0">
                        <c:v>1532848</c:v>
                      </c:pt>
                      <c:pt idx="1">
                        <c:v>779334</c:v>
                      </c:pt>
                      <c:pt idx="2">
                        <c:v>94161</c:v>
                      </c:pt>
                      <c:pt idx="3">
                        <c:v>786865</c:v>
                      </c:pt>
                      <c:pt idx="4">
                        <c:v>142173</c:v>
                      </c:pt>
                      <c:pt idx="5">
                        <c:v>283352</c:v>
                      </c:pt>
                      <c:pt idx="6">
                        <c:v>914106</c:v>
                      </c:pt>
                      <c:pt idx="7">
                        <c:v>3157595</c:v>
                      </c:pt>
                      <c:pt idx="8">
                        <c:v>1396273</c:v>
                      </c:pt>
                      <c:pt idx="9">
                        <c:v>551704</c:v>
                      </c:pt>
                      <c:pt idx="10">
                        <c:v>1956979</c:v>
                      </c:pt>
                      <c:pt idx="11">
                        <c:v>200259</c:v>
                      </c:pt>
                      <c:pt idx="12">
                        <c:v>158045</c:v>
                      </c:pt>
                      <c:pt idx="13">
                        <c:v>177455</c:v>
                      </c:pt>
                      <c:pt idx="14">
                        <c:v>169814</c:v>
                      </c:pt>
                      <c:pt idx="15">
                        <c:v>85526</c:v>
                      </c:pt>
                      <c:pt idx="16">
                        <c:v>74261</c:v>
                      </c:pt>
                      <c:pt idx="17">
                        <c:v>416791</c:v>
                      </c:pt>
                      <c:pt idx="18">
                        <c:v>496073</c:v>
                      </c:pt>
                      <c:pt idx="19">
                        <c:v>1086662</c:v>
                      </c:pt>
                      <c:pt idx="20">
                        <c:v>195662</c:v>
                      </c:pt>
                      <c:pt idx="21">
                        <c:v>607417</c:v>
                      </c:pt>
                      <c:pt idx="22">
                        <c:v>844873</c:v>
                      </c:pt>
                      <c:pt idx="23">
                        <c:v>391707</c:v>
                      </c:pt>
                      <c:pt idx="24">
                        <c:v>1668149</c:v>
                      </c:pt>
                      <c:pt idx="25">
                        <c:v>50618</c:v>
                      </c:pt>
                      <c:pt idx="26">
                        <c:v>67901</c:v>
                      </c:pt>
                      <c:pt idx="27">
                        <c:v>1048816</c:v>
                      </c:pt>
                      <c:pt idx="28">
                        <c:v>684245</c:v>
                      </c:pt>
                      <c:pt idx="29">
                        <c:v>315402</c:v>
                      </c:pt>
                      <c:pt idx="30">
                        <c:v>2077877</c:v>
                      </c:pt>
                      <c:pt idx="31">
                        <c:v>515351</c:v>
                      </c:pt>
                      <c:pt idx="32">
                        <c:v>4452978</c:v>
                      </c:pt>
                      <c:pt idx="33">
                        <c:v>4663667</c:v>
                      </c:pt>
                      <c:pt idx="34">
                        <c:v>98954</c:v>
                      </c:pt>
                      <c:pt idx="35">
                        <c:v>277742</c:v>
                      </c:pt>
                      <c:pt idx="36">
                        <c:v>228173</c:v>
                      </c:pt>
                      <c:pt idx="37">
                        <c:v>549987</c:v>
                      </c:pt>
                      <c:pt idx="38">
                        <c:v>781618</c:v>
                      </c:pt>
                      <c:pt idx="39">
                        <c:v>1043396</c:v>
                      </c:pt>
                      <c:pt idx="40">
                        <c:v>554793</c:v>
                      </c:pt>
                      <c:pt idx="41">
                        <c:v>284681</c:v>
                      </c:pt>
                      <c:pt idx="42">
                        <c:v>87278</c:v>
                      </c:pt>
                      <c:pt idx="43">
                        <c:v>3283937</c:v>
                      </c:pt>
                      <c:pt idx="44">
                        <c:v>235889</c:v>
                      </c:pt>
                      <c:pt idx="45">
                        <c:v>820810</c:v>
                      </c:pt>
                      <c:pt idx="46">
                        <c:v>1675403</c:v>
                      </c:pt>
                      <c:pt idx="47">
                        <c:v>910106</c:v>
                      </c:pt>
                    </c:numCache>
                  </c:numRef>
                </c:val>
                <c:extLst xmlns:c15="http://schemas.microsoft.com/office/drawing/2012/chart">
                  <c:ext xmlns:c16="http://schemas.microsoft.com/office/drawing/2014/chart" uri="{C3380CC4-5D6E-409C-BE32-E72D297353CC}">
                    <c16:uniqueId val="{00000005-0E7B-4BFF-832E-762F60C85A7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'Operating Expend'!$J$2</c15:sqref>
                        </c15:formulaRef>
                      </c:ext>
                    </c:extLst>
                    <c:strCache>
                      <c:ptCount val="1"/>
                      <c:pt idx="0">
                        <c:v> Staff Expenditures per capita </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Expend'!$J$3:$J$50</c15:sqref>
                        </c15:formulaRef>
                      </c:ext>
                    </c:extLst>
                    <c:numCache>
                      <c:formatCode>_("$"* #,##0.00_);_("$"* \(#,##0.00\);_("$"* "-"??_);_(@_)</c:formatCode>
                      <c:ptCount val="48"/>
                      <c:pt idx="0">
                        <c:v>89.363260071124586</c:v>
                      </c:pt>
                      <c:pt idx="1">
                        <c:v>34.647845996532254</c:v>
                      </c:pt>
                      <c:pt idx="2">
                        <c:v>24.597962382445139</c:v>
                      </c:pt>
                      <c:pt idx="3">
                        <c:v>63.817112733171129</c:v>
                      </c:pt>
                      <c:pt idx="4">
                        <c:v>6.2955763184696449</c:v>
                      </c:pt>
                      <c:pt idx="5">
                        <c:v>35.432287107665374</c:v>
                      </c:pt>
                      <c:pt idx="6">
                        <c:v>25.613819771351714</c:v>
                      </c:pt>
                      <c:pt idx="7">
                        <c:v>38.073588636747296</c:v>
                      </c:pt>
                      <c:pt idx="8">
                        <c:v>38.353879961543747</c:v>
                      </c:pt>
                      <c:pt idx="9">
                        <c:v>38.548351034097259</c:v>
                      </c:pt>
                      <c:pt idx="10">
                        <c:v>41.515072445321287</c:v>
                      </c:pt>
                      <c:pt idx="11">
                        <c:v>30.99984520123839</c:v>
                      </c:pt>
                      <c:pt idx="12">
                        <c:v>35.36473484000895</c:v>
                      </c:pt>
                      <c:pt idx="13">
                        <c:v>32.352780309936186</c:v>
                      </c:pt>
                      <c:pt idx="14">
                        <c:v>37.828915125863219</c:v>
                      </c:pt>
                      <c:pt idx="15">
                        <c:v>18.512121212121212</c:v>
                      </c:pt>
                      <c:pt idx="16">
                        <c:v>19.656167284277394</c:v>
                      </c:pt>
                      <c:pt idx="17">
                        <c:v>74.975894945134016</c:v>
                      </c:pt>
                      <c:pt idx="18">
                        <c:v>16.777360660173159</c:v>
                      </c:pt>
                      <c:pt idx="19">
                        <c:v>48.23392072439966</c:v>
                      </c:pt>
                      <c:pt idx="20">
                        <c:v>54.110066371681413</c:v>
                      </c:pt>
                      <c:pt idx="21">
                        <c:v>35.573469985358713</c:v>
                      </c:pt>
                      <c:pt idx="22">
                        <c:v>58.13879713735205</c:v>
                      </c:pt>
                      <c:pt idx="23">
                        <c:v>277.80638297872338</c:v>
                      </c:pt>
                      <c:pt idx="24">
                        <c:v>66.293724913563565</c:v>
                      </c:pt>
                      <c:pt idx="25">
                        <c:v>8.4490068435987311</c:v>
                      </c:pt>
                      <c:pt idx="26">
                        <c:v>35.365104166666669</c:v>
                      </c:pt>
                      <c:pt idx="27">
                        <c:v>52.914383734423083</c:v>
                      </c:pt>
                      <c:pt idx="28">
                        <c:v>20.057600984932872</c:v>
                      </c:pt>
                      <c:pt idx="29">
                        <c:v>25.05576739752145</c:v>
                      </c:pt>
                      <c:pt idx="30">
                        <c:v>27.48369133908259</c:v>
                      </c:pt>
                      <c:pt idx="31">
                        <c:v>28.837278272060882</c:v>
                      </c:pt>
                      <c:pt idx="32">
                        <c:v>33.800233786737913</c:v>
                      </c:pt>
                      <c:pt idx="33">
                        <c:v>78.791468153404296</c:v>
                      </c:pt>
                      <c:pt idx="34">
                        <c:v>12.338403990024938</c:v>
                      </c:pt>
                      <c:pt idx="35">
                        <c:v>45.131946701332467</c:v>
                      </c:pt>
                      <c:pt idx="36">
                        <c:v>53.941607565011822</c:v>
                      </c:pt>
                      <c:pt idx="37">
                        <c:v>58.039995778809626</c:v>
                      </c:pt>
                      <c:pt idx="38">
                        <c:v>61.82708432210093</c:v>
                      </c:pt>
                      <c:pt idx="39">
                        <c:v>32.676583883999875</c:v>
                      </c:pt>
                      <c:pt idx="40">
                        <c:v>33.913625527232718</c:v>
                      </c:pt>
                      <c:pt idx="41">
                        <c:v>25.538799677043151</c:v>
                      </c:pt>
                      <c:pt idx="42">
                        <c:v>9.0621949953275873</c:v>
                      </c:pt>
                      <c:pt idx="43">
                        <c:v>44.867430866761396</c:v>
                      </c:pt>
                      <c:pt idx="44">
                        <c:v>36.134957107843135</c:v>
                      </c:pt>
                      <c:pt idx="45">
                        <c:v>26.467496452985941</c:v>
                      </c:pt>
                      <c:pt idx="46">
                        <c:v>71.724089216147945</c:v>
                      </c:pt>
                      <c:pt idx="47">
                        <c:v>21.04777983348751</c:v>
                      </c:pt>
                    </c:numCache>
                  </c:numRef>
                </c:val>
                <c:extLst xmlns:c15="http://schemas.microsoft.com/office/drawing/2012/chart">
                  <c:ext xmlns:c16="http://schemas.microsoft.com/office/drawing/2014/chart" uri="{C3380CC4-5D6E-409C-BE32-E72D297353CC}">
                    <c16:uniqueId val="{00000007-0E7B-4BFF-832E-762F60C85A7B}"/>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'Operating Expend'!$K$2</c15:sqref>
                        </c15:formulaRef>
                      </c:ext>
                    </c:extLst>
                    <c:strCache>
                      <c:ptCount val="1"/>
                      <c:pt idx="0">
                        <c:v> Total Collection Expenditures </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Expend'!$K$3:$K$50</c15:sqref>
                        </c15:formulaRef>
                      </c:ext>
                    </c:extLst>
                    <c:numCache>
                      <c:formatCode>_("$"* #,##0_);_("$"* \(#,##0\);_("$"* "-"??_);_(@_)</c:formatCode>
                      <c:ptCount val="48"/>
                      <c:pt idx="0">
                        <c:v>125095</c:v>
                      </c:pt>
                      <c:pt idx="1">
                        <c:v>88249</c:v>
                      </c:pt>
                      <c:pt idx="2">
                        <c:v>9622</c:v>
                      </c:pt>
                      <c:pt idx="3">
                        <c:v>43340</c:v>
                      </c:pt>
                      <c:pt idx="4">
                        <c:v>16600</c:v>
                      </c:pt>
                      <c:pt idx="5">
                        <c:v>32492</c:v>
                      </c:pt>
                      <c:pt idx="6">
                        <c:v>181779</c:v>
                      </c:pt>
                      <c:pt idx="7">
                        <c:v>274482</c:v>
                      </c:pt>
                      <c:pt idx="8">
                        <c:v>168469</c:v>
                      </c:pt>
                      <c:pt idx="9">
                        <c:v>64364</c:v>
                      </c:pt>
                      <c:pt idx="10">
                        <c:v>128545</c:v>
                      </c:pt>
                      <c:pt idx="11">
                        <c:v>25425</c:v>
                      </c:pt>
                      <c:pt idx="12">
                        <c:v>14491</c:v>
                      </c:pt>
                      <c:pt idx="13">
                        <c:v>24148</c:v>
                      </c:pt>
                      <c:pt idx="14">
                        <c:v>13768</c:v>
                      </c:pt>
                      <c:pt idx="15">
                        <c:v>7518</c:v>
                      </c:pt>
                      <c:pt idx="16">
                        <c:v>13129</c:v>
                      </c:pt>
                      <c:pt idx="17">
                        <c:v>62508</c:v>
                      </c:pt>
                      <c:pt idx="18">
                        <c:v>20325</c:v>
                      </c:pt>
                      <c:pt idx="19">
                        <c:v>169236</c:v>
                      </c:pt>
                      <c:pt idx="20">
                        <c:v>46372</c:v>
                      </c:pt>
                      <c:pt idx="21">
                        <c:v>70153</c:v>
                      </c:pt>
                      <c:pt idx="22">
                        <c:v>87231</c:v>
                      </c:pt>
                      <c:pt idx="23">
                        <c:v>25170</c:v>
                      </c:pt>
                      <c:pt idx="24">
                        <c:v>267600</c:v>
                      </c:pt>
                      <c:pt idx="25">
                        <c:v>6527</c:v>
                      </c:pt>
                      <c:pt idx="26">
                        <c:v>9757</c:v>
                      </c:pt>
                      <c:pt idx="27">
                        <c:v>152437</c:v>
                      </c:pt>
                      <c:pt idx="28">
                        <c:v>177733</c:v>
                      </c:pt>
                      <c:pt idx="29">
                        <c:v>74572</c:v>
                      </c:pt>
                      <c:pt idx="30">
                        <c:v>130574</c:v>
                      </c:pt>
                      <c:pt idx="31">
                        <c:v>53329</c:v>
                      </c:pt>
                      <c:pt idx="32">
                        <c:v>205108</c:v>
                      </c:pt>
                      <c:pt idx="33">
                        <c:v>456900</c:v>
                      </c:pt>
                      <c:pt idx="34">
                        <c:v>15345</c:v>
                      </c:pt>
                      <c:pt idx="35">
                        <c:v>32528</c:v>
                      </c:pt>
                      <c:pt idx="36">
                        <c:v>19226</c:v>
                      </c:pt>
                      <c:pt idx="37">
                        <c:v>72397</c:v>
                      </c:pt>
                      <c:pt idx="38">
                        <c:v>108616</c:v>
                      </c:pt>
                      <c:pt idx="39">
                        <c:v>108342</c:v>
                      </c:pt>
                      <c:pt idx="40">
                        <c:v>52133</c:v>
                      </c:pt>
                      <c:pt idx="41">
                        <c:v>29915</c:v>
                      </c:pt>
                      <c:pt idx="42">
                        <c:v>18351</c:v>
                      </c:pt>
                      <c:pt idx="43">
                        <c:v>375253</c:v>
                      </c:pt>
                      <c:pt idx="44">
                        <c:v>41626</c:v>
                      </c:pt>
                      <c:pt idx="45">
                        <c:v>71380</c:v>
                      </c:pt>
                      <c:pt idx="46">
                        <c:v>135378</c:v>
                      </c:pt>
                      <c:pt idx="47">
                        <c:v>49645</c:v>
                      </c:pt>
                    </c:numCache>
                  </c:numRef>
                </c:val>
                <c:extLst xmlns:c15="http://schemas.microsoft.com/office/drawing/2012/chart">
                  <c:ext xmlns:c16="http://schemas.microsoft.com/office/drawing/2014/chart" uri="{C3380CC4-5D6E-409C-BE32-E72D297353CC}">
                    <c16:uniqueId val="{00000008-0E7B-4BFF-832E-762F60C85A7B}"/>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'Operating Expend'!$M$2</c15:sqref>
                        </c15:formulaRef>
                      </c:ext>
                    </c:extLst>
                    <c:strCache>
                      <c:ptCount val="1"/>
                      <c:pt idx="0">
                        <c:v> Collection Expenditures per capita </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Expend'!$M$3:$M$50</c15:sqref>
                        </c15:formulaRef>
                      </c:ext>
                    </c:extLst>
                    <c:numCache>
                      <c:formatCode>_("$"* #,##0.00_);_("$"* \(#,##0.00\);_("$"* "-"??_);_(@_)</c:formatCode>
                      <c:ptCount val="48"/>
                      <c:pt idx="0">
                        <c:v>7.2928933714219086</c:v>
                      </c:pt>
                      <c:pt idx="1">
                        <c:v>3.9233983906104122</c:v>
                      </c:pt>
                      <c:pt idx="2">
                        <c:v>2.5135841170323929</c:v>
                      </c:pt>
                      <c:pt idx="3">
                        <c:v>3.5150040551500403</c:v>
                      </c:pt>
                      <c:pt idx="4">
                        <c:v>0.73506620023911795</c:v>
                      </c:pt>
                      <c:pt idx="5">
                        <c:v>4.0630236338626986</c:v>
                      </c:pt>
                      <c:pt idx="6">
                        <c:v>5.0935608607935441</c:v>
                      </c:pt>
                      <c:pt idx="7">
                        <c:v>3.3096438131526273</c:v>
                      </c:pt>
                      <c:pt idx="8">
                        <c:v>4.6276335668177451</c:v>
                      </c:pt>
                      <c:pt idx="9">
                        <c:v>4.4972051425377302</c:v>
                      </c:pt>
                      <c:pt idx="10">
                        <c:v>2.7269352340949107</c:v>
                      </c:pt>
                      <c:pt idx="11">
                        <c:v>3.9357585139318885</c:v>
                      </c:pt>
                      <c:pt idx="12">
                        <c:v>3.2425598567912286</c:v>
                      </c:pt>
                      <c:pt idx="13">
                        <c:v>4.4025524156791249</c:v>
                      </c:pt>
                      <c:pt idx="14">
                        <c:v>3.0670527957228781</c:v>
                      </c:pt>
                      <c:pt idx="15">
                        <c:v>1.6272727272727272</c:v>
                      </c:pt>
                      <c:pt idx="16">
                        <c:v>3.4751191106405503</c:v>
                      </c:pt>
                      <c:pt idx="17">
                        <c:v>11.244468429573665</c:v>
                      </c:pt>
                      <c:pt idx="18">
                        <c:v>0.68739853896103897</c:v>
                      </c:pt>
                      <c:pt idx="19">
                        <c:v>7.5119179723911405</c:v>
                      </c:pt>
                      <c:pt idx="20">
                        <c:v>12.824115044247788</c:v>
                      </c:pt>
                      <c:pt idx="21">
                        <c:v>4.1085212298682281</c:v>
                      </c:pt>
                      <c:pt idx="22">
                        <c:v>6.0026837324525184</c:v>
                      </c:pt>
                      <c:pt idx="23">
                        <c:v>17.851063829787233</c:v>
                      </c:pt>
                      <c:pt idx="24">
                        <c:v>10.634662003735643</c:v>
                      </c:pt>
                      <c:pt idx="25">
                        <c:v>1.0894675346352862</c:v>
                      </c:pt>
                      <c:pt idx="26">
                        <c:v>5.0817708333333336</c:v>
                      </c:pt>
                      <c:pt idx="27">
                        <c:v>7.6906816003228897</c:v>
                      </c:pt>
                      <c:pt idx="28">
                        <c:v>5.2099724453303633</c:v>
                      </c:pt>
                      <c:pt idx="29">
                        <c:v>5.9240546552272004</c:v>
                      </c:pt>
                      <c:pt idx="30">
                        <c:v>1.72707793238453</c:v>
                      </c:pt>
                      <c:pt idx="31">
                        <c:v>2.984108331934419</c:v>
                      </c:pt>
                      <c:pt idx="32">
                        <c:v>1.5568678649502066</c:v>
                      </c:pt>
                      <c:pt idx="33">
                        <c:v>7.7192093258996453</c:v>
                      </c:pt>
                      <c:pt idx="34">
                        <c:v>1.9133416458852868</c:v>
                      </c:pt>
                      <c:pt idx="35">
                        <c:v>5.2856678583035421</c:v>
                      </c:pt>
                      <c:pt idx="36">
                        <c:v>4.5451536643026005</c:v>
                      </c:pt>
                      <c:pt idx="37">
                        <c:v>7.6400379907133811</c:v>
                      </c:pt>
                      <c:pt idx="38">
                        <c:v>8.5916785318778679</c:v>
                      </c:pt>
                      <c:pt idx="39">
                        <c:v>3.3930036641508252</c:v>
                      </c:pt>
                      <c:pt idx="40">
                        <c:v>3.1868084846261997</c:v>
                      </c:pt>
                      <c:pt idx="41">
                        <c:v>2.6836817080828923</c:v>
                      </c:pt>
                      <c:pt idx="42">
                        <c:v>1.9054096147855881</c:v>
                      </c:pt>
                      <c:pt idx="43">
                        <c:v>5.1269674281342219</c:v>
                      </c:pt>
                      <c:pt idx="44">
                        <c:v>6.3765318627450984</c:v>
                      </c:pt>
                      <c:pt idx="45">
                        <c:v>2.3016896685154133</c:v>
                      </c:pt>
                      <c:pt idx="46">
                        <c:v>5.7955391926024227</c:v>
                      </c:pt>
                      <c:pt idx="47">
                        <c:v>1.1481267345050878</c:v>
                      </c:pt>
                    </c:numCache>
                  </c:numRef>
                </c:val>
                <c:extLst xmlns:c15="http://schemas.microsoft.com/office/drawing/2012/chart">
                  <c:ext xmlns:c16="http://schemas.microsoft.com/office/drawing/2014/chart" uri="{C3380CC4-5D6E-409C-BE32-E72D297353CC}">
                    <c16:uniqueId val="{0000000A-0E7B-4BFF-832E-762F60C85A7B}"/>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'Operating Expend'!$N$2</c15:sqref>
                        </c15:formulaRef>
                      </c:ext>
                    </c:extLst>
                    <c:strCache>
                      <c:ptCount val="1"/>
                      <c:pt idx="0">
                        <c:v> Total Other Operating Expenditures </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Expend'!$N$3:$N$50</c15:sqref>
                        </c15:formulaRef>
                      </c:ext>
                    </c:extLst>
                    <c:numCache>
                      <c:formatCode>_("$"* #,##0_);_("$"* \(#,##0\);_("$"* "-"??_);_(@_)</c:formatCode>
                      <c:ptCount val="48"/>
                      <c:pt idx="0">
                        <c:v>199837</c:v>
                      </c:pt>
                      <c:pt idx="1">
                        <c:v>183973</c:v>
                      </c:pt>
                      <c:pt idx="2">
                        <c:v>44898</c:v>
                      </c:pt>
                      <c:pt idx="3">
                        <c:v>200131</c:v>
                      </c:pt>
                      <c:pt idx="4">
                        <c:v>78064</c:v>
                      </c:pt>
                      <c:pt idx="5">
                        <c:v>85209</c:v>
                      </c:pt>
                      <c:pt idx="6">
                        <c:v>189822</c:v>
                      </c:pt>
                      <c:pt idx="7">
                        <c:v>676032</c:v>
                      </c:pt>
                      <c:pt idx="8">
                        <c:v>307172</c:v>
                      </c:pt>
                      <c:pt idx="9">
                        <c:v>162958</c:v>
                      </c:pt>
                      <c:pt idx="10">
                        <c:v>243505</c:v>
                      </c:pt>
                      <c:pt idx="11">
                        <c:v>75432</c:v>
                      </c:pt>
                      <c:pt idx="12">
                        <c:v>55187</c:v>
                      </c:pt>
                      <c:pt idx="13">
                        <c:v>73121</c:v>
                      </c:pt>
                      <c:pt idx="14">
                        <c:v>50805</c:v>
                      </c:pt>
                      <c:pt idx="15">
                        <c:v>33371</c:v>
                      </c:pt>
                      <c:pt idx="16">
                        <c:v>43941</c:v>
                      </c:pt>
                      <c:pt idx="17">
                        <c:v>99019</c:v>
                      </c:pt>
                      <c:pt idx="18">
                        <c:v>102986</c:v>
                      </c:pt>
                      <c:pt idx="19">
                        <c:v>128184</c:v>
                      </c:pt>
                      <c:pt idx="20">
                        <c:v>19942</c:v>
                      </c:pt>
                      <c:pt idx="21">
                        <c:v>226873</c:v>
                      </c:pt>
                      <c:pt idx="22">
                        <c:v>175274</c:v>
                      </c:pt>
                      <c:pt idx="23">
                        <c:v>203718</c:v>
                      </c:pt>
                      <c:pt idx="24">
                        <c:v>911952</c:v>
                      </c:pt>
                      <c:pt idx="25">
                        <c:v>36008</c:v>
                      </c:pt>
                      <c:pt idx="26">
                        <c:v>32487</c:v>
                      </c:pt>
                      <c:pt idx="27">
                        <c:v>315728</c:v>
                      </c:pt>
                      <c:pt idx="28">
                        <c:v>165154</c:v>
                      </c:pt>
                      <c:pt idx="29">
                        <c:v>108920</c:v>
                      </c:pt>
                      <c:pt idx="30">
                        <c:v>324636</c:v>
                      </c:pt>
                      <c:pt idx="31">
                        <c:v>160007</c:v>
                      </c:pt>
                      <c:pt idx="32">
                        <c:v>1411720</c:v>
                      </c:pt>
                      <c:pt idx="33">
                        <c:v>3730645</c:v>
                      </c:pt>
                      <c:pt idx="34">
                        <c:v>47450</c:v>
                      </c:pt>
                      <c:pt idx="35">
                        <c:v>100338</c:v>
                      </c:pt>
                      <c:pt idx="36">
                        <c:v>82801</c:v>
                      </c:pt>
                      <c:pt idx="37">
                        <c:v>134827</c:v>
                      </c:pt>
                      <c:pt idx="38">
                        <c:v>281783</c:v>
                      </c:pt>
                      <c:pt idx="39">
                        <c:v>167237</c:v>
                      </c:pt>
                      <c:pt idx="40">
                        <c:v>160738</c:v>
                      </c:pt>
                      <c:pt idx="41">
                        <c:v>76040</c:v>
                      </c:pt>
                      <c:pt idx="42">
                        <c:v>43211</c:v>
                      </c:pt>
                      <c:pt idx="43">
                        <c:v>777743</c:v>
                      </c:pt>
                      <c:pt idx="44">
                        <c:v>36837</c:v>
                      </c:pt>
                      <c:pt idx="45">
                        <c:v>247782</c:v>
                      </c:pt>
                      <c:pt idx="46">
                        <c:v>715796</c:v>
                      </c:pt>
                      <c:pt idx="47">
                        <c:v>247784</c:v>
                      </c:pt>
                    </c:numCache>
                  </c:numRef>
                </c:val>
                <c:extLst xmlns:c15="http://schemas.microsoft.com/office/drawing/2012/chart">
                  <c:ext xmlns:c16="http://schemas.microsoft.com/office/drawing/2014/chart" uri="{C3380CC4-5D6E-409C-BE32-E72D297353CC}">
                    <c16:uniqueId val="{0000000B-0E7B-4BFF-832E-762F60C85A7B}"/>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'Operating Expend'!$P$2</c15:sqref>
                        </c15:formulaRef>
                      </c:ext>
                    </c:extLst>
                    <c:strCache>
                      <c:ptCount val="1"/>
                      <c:pt idx="0">
                        <c:v>Other Operating Expenditures per capita</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'Operating Expend'!$A$3:$B$50</c15:sqref>
                        </c15:fullRef>
                        <c15:levelRef>
                          <c15:sqref>'Operating Expend'!$A$3:$A$50</c15:sqref>
                        </c15:levelRef>
                        <c15:formulaRef>
                          <c15:sqref>'Operating Expend'!$A$3:$A$50</c15:sqref>
                        </c15:formulaRef>
                      </c:ext>
                    </c:extLst>
                    <c:strCache>
                      <c:ptCount val="48"/>
                      <c:pt idx="0">
                        <c:v>Barrington Public Library</c:v>
                      </c:pt>
                      <c:pt idx="1">
                        <c:v>Rogers Free Library</c:v>
                      </c:pt>
                      <c:pt idx="2">
                        <c:v>Pascoag Free Public Library</c:v>
                      </c:pt>
                      <c:pt idx="3">
                        <c:v>Jesse M. Smith Memorial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Harmony Library</c:v>
                      </c:pt>
                      <c:pt idx="14">
                        <c:v>Glocester Manton Free Public Library</c:v>
                      </c:pt>
                      <c:pt idx="15">
                        <c:v>Langworthy Public Library</c:v>
                      </c:pt>
                      <c:pt idx="16">
                        <c:v>Ashaway Free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Willett Free Library</c:v>
                      </c:pt>
                      <c:pt idx="27">
                        <c:v>North Kingstown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North Scituate Public Library</c:v>
                      </c:pt>
                      <c:pt idx="36">
                        <c:v>Hope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Expend'!$P$3:$P$50</c15:sqref>
                        </c15:formulaRef>
                      </c:ext>
                    </c:extLst>
                    <c:numCache>
                      <c:formatCode>_("$"* #,##0.00_);_("$"* \(#,##0.00\);_("$"* "-"??_);_(@_)</c:formatCode>
                      <c:ptCount val="48"/>
                      <c:pt idx="0">
                        <c:v>11.650265259721332</c:v>
                      </c:pt>
                      <c:pt idx="1">
                        <c:v>8.1791223936335751</c:v>
                      </c:pt>
                      <c:pt idx="2">
                        <c:v>11.72884012539185</c:v>
                      </c:pt>
                      <c:pt idx="3">
                        <c:v>16.231224655312246</c:v>
                      </c:pt>
                      <c:pt idx="4">
                        <c:v>3.456759509365452</c:v>
                      </c:pt>
                      <c:pt idx="5">
                        <c:v>10.655120670251344</c:v>
                      </c:pt>
                      <c:pt idx="6">
                        <c:v>5.3189307330195019</c:v>
                      </c:pt>
                      <c:pt idx="7">
                        <c:v>8.1514457279282322</c:v>
                      </c:pt>
                      <c:pt idx="8">
                        <c:v>8.4376321933800309</c:v>
                      </c:pt>
                      <c:pt idx="9">
                        <c:v>11.386109558412521</c:v>
                      </c:pt>
                      <c:pt idx="10">
                        <c:v>5.1656802223212201</c:v>
                      </c:pt>
                      <c:pt idx="11">
                        <c:v>11.676780185758513</c:v>
                      </c:pt>
                      <c:pt idx="12">
                        <c:v>12.348847616916537</c:v>
                      </c:pt>
                      <c:pt idx="13">
                        <c:v>13.331084776663628</c:v>
                      </c:pt>
                      <c:pt idx="14">
                        <c:v>11.317665404321675</c:v>
                      </c:pt>
                      <c:pt idx="15">
                        <c:v>7.2231601731601733</c:v>
                      </c:pt>
                      <c:pt idx="16">
                        <c:v>11.630757014293277</c:v>
                      </c:pt>
                      <c:pt idx="17">
                        <c:v>17.812376326677459</c:v>
                      </c:pt>
                      <c:pt idx="18">
                        <c:v>3.4830221861471862</c:v>
                      </c:pt>
                      <c:pt idx="19">
                        <c:v>5.6897332327222694</c:v>
                      </c:pt>
                      <c:pt idx="20">
                        <c:v>5.5149336283185839</c:v>
                      </c:pt>
                      <c:pt idx="21">
                        <c:v>13.286852122986822</c:v>
                      </c:pt>
                      <c:pt idx="22">
                        <c:v>12.061244150839526</c:v>
                      </c:pt>
                      <c:pt idx="23">
                        <c:v>144.48085106382979</c:v>
                      </c:pt>
                      <c:pt idx="24">
                        <c:v>36.241783571116322</c:v>
                      </c:pt>
                      <c:pt idx="25">
                        <c:v>6.0103488566182603</c:v>
                      </c:pt>
                      <c:pt idx="26">
                        <c:v>16.920312500000001</c:v>
                      </c:pt>
                      <c:pt idx="27">
                        <c:v>15.928964229857222</c:v>
                      </c:pt>
                      <c:pt idx="28">
                        <c:v>4.8412382013249688</c:v>
                      </c:pt>
                      <c:pt idx="29">
                        <c:v>8.6526850969176987</c:v>
                      </c:pt>
                      <c:pt idx="30">
                        <c:v>4.2938997936617112</c:v>
                      </c:pt>
                      <c:pt idx="31">
                        <c:v>8.9534441273571712</c:v>
                      </c:pt>
                      <c:pt idx="32">
                        <c:v>10.715630313334952</c:v>
                      </c:pt>
                      <c:pt idx="33">
                        <c:v>63.028298699104582</c:v>
                      </c:pt>
                      <c:pt idx="34">
                        <c:v>5.9164588528678301</c:v>
                      </c:pt>
                      <c:pt idx="35">
                        <c:v>16.304517387065324</c:v>
                      </c:pt>
                      <c:pt idx="36">
                        <c:v>19.574704491725768</c:v>
                      </c:pt>
                      <c:pt idx="37">
                        <c:v>14.228260869565217</c:v>
                      </c:pt>
                      <c:pt idx="38">
                        <c:v>22.289432051890525</c:v>
                      </c:pt>
                      <c:pt idx="39">
                        <c:v>5.2374495004854218</c:v>
                      </c:pt>
                      <c:pt idx="40">
                        <c:v>9.8256617152637684</c:v>
                      </c:pt>
                      <c:pt idx="41">
                        <c:v>6.8215663407194764</c:v>
                      </c:pt>
                      <c:pt idx="42">
                        <c:v>4.4866576679472541</c:v>
                      </c:pt>
                      <c:pt idx="43">
                        <c:v>10.62606569023937</c:v>
                      </c:pt>
                      <c:pt idx="44">
                        <c:v>5.6429227941176467</c:v>
                      </c:pt>
                      <c:pt idx="45">
                        <c:v>7.9898748871404619</c:v>
                      </c:pt>
                      <c:pt idx="46">
                        <c:v>30.643263838349245</c:v>
                      </c:pt>
                      <c:pt idx="47">
                        <c:v>5.7304347826086959</c:v>
                      </c:pt>
                    </c:numCache>
                  </c:numRef>
                </c:val>
                <c:extLst xmlns:c15="http://schemas.microsoft.com/office/drawing/2012/chart">
                  <c:ext xmlns:c16="http://schemas.microsoft.com/office/drawing/2014/chart" uri="{C3380CC4-5D6E-409C-BE32-E72D297353CC}">
                    <c16:uniqueId val="{0000000D-0E7B-4BFF-832E-762F60C85A7B}"/>
                  </c:ext>
                </c:extLst>
              </c15:ser>
            </c15:filteredBarSeries>
          </c:ext>
        </c:extLst>
      </c:barChart>
      <c:catAx>
        <c:axId val="700318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700314896"/>
        <c:crosses val="autoZero"/>
        <c:auto val="1"/>
        <c:lblAlgn val="ctr"/>
        <c:lblOffset val="100"/>
        <c:noMultiLvlLbl val="1"/>
      </c:catAx>
      <c:valAx>
        <c:axId val="700314896"/>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700318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9</xdr:col>
      <xdr:colOff>83994</xdr:colOff>
      <xdr:row>15</xdr:row>
      <xdr:rowOff>32953</xdr:rowOff>
    </xdr:from>
    <xdr:to>
      <xdr:col>10</xdr:col>
      <xdr:colOff>222297</xdr:colOff>
      <xdr:row>19</xdr:row>
      <xdr:rowOff>135865</xdr:rowOff>
    </xdr:to>
    <xdr:pic>
      <xdr:nvPicPr>
        <xdr:cNvPr id="2" name="Picture 1">
          <a:extLst>
            <a:ext uri="{FF2B5EF4-FFF2-40B4-BE49-F238E27FC236}">
              <a16:creationId xmlns:a16="http://schemas.microsoft.com/office/drawing/2014/main" id="{F7239BA0-5F96-4A31-A721-F402DFBD6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998894" y="5233603"/>
          <a:ext cx="747903" cy="750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9530</xdr:rowOff>
    </xdr:from>
    <xdr:to>
      <xdr:col>22</xdr:col>
      <xdr:colOff>190499</xdr:colOff>
      <xdr:row>88</xdr:row>
      <xdr:rowOff>19050</xdr:rowOff>
    </xdr:to>
    <xdr:graphicFrame macro="">
      <xdr:nvGraphicFramePr>
        <xdr:cNvPr id="4" name="Chart 3">
          <a:extLst>
            <a:ext uri="{FF2B5EF4-FFF2-40B4-BE49-F238E27FC236}">
              <a16:creationId xmlns:a16="http://schemas.microsoft.com/office/drawing/2014/main" id="{01A38B2D-00DE-4832-E687-56FB9BDD5A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19056</xdr:colOff>
      <xdr:row>0</xdr:row>
      <xdr:rowOff>5</xdr:rowOff>
    </xdr:from>
    <xdr:to>
      <xdr:col>21</xdr:col>
      <xdr:colOff>19050</xdr:colOff>
      <xdr:row>90</xdr:row>
      <xdr:rowOff>0</xdr:rowOff>
    </xdr:to>
    <xdr:graphicFrame macro="">
      <xdr:nvGraphicFramePr>
        <xdr:cNvPr id="2" name="Chart 1">
          <a:extLst>
            <a:ext uri="{FF2B5EF4-FFF2-40B4-BE49-F238E27FC236}">
              <a16:creationId xmlns:a16="http://schemas.microsoft.com/office/drawing/2014/main" id="{C8915895-ECC4-A973-DA5D-5F36925594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FCA0A-7189-46C2-9B64-A9D0AE3912AF}">
  <sheetPr>
    <tabColor theme="7" tint="0.39997558519241921"/>
    <pageSetUpPr fitToPage="1"/>
  </sheetPr>
  <dimension ref="A1:EL41"/>
  <sheetViews>
    <sheetView showGridLines="0" showRowColHeaders="0" tabSelected="1" showRuler="0" zoomScaleNormal="100" zoomScaleSheetLayoutView="110" workbookViewId="0"/>
  </sheetViews>
  <sheetFormatPr defaultRowHeight="12.75" x14ac:dyDescent="0.2"/>
  <cols>
    <col min="1" max="1" width="3.28515625" style="130" customWidth="1"/>
    <col min="2" max="3" width="9.140625" style="130"/>
    <col min="4" max="4" width="7.140625" style="130" customWidth="1"/>
    <col min="5" max="5" width="8.85546875" style="130" customWidth="1"/>
    <col min="6" max="6" width="8.7109375" style="130" customWidth="1"/>
    <col min="7" max="10" width="9.140625" style="130"/>
    <col min="11" max="11" width="9.85546875" style="130" customWidth="1"/>
    <col min="12" max="12" width="7" style="130" customWidth="1"/>
    <col min="13" max="16384" width="9.140625" style="130"/>
  </cols>
  <sheetData>
    <row r="1" spans="1:142" ht="30" customHeight="1" x14ac:dyDescent="0.2">
      <c r="A1" s="128"/>
      <c r="B1" s="154" t="s">
        <v>436</v>
      </c>
      <c r="C1" s="154"/>
      <c r="D1" s="154"/>
      <c r="E1" s="154"/>
      <c r="F1" s="154"/>
      <c r="G1" s="154"/>
      <c r="H1" s="154"/>
      <c r="I1" s="154"/>
      <c r="J1" s="154"/>
      <c r="K1" s="155"/>
      <c r="L1" s="129"/>
    </row>
    <row r="2" spans="1:142" x14ac:dyDescent="0.2">
      <c r="A2" s="131"/>
      <c r="B2" s="132"/>
      <c r="C2" s="132"/>
      <c r="D2" s="132"/>
      <c r="E2" s="132"/>
      <c r="F2" s="132"/>
      <c r="G2" s="132"/>
      <c r="H2" s="132"/>
      <c r="I2" s="132"/>
      <c r="J2" s="132"/>
      <c r="K2" s="133"/>
    </row>
    <row r="3" spans="1:142" x14ac:dyDescent="0.2">
      <c r="A3" s="131"/>
      <c r="B3" s="132" t="s">
        <v>437</v>
      </c>
      <c r="C3" s="132"/>
      <c r="D3" s="132"/>
      <c r="E3" s="132"/>
      <c r="F3" s="132"/>
      <c r="G3" s="132"/>
      <c r="H3" s="132"/>
      <c r="I3" s="132"/>
      <c r="J3" s="132"/>
      <c r="K3" s="133"/>
    </row>
    <row r="4" spans="1:142" x14ac:dyDescent="0.2">
      <c r="A4" s="131"/>
      <c r="B4" s="132"/>
      <c r="C4" s="132"/>
      <c r="D4" s="132"/>
      <c r="E4" s="132"/>
      <c r="F4" s="132"/>
      <c r="G4" s="132"/>
      <c r="H4" s="132"/>
      <c r="I4" s="132"/>
      <c r="J4" s="132"/>
      <c r="K4" s="133"/>
    </row>
    <row r="5" spans="1:142" ht="39.75" customHeight="1" x14ac:dyDescent="0.2">
      <c r="A5" s="131"/>
      <c r="B5" s="152" t="s">
        <v>438</v>
      </c>
      <c r="C5" s="152"/>
      <c r="D5" s="152"/>
      <c r="E5" s="152"/>
      <c r="F5" s="152"/>
      <c r="G5" s="152"/>
      <c r="H5" s="152"/>
      <c r="I5" s="152"/>
      <c r="J5" s="152"/>
      <c r="K5" s="153"/>
    </row>
    <row r="6" spans="1:142" x14ac:dyDescent="0.2">
      <c r="A6" s="131"/>
      <c r="B6" s="132"/>
      <c r="C6" s="132"/>
      <c r="D6" s="132"/>
      <c r="E6" s="132"/>
      <c r="F6" s="132"/>
      <c r="G6" s="132"/>
      <c r="H6" s="132"/>
      <c r="I6" s="132"/>
      <c r="J6" s="132"/>
      <c r="K6" s="133"/>
    </row>
    <row r="7" spans="1:142" ht="27" customHeight="1" x14ac:dyDescent="0.2">
      <c r="A7" s="131"/>
      <c r="B7" s="152" t="s">
        <v>439</v>
      </c>
      <c r="C7" s="152"/>
      <c r="D7" s="152"/>
      <c r="E7" s="152"/>
      <c r="F7" s="152"/>
      <c r="G7" s="152"/>
      <c r="H7" s="152"/>
      <c r="I7" s="152"/>
      <c r="J7" s="152"/>
      <c r="K7" s="153"/>
    </row>
    <row r="8" spans="1:142" ht="12" customHeight="1" x14ac:dyDescent="0.2">
      <c r="A8" s="131"/>
      <c r="B8" s="132"/>
      <c r="C8" s="132"/>
      <c r="D8" s="132"/>
      <c r="E8" s="132"/>
      <c r="F8" s="132"/>
      <c r="G8" s="132"/>
      <c r="H8" s="132"/>
      <c r="I8" s="132"/>
      <c r="J8" s="132"/>
      <c r="K8" s="133"/>
    </row>
    <row r="9" spans="1:142" s="135" customFormat="1" ht="80.25" customHeight="1" x14ac:dyDescent="0.2">
      <c r="A9" s="134"/>
      <c r="B9" s="152" t="s">
        <v>410</v>
      </c>
      <c r="C9" s="152"/>
      <c r="D9" s="152"/>
      <c r="E9" s="152"/>
      <c r="F9" s="152"/>
      <c r="G9" s="152"/>
      <c r="H9" s="152"/>
      <c r="I9" s="152"/>
      <c r="J9" s="152"/>
      <c r="K9" s="153"/>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row>
    <row r="10" spans="1:142" s="135" customFormat="1" ht="11.25" customHeight="1" x14ac:dyDescent="0.2">
      <c r="A10" s="134"/>
      <c r="B10" s="136"/>
      <c r="C10" s="136"/>
      <c r="D10" s="136"/>
      <c r="E10" s="136"/>
      <c r="F10" s="136"/>
      <c r="G10" s="136"/>
      <c r="H10" s="136"/>
      <c r="I10" s="136"/>
      <c r="J10" s="136"/>
      <c r="K10" s="137"/>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row>
    <row r="11" spans="1:142" x14ac:dyDescent="0.2">
      <c r="A11" s="131"/>
      <c r="B11" s="156" t="s">
        <v>411</v>
      </c>
      <c r="C11" s="156"/>
      <c r="D11" s="156"/>
      <c r="E11" s="156"/>
      <c r="F11" s="156"/>
      <c r="G11" s="156"/>
      <c r="H11" s="156"/>
      <c r="I11" s="156"/>
      <c r="J11" s="156"/>
      <c r="K11" s="157"/>
    </row>
    <row r="12" spans="1:142" ht="12" customHeight="1" x14ac:dyDescent="0.2">
      <c r="A12" s="131"/>
      <c r="B12" s="138"/>
      <c r="C12" s="138"/>
      <c r="D12" s="138"/>
      <c r="E12" s="138"/>
      <c r="F12" s="138"/>
      <c r="G12" s="138"/>
      <c r="H12" s="138"/>
      <c r="I12" s="138"/>
      <c r="J12" s="138"/>
      <c r="K12" s="139"/>
    </row>
    <row r="13" spans="1:142" ht="27.75" customHeight="1" x14ac:dyDescent="0.2">
      <c r="A13" s="131"/>
      <c r="B13" s="156" t="s">
        <v>440</v>
      </c>
      <c r="C13" s="156"/>
      <c r="D13" s="156"/>
      <c r="E13" s="156"/>
      <c r="F13" s="156"/>
      <c r="G13" s="156"/>
      <c r="H13" s="156"/>
      <c r="I13" s="156"/>
      <c r="J13" s="156"/>
      <c r="K13" s="157"/>
    </row>
    <row r="14" spans="1:142" ht="12" customHeight="1" x14ac:dyDescent="0.2">
      <c r="A14" s="131"/>
      <c r="B14" s="140"/>
      <c r="C14" s="140"/>
      <c r="D14" s="140"/>
      <c r="E14" s="140"/>
      <c r="F14" s="140"/>
      <c r="G14" s="140"/>
      <c r="H14" s="140"/>
      <c r="I14" s="140"/>
      <c r="J14" s="140"/>
      <c r="K14" s="141"/>
    </row>
    <row r="15" spans="1:142" ht="93.75" customHeight="1" x14ac:dyDescent="0.2">
      <c r="A15" s="131"/>
      <c r="B15" s="152" t="s">
        <v>412</v>
      </c>
      <c r="C15" s="152"/>
      <c r="D15" s="152"/>
      <c r="E15" s="152"/>
      <c r="F15" s="152"/>
      <c r="G15" s="152"/>
      <c r="H15" s="152"/>
      <c r="I15" s="152"/>
      <c r="J15" s="152"/>
      <c r="K15" s="153"/>
    </row>
    <row r="16" spans="1:142" x14ac:dyDescent="0.2">
      <c r="A16" s="131"/>
      <c r="B16" s="132"/>
      <c r="C16" s="132"/>
      <c r="D16" s="132"/>
      <c r="E16" s="132"/>
      <c r="F16" s="132"/>
      <c r="G16" s="132"/>
      <c r="H16" s="132"/>
      <c r="I16" s="132"/>
      <c r="J16" s="132"/>
      <c r="K16" s="133"/>
    </row>
    <row r="17" spans="1:11" x14ac:dyDescent="0.2">
      <c r="A17" s="131"/>
      <c r="B17" s="132" t="s">
        <v>413</v>
      </c>
      <c r="C17" s="132"/>
      <c r="D17" s="132"/>
      <c r="E17" s="132"/>
      <c r="F17" s="132"/>
      <c r="G17" s="132"/>
      <c r="H17" s="132"/>
      <c r="I17" s="132"/>
      <c r="J17" s="132"/>
      <c r="K17" s="133"/>
    </row>
    <row r="18" spans="1:11" x14ac:dyDescent="0.2">
      <c r="A18" s="131"/>
      <c r="B18" s="132"/>
      <c r="C18" s="132"/>
      <c r="D18" s="132"/>
      <c r="E18" s="132"/>
      <c r="F18" s="132"/>
      <c r="G18" s="132"/>
      <c r="H18" s="132"/>
      <c r="I18" s="132"/>
      <c r="J18" s="132"/>
      <c r="K18" s="133"/>
    </row>
    <row r="19" spans="1:11" x14ac:dyDescent="0.2">
      <c r="A19" s="131"/>
      <c r="B19" s="142" t="s">
        <v>414</v>
      </c>
      <c r="C19" s="132"/>
      <c r="D19" s="132"/>
      <c r="E19" s="132"/>
      <c r="F19" s="142" t="s">
        <v>415</v>
      </c>
      <c r="G19" s="132"/>
      <c r="H19" s="132"/>
      <c r="I19" s="132"/>
      <c r="J19" s="132"/>
      <c r="K19" s="133"/>
    </row>
    <row r="20" spans="1:11" x14ac:dyDescent="0.2">
      <c r="A20" s="131"/>
      <c r="B20" s="143" t="s">
        <v>416</v>
      </c>
      <c r="C20" s="132"/>
      <c r="D20" s="132"/>
      <c r="E20" s="132"/>
      <c r="F20" s="132" t="s">
        <v>417</v>
      </c>
      <c r="G20" s="132"/>
      <c r="H20" s="132"/>
      <c r="I20" s="132"/>
      <c r="J20" s="132"/>
      <c r="K20" s="133"/>
    </row>
    <row r="21" spans="1:11" x14ac:dyDescent="0.2">
      <c r="A21" s="131"/>
      <c r="B21" s="144" t="s">
        <v>418</v>
      </c>
      <c r="C21" s="132"/>
      <c r="D21" s="132"/>
      <c r="E21" s="132"/>
      <c r="F21" s="132" t="s">
        <v>419</v>
      </c>
      <c r="G21" s="132"/>
      <c r="H21" s="132"/>
      <c r="I21" s="132"/>
      <c r="J21" s="132"/>
      <c r="K21" s="133"/>
    </row>
    <row r="22" spans="1:11" x14ac:dyDescent="0.2">
      <c r="A22" s="131"/>
      <c r="B22" s="143" t="s">
        <v>420</v>
      </c>
      <c r="C22" s="132"/>
      <c r="D22" s="132"/>
      <c r="E22" s="132"/>
      <c r="F22" s="132" t="s">
        <v>421</v>
      </c>
      <c r="G22" s="132"/>
      <c r="H22" s="132"/>
      <c r="I22" s="132"/>
      <c r="J22" s="132"/>
      <c r="K22" s="133"/>
    </row>
    <row r="23" spans="1:11" x14ac:dyDescent="0.2">
      <c r="A23" s="131"/>
      <c r="B23" s="143" t="s">
        <v>422</v>
      </c>
      <c r="C23" s="132"/>
      <c r="D23" s="132"/>
      <c r="E23" s="132"/>
      <c r="F23" s="132" t="s">
        <v>423</v>
      </c>
      <c r="G23" s="132"/>
      <c r="H23" s="132"/>
      <c r="I23" s="132"/>
      <c r="J23" s="132"/>
      <c r="K23" s="133"/>
    </row>
    <row r="24" spans="1:11" x14ac:dyDescent="0.2">
      <c r="A24" s="131"/>
      <c r="B24" s="143" t="s">
        <v>424</v>
      </c>
      <c r="C24" s="132"/>
      <c r="D24" s="132"/>
      <c r="E24" s="132"/>
      <c r="F24" s="132" t="s">
        <v>425</v>
      </c>
      <c r="G24" s="132"/>
      <c r="H24" s="132"/>
      <c r="I24" s="132"/>
      <c r="J24" s="132"/>
      <c r="K24" s="133"/>
    </row>
    <row r="25" spans="1:11" x14ac:dyDescent="0.2">
      <c r="A25" s="131"/>
      <c r="B25" s="143" t="s">
        <v>426</v>
      </c>
      <c r="C25" s="132"/>
      <c r="D25" s="132"/>
      <c r="E25" s="132"/>
      <c r="F25" s="132" t="s">
        <v>427</v>
      </c>
      <c r="G25" s="132"/>
      <c r="H25" s="132"/>
      <c r="I25" s="132"/>
      <c r="J25" s="132"/>
      <c r="K25" s="133"/>
    </row>
    <row r="26" spans="1:11" x14ac:dyDescent="0.2">
      <c r="A26" s="131"/>
      <c r="B26" s="143" t="s">
        <v>428</v>
      </c>
      <c r="C26" s="132"/>
      <c r="D26" s="132"/>
      <c r="E26" s="132"/>
      <c r="F26" s="132" t="s">
        <v>429</v>
      </c>
      <c r="G26" s="132"/>
      <c r="H26" s="132"/>
      <c r="I26" s="132"/>
      <c r="J26" s="132"/>
      <c r="K26" s="133"/>
    </row>
    <row r="27" spans="1:11" x14ac:dyDescent="0.2">
      <c r="A27" s="131"/>
      <c r="B27" s="143" t="s">
        <v>430</v>
      </c>
      <c r="C27" s="132"/>
      <c r="D27" s="132"/>
      <c r="E27" s="132"/>
      <c r="F27" s="132" t="s">
        <v>431</v>
      </c>
      <c r="G27" s="132"/>
      <c r="H27" s="132"/>
      <c r="I27" s="132"/>
      <c r="J27" s="132"/>
      <c r="K27" s="133"/>
    </row>
    <row r="28" spans="1:11" x14ac:dyDescent="0.2">
      <c r="A28" s="131"/>
      <c r="B28" s="143" t="s">
        <v>432</v>
      </c>
      <c r="C28" s="132"/>
      <c r="D28" s="132"/>
      <c r="E28" s="132"/>
      <c r="F28" s="132" t="s">
        <v>433</v>
      </c>
      <c r="G28" s="132"/>
      <c r="H28" s="132"/>
      <c r="I28" s="132"/>
      <c r="J28" s="132"/>
      <c r="K28" s="133"/>
    </row>
    <row r="29" spans="1:11" x14ac:dyDescent="0.2">
      <c r="A29" s="131"/>
      <c r="B29" s="143" t="s">
        <v>434</v>
      </c>
      <c r="C29" s="132"/>
      <c r="D29" s="132"/>
      <c r="E29" s="132"/>
      <c r="F29" s="132" t="s">
        <v>435</v>
      </c>
      <c r="G29" s="132"/>
      <c r="H29" s="132"/>
      <c r="I29" s="132"/>
      <c r="J29" s="132"/>
      <c r="K29" s="133"/>
    </row>
    <row r="30" spans="1:11" x14ac:dyDescent="0.2">
      <c r="A30" s="145"/>
      <c r="B30" s="146"/>
      <c r="C30" s="147"/>
      <c r="D30" s="147"/>
      <c r="E30" s="147"/>
      <c r="F30" s="147"/>
      <c r="G30" s="147"/>
      <c r="H30" s="147"/>
      <c r="I30" s="147"/>
      <c r="J30" s="147"/>
      <c r="K30" s="148"/>
    </row>
    <row r="41" spans="3:3" x14ac:dyDescent="0.2">
      <c r="C41" s="149"/>
    </row>
  </sheetData>
  <mergeCells count="7">
    <mergeCell ref="B15:K15"/>
    <mergeCell ref="B1:K1"/>
    <mergeCell ref="B5:K5"/>
    <mergeCell ref="B7:K7"/>
    <mergeCell ref="B9:K9"/>
    <mergeCell ref="B11:K11"/>
    <mergeCell ref="B13:K13"/>
  </mergeCells>
  <hyperlinks>
    <hyperlink ref="B20" location="'Operating Rev'!A1" display="Operating Rev" xr:uid="{9C5A24F9-2D06-4DCF-8458-A9335F659BDD}"/>
    <hyperlink ref="B21" location="'Operating Rev - chart'!A1" display="Operating Rev - chart" xr:uid="{B325D493-08AA-47C6-8F14-E89FC29E4179}"/>
    <hyperlink ref="B22" location="'Operating Expend'!A1" display="Operating Expend" xr:uid="{45247B7F-DDFB-42C9-B7A3-8817160AB304}"/>
    <hyperlink ref="B23" location="'Operating Expend - chart'!A1" display="Operating Expend - chart" xr:uid="{8E2AE309-E3AA-4EA6-A7EA-FC764422A146}"/>
    <hyperlink ref="B24" location="'Staff Expend'!A1" display="Staff Expend" xr:uid="{695A3672-D783-40D0-A7A9-40C3EB9BCF46}"/>
    <hyperlink ref="B25" location="'Staff Expend by pop'!A1" display="Staff Expend by pop" xr:uid="{6C3946A4-7118-4B4F-BF7D-28D4103F1D48}"/>
    <hyperlink ref="B26" location="'Collection Expend'!A1" display="Collection Expend" xr:uid="{C3FAB499-DC15-43B9-AB6A-7AB59AB8D276}"/>
    <hyperlink ref="B27" location="'Other Operating Expend'!A1" display="Other Operating Expend" xr:uid="{7C309B5F-FB8E-48A2-B8C7-2F9B5B5691AB}"/>
    <hyperlink ref="B28" location="'Capital Rev &amp; Expend'!A1" display="Capital Rev &amp; Expend" xr:uid="{691E87BE-12F2-4801-960D-EFAB7E67280B}"/>
    <hyperlink ref="B29" location="'All Data'!A1" display="All Data" xr:uid="{F1C12729-D591-4CE9-B2D5-A60FA9D0E2E2}"/>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77BB-0521-423A-BC93-E9B236619996}">
  <sheetPr>
    <tabColor theme="7" tint="0.39997558519241921"/>
  </sheetPr>
  <dimension ref="A1:V54"/>
  <sheetViews>
    <sheetView showGridLines="0" showRowColHeaders="0" workbookViewId="0">
      <pane xSplit="1" ySplit="2" topLeftCell="B3" activePane="bottomRight" state="frozen"/>
      <selection pane="topRight" activeCell="B1" sqref="B1"/>
      <selection pane="bottomLeft" activeCell="A3" sqref="A3"/>
      <selection pane="bottomRight" activeCell="H11" sqref="H10:H11"/>
    </sheetView>
  </sheetViews>
  <sheetFormatPr defaultColWidth="9.140625" defaultRowHeight="12.75" x14ac:dyDescent="0.2"/>
  <cols>
    <col min="1" max="1" width="38.7109375" style="2" bestFit="1" customWidth="1"/>
    <col min="2" max="2" width="15.140625" style="2" customWidth="1"/>
    <col min="3" max="3" width="13" style="2" customWidth="1"/>
    <col min="4" max="4" width="13.5703125" style="2" bestFit="1" customWidth="1"/>
    <col min="5" max="6" width="13.5703125" style="2" customWidth="1"/>
    <col min="7" max="7" width="12.85546875" style="2" customWidth="1"/>
    <col min="8" max="8" width="13.28515625" style="2" customWidth="1"/>
    <col min="9" max="9" width="12.7109375" style="2" customWidth="1"/>
    <col min="10" max="11" width="14" style="2" customWidth="1"/>
    <col min="12" max="13" width="13.85546875" style="2" customWidth="1"/>
    <col min="14" max="15" width="15.28515625" style="2" customWidth="1"/>
    <col min="16" max="16" width="15.5703125" style="2" customWidth="1"/>
    <col min="17" max="17" width="12" style="2" bestFit="1" customWidth="1"/>
    <col min="18" max="18" width="56.42578125" style="2" customWidth="1"/>
    <col min="19" max="19" width="15.85546875" style="2" bestFit="1" customWidth="1"/>
    <col min="20" max="20" width="12" style="2" customWidth="1"/>
    <col min="21" max="21" width="14.28515625" style="2" customWidth="1"/>
    <col min="22" max="22" width="15.28515625" style="2" customWidth="1"/>
    <col min="23" max="16384" width="9.140625" style="2"/>
  </cols>
  <sheetData>
    <row r="1" spans="1:22" x14ac:dyDescent="0.2">
      <c r="A1" s="175" t="s">
        <v>0</v>
      </c>
      <c r="B1" s="175" t="s">
        <v>406</v>
      </c>
      <c r="C1" s="174" t="s">
        <v>1</v>
      </c>
      <c r="D1" s="172" t="s">
        <v>212</v>
      </c>
      <c r="E1" s="172"/>
      <c r="F1" s="172"/>
      <c r="G1" s="161" t="s">
        <v>213</v>
      </c>
      <c r="H1" s="161"/>
      <c r="I1" s="161"/>
      <c r="J1" s="159" t="s">
        <v>4</v>
      </c>
      <c r="K1" s="159"/>
      <c r="L1" s="160" t="s">
        <v>5</v>
      </c>
      <c r="M1" s="160"/>
      <c r="N1" s="158" t="s">
        <v>6</v>
      </c>
      <c r="O1" s="158"/>
      <c r="P1" s="161" t="s">
        <v>214</v>
      </c>
      <c r="Q1" s="161"/>
      <c r="R1" s="161"/>
      <c r="S1" s="161"/>
      <c r="T1" s="161"/>
      <c r="U1" s="172" t="s">
        <v>215</v>
      </c>
      <c r="V1" s="172"/>
    </row>
    <row r="2" spans="1:22" ht="58.9" customHeight="1" x14ac:dyDescent="0.2">
      <c r="A2" s="175"/>
      <c r="B2" s="175"/>
      <c r="C2" s="174"/>
      <c r="D2" s="12" t="s">
        <v>212</v>
      </c>
      <c r="E2" s="13" t="s">
        <v>216</v>
      </c>
      <c r="F2" s="13" t="s">
        <v>217</v>
      </c>
      <c r="G2" s="24" t="s">
        <v>218</v>
      </c>
      <c r="H2" s="25" t="s">
        <v>219</v>
      </c>
      <c r="I2" s="25" t="s">
        <v>220</v>
      </c>
      <c r="J2" s="18" t="s">
        <v>221</v>
      </c>
      <c r="K2" s="30" t="s">
        <v>222</v>
      </c>
      <c r="L2" s="21" t="s">
        <v>223</v>
      </c>
      <c r="M2" s="22" t="s">
        <v>224</v>
      </c>
      <c r="N2" s="15" t="s">
        <v>225</v>
      </c>
      <c r="O2" s="16" t="s">
        <v>226</v>
      </c>
      <c r="P2" s="24" t="s">
        <v>227</v>
      </c>
      <c r="Q2" s="24" t="s">
        <v>214</v>
      </c>
      <c r="R2" s="98" t="s">
        <v>409</v>
      </c>
      <c r="S2" s="24" t="s">
        <v>228</v>
      </c>
      <c r="T2" s="38" t="s">
        <v>229</v>
      </c>
      <c r="U2" s="12" t="s">
        <v>2</v>
      </c>
      <c r="V2" s="12" t="s">
        <v>129</v>
      </c>
    </row>
    <row r="3" spans="1:22" x14ac:dyDescent="0.2">
      <c r="A3" s="34" t="s">
        <v>27</v>
      </c>
      <c r="B3" s="51" t="s">
        <v>28</v>
      </c>
      <c r="C3" s="63">
        <v>17153</v>
      </c>
      <c r="D3" s="53">
        <v>46507</v>
      </c>
      <c r="E3" s="56">
        <f>D3/U3</f>
        <v>2.3706568075780275E-2</v>
      </c>
      <c r="F3" s="120">
        <f>D3/C3</f>
        <v>2.7113041450475137</v>
      </c>
      <c r="G3" s="53">
        <v>0</v>
      </c>
      <c r="H3" s="56">
        <f>G3/V3</f>
        <v>0</v>
      </c>
      <c r="I3" s="120">
        <f>G3/C3</f>
        <v>0</v>
      </c>
      <c r="J3" s="53">
        <v>0</v>
      </c>
      <c r="K3" s="56">
        <f>IF(D3,J3/D3,0)</f>
        <v>0</v>
      </c>
      <c r="L3" s="53">
        <v>0</v>
      </c>
      <c r="M3" s="55">
        <f>IF(D3,L3/D3,0)</f>
        <v>0</v>
      </c>
      <c r="N3" s="53">
        <v>0</v>
      </c>
      <c r="O3" s="55">
        <f>IF(D3,N3/D3,0)</f>
        <v>0</v>
      </c>
      <c r="P3" s="53">
        <v>11697</v>
      </c>
      <c r="Q3" s="54">
        <v>34810</v>
      </c>
      <c r="R3" s="99" t="s">
        <v>319</v>
      </c>
      <c r="S3" s="54">
        <v>46507</v>
      </c>
      <c r="T3" s="56">
        <f>IF(D3,S3/D3,0)</f>
        <v>1</v>
      </c>
      <c r="U3" s="53">
        <v>1961777</v>
      </c>
      <c r="V3" s="69">
        <v>1857780</v>
      </c>
    </row>
    <row r="4" spans="1:22" s="110" customFormat="1" ht="25.5" x14ac:dyDescent="0.25">
      <c r="A4" s="100" t="s">
        <v>29</v>
      </c>
      <c r="B4" s="101" t="s">
        <v>30</v>
      </c>
      <c r="C4" s="115">
        <v>22493</v>
      </c>
      <c r="D4" s="103">
        <v>319000</v>
      </c>
      <c r="E4" s="107">
        <f t="shared" ref="E4:E50" si="0">D4/U4</f>
        <v>0.21320094824296354</v>
      </c>
      <c r="F4" s="121">
        <f t="shared" ref="F4:F50" si="1">D4/C4</f>
        <v>14.182190014671232</v>
      </c>
      <c r="G4" s="103">
        <v>273074</v>
      </c>
      <c r="H4" s="107">
        <f t="shared" ref="H4:H50" si="2">G4/V4</f>
        <v>0.2061511516423454</v>
      </c>
      <c r="I4" s="121">
        <f t="shared" ref="I4:I50" si="3">G4/C4</f>
        <v>12.140399235317654</v>
      </c>
      <c r="J4" s="103">
        <v>215500</v>
      </c>
      <c r="K4" s="107">
        <f t="shared" ref="K4:K50" si="4">IF(D4,J4/D4,0)</f>
        <v>0.67554858934169282</v>
      </c>
      <c r="L4" s="103">
        <v>0</v>
      </c>
      <c r="M4" s="105">
        <f t="shared" ref="M4:M50" si="5">IF(D4,L4/D4,0)</f>
        <v>0</v>
      </c>
      <c r="N4" s="103">
        <v>0</v>
      </c>
      <c r="O4" s="105">
        <f t="shared" ref="O4:O50" si="6">IF(D4,N4/D4,0)</f>
        <v>0</v>
      </c>
      <c r="P4" s="103">
        <v>103500</v>
      </c>
      <c r="Q4" s="104">
        <v>0</v>
      </c>
      <c r="R4" s="108" t="s">
        <v>408</v>
      </c>
      <c r="S4" s="104">
        <v>103500</v>
      </c>
      <c r="T4" s="105">
        <f>IF(D4,S4/D4,0)</f>
        <v>0.32445141065830724</v>
      </c>
      <c r="U4" s="103">
        <v>1496241</v>
      </c>
      <c r="V4" s="122">
        <v>1324630</v>
      </c>
    </row>
    <row r="5" spans="1:22" x14ac:dyDescent="0.2">
      <c r="A5" s="34" t="s">
        <v>31</v>
      </c>
      <c r="B5" s="51" t="s">
        <v>32</v>
      </c>
      <c r="C5" s="63">
        <v>12330</v>
      </c>
      <c r="D5" s="53">
        <v>310395</v>
      </c>
      <c r="E5" s="56">
        <f t="shared" si="0"/>
        <v>0.2315117648506673</v>
      </c>
      <c r="F5" s="120">
        <f t="shared" si="1"/>
        <v>25.173965936739659</v>
      </c>
      <c r="G5" s="53">
        <v>310395</v>
      </c>
      <c r="H5" s="56">
        <f t="shared" si="2"/>
        <v>0.2315117648506673</v>
      </c>
      <c r="I5" s="120">
        <f t="shared" si="3"/>
        <v>25.173965936739659</v>
      </c>
      <c r="J5" s="53">
        <v>69178</v>
      </c>
      <c r="K5" s="56">
        <f t="shared" si="4"/>
        <v>0.22287085810016269</v>
      </c>
      <c r="L5" s="53">
        <v>224427</v>
      </c>
      <c r="M5" s="55">
        <f t="shared" si="5"/>
        <v>0.72303677572125835</v>
      </c>
      <c r="N5" s="53">
        <v>0</v>
      </c>
      <c r="O5" s="55">
        <f t="shared" si="6"/>
        <v>0</v>
      </c>
      <c r="P5" s="53">
        <v>16790</v>
      </c>
      <c r="Q5" s="54">
        <v>0</v>
      </c>
      <c r="R5" s="99" t="s">
        <v>407</v>
      </c>
      <c r="S5" s="54">
        <v>16790</v>
      </c>
      <c r="T5" s="55">
        <f t="shared" ref="T5:T50" si="7">IF(D5,S5/D5,0)</f>
        <v>5.4092366178578905E-2</v>
      </c>
      <c r="U5" s="53">
        <v>1340731</v>
      </c>
      <c r="V5" s="69">
        <v>1340731</v>
      </c>
    </row>
    <row r="6" spans="1:22" x14ac:dyDescent="0.2">
      <c r="A6" s="34" t="s">
        <v>34</v>
      </c>
      <c r="B6" s="51" t="s">
        <v>32</v>
      </c>
      <c r="C6" s="63">
        <v>3828</v>
      </c>
      <c r="D6" s="53">
        <v>6000</v>
      </c>
      <c r="E6" s="56">
        <f t="shared" si="0"/>
        <v>3.9592200336533705E-2</v>
      </c>
      <c r="F6" s="120">
        <f t="shared" si="1"/>
        <v>1.567398119122257</v>
      </c>
      <c r="G6" s="53">
        <v>0</v>
      </c>
      <c r="H6" s="56">
        <f t="shared" si="2"/>
        <v>0</v>
      </c>
      <c r="I6" s="120">
        <f t="shared" si="3"/>
        <v>0</v>
      </c>
      <c r="J6" s="53">
        <v>0</v>
      </c>
      <c r="K6" s="56">
        <f t="shared" si="4"/>
        <v>0</v>
      </c>
      <c r="L6" s="53">
        <v>0</v>
      </c>
      <c r="M6" s="55">
        <f t="shared" si="5"/>
        <v>0</v>
      </c>
      <c r="N6" s="53">
        <v>0</v>
      </c>
      <c r="O6" s="55">
        <f t="shared" si="6"/>
        <v>0</v>
      </c>
      <c r="P6" s="53">
        <v>6000</v>
      </c>
      <c r="Q6" s="54">
        <v>0</v>
      </c>
      <c r="R6" s="99" t="s">
        <v>324</v>
      </c>
      <c r="S6" s="54">
        <v>6000</v>
      </c>
      <c r="T6" s="56">
        <f t="shared" si="7"/>
        <v>1</v>
      </c>
      <c r="U6" s="53">
        <v>151545</v>
      </c>
      <c r="V6" s="69">
        <v>148681</v>
      </c>
    </row>
    <row r="7" spans="1:22" x14ac:dyDescent="0.2">
      <c r="A7" s="34" t="s">
        <v>35</v>
      </c>
      <c r="B7" s="51" t="s">
        <v>36</v>
      </c>
      <c r="C7" s="63">
        <v>22583</v>
      </c>
      <c r="D7" s="53">
        <v>0</v>
      </c>
      <c r="E7" s="56">
        <f t="shared" si="0"/>
        <v>0</v>
      </c>
      <c r="F7" s="120">
        <f t="shared" si="1"/>
        <v>0</v>
      </c>
      <c r="G7" s="53">
        <v>0</v>
      </c>
      <c r="H7" s="56">
        <f t="shared" si="2"/>
        <v>0</v>
      </c>
      <c r="I7" s="120">
        <f t="shared" si="3"/>
        <v>0</v>
      </c>
      <c r="J7" s="53">
        <v>0</v>
      </c>
      <c r="K7" s="56">
        <f t="shared" si="4"/>
        <v>0</v>
      </c>
      <c r="L7" s="53">
        <v>0</v>
      </c>
      <c r="M7" s="55">
        <f t="shared" si="5"/>
        <v>0</v>
      </c>
      <c r="N7" s="53">
        <v>0</v>
      </c>
      <c r="O7" s="55">
        <f t="shared" si="6"/>
        <v>0</v>
      </c>
      <c r="P7" s="53">
        <v>0</v>
      </c>
      <c r="Q7" s="54">
        <v>0</v>
      </c>
      <c r="R7" s="99" t="s">
        <v>41</v>
      </c>
      <c r="S7" s="54">
        <v>0</v>
      </c>
      <c r="T7" s="55">
        <f t="shared" si="7"/>
        <v>0</v>
      </c>
      <c r="U7" s="53">
        <v>226737</v>
      </c>
      <c r="V7" s="69">
        <v>236837</v>
      </c>
    </row>
    <row r="8" spans="1:22" x14ac:dyDescent="0.2">
      <c r="A8" s="34" t="s">
        <v>37</v>
      </c>
      <c r="B8" s="51" t="s">
        <v>38</v>
      </c>
      <c r="C8" s="63">
        <v>7997</v>
      </c>
      <c r="D8" s="53">
        <v>157600</v>
      </c>
      <c r="E8" s="56">
        <f t="shared" si="0"/>
        <v>0.27113185506832488</v>
      </c>
      <c r="F8" s="120">
        <f t="shared" si="1"/>
        <v>19.707390271351755</v>
      </c>
      <c r="G8" s="53">
        <v>76719</v>
      </c>
      <c r="H8" s="56">
        <f t="shared" si="2"/>
        <v>0.16057659301926441</v>
      </c>
      <c r="I8" s="120">
        <f t="shared" si="3"/>
        <v>9.5934725522070785</v>
      </c>
      <c r="J8" s="53">
        <v>0</v>
      </c>
      <c r="K8" s="56">
        <f t="shared" si="4"/>
        <v>0</v>
      </c>
      <c r="L8" s="53">
        <v>0</v>
      </c>
      <c r="M8" s="55">
        <f t="shared" si="5"/>
        <v>0</v>
      </c>
      <c r="N8" s="53">
        <v>67100</v>
      </c>
      <c r="O8" s="55">
        <f t="shared" si="6"/>
        <v>0.42576142131979694</v>
      </c>
      <c r="P8" s="53">
        <v>75000</v>
      </c>
      <c r="Q8" s="54">
        <v>15500</v>
      </c>
      <c r="R8" s="99" t="s">
        <v>320</v>
      </c>
      <c r="S8" s="54">
        <v>90500</v>
      </c>
      <c r="T8" s="55">
        <f t="shared" si="7"/>
        <v>0.574238578680203</v>
      </c>
      <c r="U8" s="53">
        <v>581267</v>
      </c>
      <c r="V8" s="69">
        <v>477772</v>
      </c>
    </row>
    <row r="9" spans="1:22" x14ac:dyDescent="0.2">
      <c r="A9" s="34" t="s">
        <v>39</v>
      </c>
      <c r="B9" s="51" t="s">
        <v>40</v>
      </c>
      <c r="C9" s="63">
        <v>35688</v>
      </c>
      <c r="D9" s="53">
        <v>0</v>
      </c>
      <c r="E9" s="56">
        <f t="shared" si="0"/>
        <v>0</v>
      </c>
      <c r="F9" s="120">
        <f t="shared" si="1"/>
        <v>0</v>
      </c>
      <c r="G9" s="53">
        <v>37074</v>
      </c>
      <c r="H9" s="56">
        <f t="shared" si="2"/>
        <v>2.8027315179156641E-2</v>
      </c>
      <c r="I9" s="120">
        <f t="shared" si="3"/>
        <v>1.0388365837256222</v>
      </c>
      <c r="J9" s="53">
        <v>0</v>
      </c>
      <c r="K9" s="56">
        <f t="shared" si="4"/>
        <v>0</v>
      </c>
      <c r="L9" s="53">
        <v>0</v>
      </c>
      <c r="M9" s="55">
        <f t="shared" si="5"/>
        <v>0</v>
      </c>
      <c r="N9" s="53">
        <v>0</v>
      </c>
      <c r="O9" s="55">
        <f t="shared" si="6"/>
        <v>0</v>
      </c>
      <c r="P9" s="53">
        <v>0</v>
      </c>
      <c r="Q9" s="54">
        <v>0</v>
      </c>
      <c r="R9" s="99" t="s">
        <v>41</v>
      </c>
      <c r="S9" s="54">
        <v>0</v>
      </c>
      <c r="T9" s="55">
        <f t="shared" si="7"/>
        <v>0</v>
      </c>
      <c r="U9" s="53">
        <v>1321814</v>
      </c>
      <c r="V9" s="69">
        <v>1322781</v>
      </c>
    </row>
    <row r="10" spans="1:22" x14ac:dyDescent="0.2">
      <c r="A10" s="34" t="s">
        <v>42</v>
      </c>
      <c r="B10" s="51" t="s">
        <v>43</v>
      </c>
      <c r="C10" s="63">
        <v>82934</v>
      </c>
      <c r="D10" s="53">
        <v>0</v>
      </c>
      <c r="E10" s="56">
        <f t="shared" si="0"/>
        <v>0</v>
      </c>
      <c r="F10" s="120">
        <f t="shared" si="1"/>
        <v>0</v>
      </c>
      <c r="G10" s="53">
        <v>77518</v>
      </c>
      <c r="H10" s="56">
        <f t="shared" si="2"/>
        <v>1.8520044906055889E-2</v>
      </c>
      <c r="I10" s="120">
        <f t="shared" si="3"/>
        <v>0.93469505872139291</v>
      </c>
      <c r="J10" s="53">
        <v>0</v>
      </c>
      <c r="K10" s="56">
        <f t="shared" si="4"/>
        <v>0</v>
      </c>
      <c r="L10" s="53">
        <v>0</v>
      </c>
      <c r="M10" s="55">
        <f t="shared" si="5"/>
        <v>0</v>
      </c>
      <c r="N10" s="53">
        <v>0</v>
      </c>
      <c r="O10" s="55">
        <f t="shared" si="6"/>
        <v>0</v>
      </c>
      <c r="P10" s="53">
        <v>0</v>
      </c>
      <c r="Q10" s="54">
        <v>0</v>
      </c>
      <c r="R10" s="99" t="s">
        <v>41</v>
      </c>
      <c r="S10" s="54">
        <v>0</v>
      </c>
      <c r="T10" s="55">
        <f t="shared" si="7"/>
        <v>0</v>
      </c>
      <c r="U10" s="53">
        <v>3994657</v>
      </c>
      <c r="V10" s="69">
        <v>4185627</v>
      </c>
    </row>
    <row r="11" spans="1:22" x14ac:dyDescent="0.2">
      <c r="A11" s="34" t="s">
        <v>44</v>
      </c>
      <c r="B11" s="51" t="s">
        <v>45</v>
      </c>
      <c r="C11" s="63">
        <v>36405</v>
      </c>
      <c r="D11" s="53">
        <v>35385</v>
      </c>
      <c r="E11" s="56">
        <f t="shared" si="0"/>
        <v>1.8552403921774235E-2</v>
      </c>
      <c r="F11" s="120">
        <f t="shared" si="1"/>
        <v>0.97198187062216723</v>
      </c>
      <c r="G11" s="53">
        <v>35385</v>
      </c>
      <c r="H11" s="56">
        <f t="shared" si="2"/>
        <v>1.8552413648830101E-2</v>
      </c>
      <c r="I11" s="120">
        <f t="shared" si="3"/>
        <v>0.97198187062216723</v>
      </c>
      <c r="J11" s="53">
        <v>5000</v>
      </c>
      <c r="K11" s="56">
        <f t="shared" si="4"/>
        <v>0.14130281192595734</v>
      </c>
      <c r="L11" s="53">
        <v>0</v>
      </c>
      <c r="M11" s="55">
        <f t="shared" si="5"/>
        <v>0</v>
      </c>
      <c r="N11" s="53">
        <v>0</v>
      </c>
      <c r="O11" s="55">
        <f t="shared" si="6"/>
        <v>0</v>
      </c>
      <c r="P11" s="53">
        <v>30385</v>
      </c>
      <c r="Q11" s="54">
        <v>0</v>
      </c>
      <c r="R11" s="99" t="s">
        <v>321</v>
      </c>
      <c r="S11" s="54">
        <v>30385</v>
      </c>
      <c r="T11" s="55">
        <f t="shared" si="7"/>
        <v>0.85869718807404272</v>
      </c>
      <c r="U11" s="53">
        <v>1907300</v>
      </c>
      <c r="V11" s="69">
        <v>1907299</v>
      </c>
    </row>
    <row r="12" spans="1:22" x14ac:dyDescent="0.2">
      <c r="A12" s="34" t="s">
        <v>47</v>
      </c>
      <c r="B12" s="51" t="s">
        <v>48</v>
      </c>
      <c r="C12" s="63">
        <v>14312</v>
      </c>
      <c r="D12" s="53">
        <v>47177</v>
      </c>
      <c r="E12" s="56">
        <f t="shared" si="0"/>
        <v>5.4970369110234368E-2</v>
      </c>
      <c r="F12" s="120">
        <f t="shared" si="1"/>
        <v>3.2963247624371159</v>
      </c>
      <c r="G12" s="53">
        <v>44914</v>
      </c>
      <c r="H12" s="56">
        <f t="shared" si="2"/>
        <v>5.4511250819234414E-2</v>
      </c>
      <c r="I12" s="120">
        <f t="shared" si="3"/>
        <v>3.1382057015092228</v>
      </c>
      <c r="J12" s="53">
        <v>0</v>
      </c>
      <c r="K12" s="56">
        <f>IF(D12,J12/D12,0)</f>
        <v>0</v>
      </c>
      <c r="L12" s="53">
        <v>47177</v>
      </c>
      <c r="M12" s="56">
        <f t="shared" si="5"/>
        <v>1</v>
      </c>
      <c r="N12" s="53">
        <v>0</v>
      </c>
      <c r="O12" s="55">
        <f t="shared" si="6"/>
        <v>0</v>
      </c>
      <c r="P12" s="53">
        <v>0</v>
      </c>
      <c r="Q12" s="54">
        <v>0</v>
      </c>
      <c r="R12" s="99" t="s">
        <v>41</v>
      </c>
      <c r="S12" s="54">
        <v>0</v>
      </c>
      <c r="T12" s="55">
        <f t="shared" si="7"/>
        <v>0</v>
      </c>
      <c r="U12" s="53">
        <v>858226</v>
      </c>
      <c r="V12" s="69">
        <v>823940</v>
      </c>
    </row>
    <row r="13" spans="1:22" x14ac:dyDescent="0.2">
      <c r="A13" s="34" t="s">
        <v>49</v>
      </c>
      <c r="B13" s="51" t="s">
        <v>50</v>
      </c>
      <c r="C13" s="63">
        <v>47139</v>
      </c>
      <c r="D13" s="53">
        <v>0</v>
      </c>
      <c r="E13" s="56">
        <f t="shared" si="0"/>
        <v>0</v>
      </c>
      <c r="F13" s="120">
        <f t="shared" si="1"/>
        <v>0</v>
      </c>
      <c r="G13" s="53">
        <v>1092</v>
      </c>
      <c r="H13" s="150">
        <f t="shared" si="2"/>
        <v>4.6864519052873218E-4</v>
      </c>
      <c r="I13" s="120">
        <f t="shared" si="3"/>
        <v>2.3165531725322982E-2</v>
      </c>
      <c r="J13" s="53">
        <v>0</v>
      </c>
      <c r="K13" s="56">
        <f t="shared" si="4"/>
        <v>0</v>
      </c>
      <c r="L13" s="53">
        <v>0</v>
      </c>
      <c r="M13" s="55">
        <f t="shared" si="5"/>
        <v>0</v>
      </c>
      <c r="N13" s="53">
        <v>0</v>
      </c>
      <c r="O13" s="55">
        <f t="shared" si="6"/>
        <v>0</v>
      </c>
      <c r="P13" s="53">
        <v>0</v>
      </c>
      <c r="Q13" s="54">
        <v>0</v>
      </c>
      <c r="R13" s="99" t="s">
        <v>41</v>
      </c>
      <c r="S13" s="54">
        <v>0</v>
      </c>
      <c r="T13" s="55">
        <f t="shared" si="7"/>
        <v>0</v>
      </c>
      <c r="U13" s="53">
        <v>2744548</v>
      </c>
      <c r="V13" s="69">
        <v>2330121</v>
      </c>
    </row>
    <row r="14" spans="1:22" x14ac:dyDescent="0.2">
      <c r="A14" s="34" t="s">
        <v>51</v>
      </c>
      <c r="B14" s="51" t="s">
        <v>52</v>
      </c>
      <c r="C14" s="63">
        <v>6460</v>
      </c>
      <c r="D14" s="53">
        <v>189115</v>
      </c>
      <c r="E14" s="56">
        <f t="shared" si="0"/>
        <v>0.3519433511059003</v>
      </c>
      <c r="F14" s="120">
        <f t="shared" si="1"/>
        <v>29.274767801857585</v>
      </c>
      <c r="G14" s="53">
        <v>253114</v>
      </c>
      <c r="H14" s="56">
        <f t="shared" si="2"/>
        <v>0.4566948739692907</v>
      </c>
      <c r="I14" s="120">
        <f t="shared" si="3"/>
        <v>39.181733746130028</v>
      </c>
      <c r="J14" s="53">
        <v>0</v>
      </c>
      <c r="K14" s="56">
        <f t="shared" si="4"/>
        <v>0</v>
      </c>
      <c r="L14" s="53">
        <v>0</v>
      </c>
      <c r="M14" s="55">
        <f t="shared" si="5"/>
        <v>0</v>
      </c>
      <c r="N14" s="53">
        <v>189115</v>
      </c>
      <c r="O14" s="56">
        <f t="shared" si="6"/>
        <v>1</v>
      </c>
      <c r="P14" s="53">
        <v>0</v>
      </c>
      <c r="Q14" s="54">
        <v>0</v>
      </c>
      <c r="R14" s="99" t="s">
        <v>41</v>
      </c>
      <c r="S14" s="54">
        <v>0</v>
      </c>
      <c r="T14" s="55">
        <f t="shared" si="7"/>
        <v>0</v>
      </c>
      <c r="U14" s="53">
        <v>537345</v>
      </c>
      <c r="V14" s="69">
        <v>554230</v>
      </c>
    </row>
    <row r="15" spans="1:22" x14ac:dyDescent="0.2">
      <c r="A15" s="34" t="s">
        <v>53</v>
      </c>
      <c r="B15" s="51" t="s">
        <v>54</v>
      </c>
      <c r="C15" s="63">
        <v>4469</v>
      </c>
      <c r="D15" s="53">
        <v>19500</v>
      </c>
      <c r="E15" s="56">
        <f t="shared" si="0"/>
        <v>7.779834668539147E-2</v>
      </c>
      <c r="F15" s="120">
        <f t="shared" si="1"/>
        <v>4.3633922577757884</v>
      </c>
      <c r="G15" s="53">
        <v>0</v>
      </c>
      <c r="H15" s="56">
        <f t="shared" si="2"/>
        <v>0</v>
      </c>
      <c r="I15" s="120">
        <f t="shared" si="3"/>
        <v>0</v>
      </c>
      <c r="J15" s="53">
        <v>0</v>
      </c>
      <c r="K15" s="56">
        <f t="shared" si="4"/>
        <v>0</v>
      </c>
      <c r="L15" s="53">
        <v>0</v>
      </c>
      <c r="M15" s="55">
        <f t="shared" si="5"/>
        <v>0</v>
      </c>
      <c r="N15" s="53">
        <v>0</v>
      </c>
      <c r="O15" s="55">
        <f t="shared" si="6"/>
        <v>0</v>
      </c>
      <c r="P15" s="53">
        <v>19500</v>
      </c>
      <c r="Q15" s="54">
        <v>0</v>
      </c>
      <c r="R15" s="99" t="s">
        <v>41</v>
      </c>
      <c r="S15" s="54">
        <v>19500</v>
      </c>
      <c r="T15" s="56">
        <f t="shared" si="7"/>
        <v>1</v>
      </c>
      <c r="U15" s="53">
        <v>250648</v>
      </c>
      <c r="V15" s="69">
        <v>227723</v>
      </c>
    </row>
    <row r="16" spans="1:22" x14ac:dyDescent="0.2">
      <c r="A16" s="34" t="s">
        <v>55</v>
      </c>
      <c r="B16" s="51" t="s">
        <v>56</v>
      </c>
      <c r="C16" s="63">
        <v>4489</v>
      </c>
      <c r="D16" s="53">
        <v>0</v>
      </c>
      <c r="E16" s="56">
        <f t="shared" si="0"/>
        <v>0</v>
      </c>
      <c r="F16" s="120">
        <f t="shared" si="1"/>
        <v>0</v>
      </c>
      <c r="G16" s="53">
        <v>0</v>
      </c>
      <c r="H16" s="56">
        <f t="shared" si="2"/>
        <v>0</v>
      </c>
      <c r="I16" s="120">
        <f t="shared" si="3"/>
        <v>0</v>
      </c>
      <c r="J16" s="53">
        <v>0</v>
      </c>
      <c r="K16" s="56">
        <f t="shared" si="4"/>
        <v>0</v>
      </c>
      <c r="L16" s="53">
        <v>0</v>
      </c>
      <c r="M16" s="55">
        <f t="shared" si="5"/>
        <v>0</v>
      </c>
      <c r="N16" s="53">
        <v>0</v>
      </c>
      <c r="O16" s="55">
        <f t="shared" si="6"/>
        <v>0</v>
      </c>
      <c r="P16" s="53">
        <v>0</v>
      </c>
      <c r="Q16" s="54">
        <v>0</v>
      </c>
      <c r="R16" s="99" t="s">
        <v>41</v>
      </c>
      <c r="S16" s="54">
        <v>0</v>
      </c>
      <c r="T16" s="55">
        <f t="shared" si="7"/>
        <v>0</v>
      </c>
      <c r="U16" s="53">
        <v>251229</v>
      </c>
      <c r="V16" s="69">
        <v>234387</v>
      </c>
    </row>
    <row r="17" spans="1:22" x14ac:dyDescent="0.2">
      <c r="A17" s="34" t="s">
        <v>57</v>
      </c>
      <c r="B17" s="51" t="s">
        <v>56</v>
      </c>
      <c r="C17" s="63">
        <v>5485</v>
      </c>
      <c r="D17" s="53">
        <v>0</v>
      </c>
      <c r="E17" s="56">
        <f t="shared" si="0"/>
        <v>0</v>
      </c>
      <c r="F17" s="120">
        <f t="shared" si="1"/>
        <v>0</v>
      </c>
      <c r="G17" s="53">
        <v>0</v>
      </c>
      <c r="H17" s="56">
        <f t="shared" si="2"/>
        <v>0</v>
      </c>
      <c r="I17" s="120">
        <f t="shared" si="3"/>
        <v>0</v>
      </c>
      <c r="J17" s="53">
        <v>0</v>
      </c>
      <c r="K17" s="56">
        <f t="shared" si="4"/>
        <v>0</v>
      </c>
      <c r="L17" s="53">
        <v>0</v>
      </c>
      <c r="M17" s="55">
        <f t="shared" si="5"/>
        <v>0</v>
      </c>
      <c r="N17" s="53">
        <v>0</v>
      </c>
      <c r="O17" s="55">
        <f t="shared" si="6"/>
        <v>0</v>
      </c>
      <c r="P17" s="53">
        <v>0</v>
      </c>
      <c r="Q17" s="54">
        <v>0</v>
      </c>
      <c r="R17" s="99"/>
      <c r="S17" s="54">
        <v>0</v>
      </c>
      <c r="T17" s="55">
        <f t="shared" si="7"/>
        <v>0</v>
      </c>
      <c r="U17" s="53">
        <v>278601</v>
      </c>
      <c r="V17" s="69">
        <v>274724</v>
      </c>
    </row>
    <row r="18" spans="1:22" x14ac:dyDescent="0.2">
      <c r="A18" s="34" t="s">
        <v>58</v>
      </c>
      <c r="B18" s="51" t="s">
        <v>59</v>
      </c>
      <c r="C18" s="63">
        <v>3778</v>
      </c>
      <c r="D18" s="53">
        <v>8052</v>
      </c>
      <c r="E18" s="56">
        <f t="shared" si="0"/>
        <v>6.7089936509523565E-2</v>
      </c>
      <c r="F18" s="120">
        <f t="shared" si="1"/>
        <v>2.1312863949179461</v>
      </c>
      <c r="G18" s="53">
        <v>8673</v>
      </c>
      <c r="H18" s="56">
        <f t="shared" si="2"/>
        <v>6.1948230050569986E-2</v>
      </c>
      <c r="I18" s="120">
        <f t="shared" si="3"/>
        <v>2.2956590788777129</v>
      </c>
      <c r="J18" s="53">
        <v>0</v>
      </c>
      <c r="K18" s="56">
        <f t="shared" si="4"/>
        <v>0</v>
      </c>
      <c r="L18" s="53">
        <v>0</v>
      </c>
      <c r="M18" s="55">
        <f t="shared" si="5"/>
        <v>0</v>
      </c>
      <c r="N18" s="53">
        <v>0</v>
      </c>
      <c r="O18" s="55">
        <f t="shared" si="6"/>
        <v>0</v>
      </c>
      <c r="P18" s="53">
        <v>8002</v>
      </c>
      <c r="Q18" s="54">
        <v>50</v>
      </c>
      <c r="R18" s="99" t="s">
        <v>230</v>
      </c>
      <c r="S18" s="54">
        <v>8052</v>
      </c>
      <c r="T18" s="56">
        <f t="shared" si="7"/>
        <v>1</v>
      </c>
      <c r="U18" s="53">
        <v>120018</v>
      </c>
      <c r="V18" s="69">
        <v>140004</v>
      </c>
    </row>
    <row r="19" spans="1:22" s="110" customFormat="1" ht="25.5" x14ac:dyDescent="0.25">
      <c r="A19" s="100" t="s">
        <v>60</v>
      </c>
      <c r="B19" s="101" t="s">
        <v>59</v>
      </c>
      <c r="C19" s="115">
        <v>4620</v>
      </c>
      <c r="D19" s="103">
        <v>45035</v>
      </c>
      <c r="E19" s="107">
        <f t="shared" si="0"/>
        <v>0.23742994669886175</v>
      </c>
      <c r="F19" s="121">
        <f t="shared" si="1"/>
        <v>9.7478354978354975</v>
      </c>
      <c r="G19" s="103">
        <v>45035</v>
      </c>
      <c r="H19" s="107">
        <f t="shared" si="2"/>
        <v>0.26267133275007293</v>
      </c>
      <c r="I19" s="121">
        <f t="shared" si="3"/>
        <v>9.7478354978354975</v>
      </c>
      <c r="J19" s="103">
        <v>0</v>
      </c>
      <c r="K19" s="107">
        <f>IF(D19,J19/D19,0)</f>
        <v>0</v>
      </c>
      <c r="L19" s="103">
        <v>0</v>
      </c>
      <c r="M19" s="105">
        <f t="shared" si="5"/>
        <v>0</v>
      </c>
      <c r="N19" s="103">
        <v>0</v>
      </c>
      <c r="O19" s="105">
        <f t="shared" si="6"/>
        <v>0</v>
      </c>
      <c r="P19" s="103">
        <v>45035</v>
      </c>
      <c r="Q19" s="104">
        <v>0</v>
      </c>
      <c r="R19" s="108" t="s">
        <v>323</v>
      </c>
      <c r="S19" s="104">
        <v>45035</v>
      </c>
      <c r="T19" s="107">
        <f t="shared" si="7"/>
        <v>1</v>
      </c>
      <c r="U19" s="103">
        <v>189677</v>
      </c>
      <c r="V19" s="122">
        <v>171450</v>
      </c>
    </row>
    <row r="20" spans="1:22" x14ac:dyDescent="0.2">
      <c r="A20" s="34" t="s">
        <v>61</v>
      </c>
      <c r="B20" s="51" t="s">
        <v>62</v>
      </c>
      <c r="C20" s="63">
        <v>5559</v>
      </c>
      <c r="D20" s="53">
        <v>444838</v>
      </c>
      <c r="E20" s="56">
        <f t="shared" si="0"/>
        <v>0.41813782978591207</v>
      </c>
      <c r="F20" s="120">
        <f t="shared" si="1"/>
        <v>80.021226839359599</v>
      </c>
      <c r="G20" s="53">
        <v>1963237</v>
      </c>
      <c r="H20" s="56">
        <f t="shared" si="2"/>
        <v>0.77245505212360155</v>
      </c>
      <c r="I20" s="120">
        <f t="shared" si="3"/>
        <v>353.1636985069257</v>
      </c>
      <c r="J20" s="53">
        <v>0</v>
      </c>
      <c r="K20" s="56">
        <f t="shared" si="4"/>
        <v>0</v>
      </c>
      <c r="L20" s="53">
        <v>0</v>
      </c>
      <c r="M20" s="55">
        <f t="shared" si="5"/>
        <v>0</v>
      </c>
      <c r="N20" s="53">
        <v>0</v>
      </c>
      <c r="O20" s="55">
        <f t="shared" si="6"/>
        <v>0</v>
      </c>
      <c r="P20" s="53">
        <v>5000</v>
      </c>
      <c r="Q20" s="54">
        <v>439837.95</v>
      </c>
      <c r="R20" s="99" t="s">
        <v>322</v>
      </c>
      <c r="S20" s="54">
        <v>444837.95</v>
      </c>
      <c r="T20" s="56">
        <f t="shared" si="7"/>
        <v>0.99999988759953062</v>
      </c>
      <c r="U20" s="53">
        <v>1063854.95</v>
      </c>
      <c r="V20" s="69">
        <v>2541555</v>
      </c>
    </row>
    <row r="21" spans="1:22" x14ac:dyDescent="0.2">
      <c r="A21" s="34" t="s">
        <v>63</v>
      </c>
      <c r="B21" s="51" t="s">
        <v>64</v>
      </c>
      <c r="C21" s="63">
        <v>29568</v>
      </c>
      <c r="D21" s="53">
        <v>0</v>
      </c>
      <c r="E21" s="56">
        <f t="shared" si="0"/>
        <v>0</v>
      </c>
      <c r="F21" s="120">
        <f t="shared" si="1"/>
        <v>0</v>
      </c>
      <c r="G21" s="53">
        <v>0</v>
      </c>
      <c r="H21" s="56">
        <f t="shared" si="2"/>
        <v>0</v>
      </c>
      <c r="I21" s="120">
        <f t="shared" si="3"/>
        <v>0</v>
      </c>
      <c r="J21" s="53">
        <v>0</v>
      </c>
      <c r="K21" s="56">
        <f t="shared" si="4"/>
        <v>0</v>
      </c>
      <c r="L21" s="53">
        <v>0</v>
      </c>
      <c r="M21" s="55">
        <f t="shared" si="5"/>
        <v>0</v>
      </c>
      <c r="N21" s="53">
        <v>0</v>
      </c>
      <c r="O21" s="55">
        <f t="shared" si="6"/>
        <v>0</v>
      </c>
      <c r="P21" s="53">
        <v>0</v>
      </c>
      <c r="Q21" s="54">
        <v>0</v>
      </c>
      <c r="R21" s="99" t="s">
        <v>41</v>
      </c>
      <c r="S21" s="54">
        <v>0</v>
      </c>
      <c r="T21" s="55">
        <f t="shared" si="7"/>
        <v>0</v>
      </c>
      <c r="U21" s="53">
        <v>634003</v>
      </c>
      <c r="V21" s="69">
        <v>619384</v>
      </c>
    </row>
    <row r="22" spans="1:22" x14ac:dyDescent="0.2">
      <c r="A22" s="34" t="s">
        <v>65</v>
      </c>
      <c r="B22" s="51" t="s">
        <v>66</v>
      </c>
      <c r="C22" s="63">
        <v>22529</v>
      </c>
      <c r="D22" s="53">
        <v>0</v>
      </c>
      <c r="E22" s="56">
        <f t="shared" si="0"/>
        <v>0</v>
      </c>
      <c r="F22" s="120">
        <f t="shared" si="1"/>
        <v>0</v>
      </c>
      <c r="G22" s="53">
        <v>0</v>
      </c>
      <c r="H22" s="56">
        <f t="shared" si="2"/>
        <v>0</v>
      </c>
      <c r="I22" s="120">
        <f t="shared" si="3"/>
        <v>0</v>
      </c>
      <c r="J22" s="53">
        <v>0</v>
      </c>
      <c r="K22" s="56">
        <f t="shared" si="4"/>
        <v>0</v>
      </c>
      <c r="L22" s="53">
        <v>0</v>
      </c>
      <c r="M22" s="55">
        <f t="shared" si="5"/>
        <v>0</v>
      </c>
      <c r="N22" s="53">
        <v>0</v>
      </c>
      <c r="O22" s="55">
        <f t="shared" si="6"/>
        <v>0</v>
      </c>
      <c r="P22" s="53">
        <v>0</v>
      </c>
      <c r="Q22" s="54">
        <v>0</v>
      </c>
      <c r="R22" s="99" t="s">
        <v>41</v>
      </c>
      <c r="S22" s="54">
        <v>0</v>
      </c>
      <c r="T22" s="55">
        <f t="shared" si="7"/>
        <v>0</v>
      </c>
      <c r="U22" s="53">
        <v>1384082</v>
      </c>
      <c r="V22" s="69">
        <v>1384082</v>
      </c>
    </row>
    <row r="23" spans="1:22" x14ac:dyDescent="0.2">
      <c r="A23" s="34" t="s">
        <v>67</v>
      </c>
      <c r="B23" s="51" t="s">
        <v>68</v>
      </c>
      <c r="C23" s="63">
        <v>3616</v>
      </c>
      <c r="D23" s="53">
        <v>0</v>
      </c>
      <c r="E23" s="56">
        <f t="shared" si="0"/>
        <v>0</v>
      </c>
      <c r="F23" s="120">
        <f t="shared" si="1"/>
        <v>0</v>
      </c>
      <c r="G23" s="53">
        <v>0</v>
      </c>
      <c r="H23" s="56">
        <f t="shared" si="2"/>
        <v>0</v>
      </c>
      <c r="I23" s="120">
        <f t="shared" si="3"/>
        <v>0</v>
      </c>
      <c r="J23" s="53">
        <v>0</v>
      </c>
      <c r="K23" s="56">
        <f t="shared" si="4"/>
        <v>0</v>
      </c>
      <c r="L23" s="53">
        <v>0</v>
      </c>
      <c r="M23" s="55">
        <f t="shared" si="5"/>
        <v>0</v>
      </c>
      <c r="N23" s="53">
        <v>0</v>
      </c>
      <c r="O23" s="55">
        <f t="shared" si="6"/>
        <v>0</v>
      </c>
      <c r="P23" s="53">
        <v>0</v>
      </c>
      <c r="Q23" s="54">
        <v>0</v>
      </c>
      <c r="R23" s="99" t="s">
        <v>41</v>
      </c>
      <c r="S23" s="54">
        <v>0</v>
      </c>
      <c r="T23" s="55">
        <f t="shared" si="7"/>
        <v>0</v>
      </c>
      <c r="U23" s="53">
        <v>248738</v>
      </c>
      <c r="V23" s="69">
        <v>261976</v>
      </c>
    </row>
    <row r="24" spans="1:22" x14ac:dyDescent="0.2">
      <c r="A24" s="34" t="s">
        <v>69</v>
      </c>
      <c r="B24" s="51" t="s">
        <v>70</v>
      </c>
      <c r="C24" s="63">
        <v>17075</v>
      </c>
      <c r="D24" s="53">
        <v>0</v>
      </c>
      <c r="E24" s="56">
        <f t="shared" si="0"/>
        <v>0</v>
      </c>
      <c r="F24" s="120">
        <f t="shared" si="1"/>
        <v>0</v>
      </c>
      <c r="G24" s="53">
        <v>0</v>
      </c>
      <c r="H24" s="56">
        <f t="shared" si="2"/>
        <v>0</v>
      </c>
      <c r="I24" s="120">
        <f t="shared" si="3"/>
        <v>0</v>
      </c>
      <c r="J24" s="53">
        <v>0</v>
      </c>
      <c r="K24" s="56">
        <f t="shared" si="4"/>
        <v>0</v>
      </c>
      <c r="L24" s="53">
        <v>0</v>
      </c>
      <c r="M24" s="55">
        <f t="shared" si="5"/>
        <v>0</v>
      </c>
      <c r="N24" s="53">
        <v>0</v>
      </c>
      <c r="O24" s="55">
        <f t="shared" si="6"/>
        <v>0</v>
      </c>
      <c r="P24" s="53">
        <v>0</v>
      </c>
      <c r="Q24" s="54">
        <v>0</v>
      </c>
      <c r="R24" s="99" t="s">
        <v>41</v>
      </c>
      <c r="S24" s="54">
        <v>0</v>
      </c>
      <c r="T24" s="55">
        <f t="shared" si="7"/>
        <v>0</v>
      </c>
      <c r="U24" s="53">
        <v>906330</v>
      </c>
      <c r="V24" s="69">
        <v>904443</v>
      </c>
    </row>
    <row r="25" spans="1:22" x14ac:dyDescent="0.2">
      <c r="A25" s="34" t="s">
        <v>71</v>
      </c>
      <c r="B25" s="51" t="s">
        <v>72</v>
      </c>
      <c r="C25" s="63">
        <v>14532</v>
      </c>
      <c r="D25" s="53">
        <v>0</v>
      </c>
      <c r="E25" s="56">
        <f t="shared" si="0"/>
        <v>0</v>
      </c>
      <c r="F25" s="120">
        <f t="shared" si="1"/>
        <v>0</v>
      </c>
      <c r="G25" s="53">
        <v>0</v>
      </c>
      <c r="H25" s="56">
        <f t="shared" si="2"/>
        <v>0</v>
      </c>
      <c r="I25" s="120">
        <f t="shared" si="3"/>
        <v>0</v>
      </c>
      <c r="J25" s="53">
        <v>0</v>
      </c>
      <c r="K25" s="56">
        <f t="shared" si="4"/>
        <v>0</v>
      </c>
      <c r="L25" s="53">
        <v>0</v>
      </c>
      <c r="M25" s="55">
        <f t="shared" si="5"/>
        <v>0</v>
      </c>
      <c r="N25" s="53">
        <v>0</v>
      </c>
      <c r="O25" s="55">
        <f t="shared" si="6"/>
        <v>0</v>
      </c>
      <c r="P25" s="53">
        <v>0</v>
      </c>
      <c r="Q25" s="54">
        <v>0</v>
      </c>
      <c r="R25" s="99"/>
      <c r="S25" s="54">
        <v>0</v>
      </c>
      <c r="T25" s="55">
        <f t="shared" si="7"/>
        <v>0</v>
      </c>
      <c r="U25" s="53">
        <v>1093724</v>
      </c>
      <c r="V25" s="69">
        <v>1107378</v>
      </c>
    </row>
    <row r="26" spans="1:22" x14ac:dyDescent="0.2">
      <c r="A26" s="34" t="s">
        <v>73</v>
      </c>
      <c r="B26" s="51" t="s">
        <v>74</v>
      </c>
      <c r="C26" s="63">
        <v>1410</v>
      </c>
      <c r="D26" s="53">
        <v>0</v>
      </c>
      <c r="E26" s="56">
        <f t="shared" si="0"/>
        <v>0</v>
      </c>
      <c r="F26" s="120">
        <f t="shared" si="1"/>
        <v>0</v>
      </c>
      <c r="G26" s="53">
        <v>243935</v>
      </c>
      <c r="H26" s="56">
        <f t="shared" si="2"/>
        <v>0.28215909222352031</v>
      </c>
      <c r="I26" s="120">
        <f t="shared" si="3"/>
        <v>173.00354609929079</v>
      </c>
      <c r="J26" s="53">
        <v>0</v>
      </c>
      <c r="K26" s="56">
        <f t="shared" si="4"/>
        <v>0</v>
      </c>
      <c r="L26" s="53">
        <v>0</v>
      </c>
      <c r="M26" s="55">
        <f t="shared" si="5"/>
        <v>0</v>
      </c>
      <c r="N26" s="53">
        <v>0</v>
      </c>
      <c r="O26" s="55">
        <f t="shared" si="6"/>
        <v>0</v>
      </c>
      <c r="P26" s="53">
        <v>0</v>
      </c>
      <c r="Q26" s="54">
        <v>0</v>
      </c>
      <c r="R26" s="99" t="s">
        <v>41</v>
      </c>
      <c r="S26" s="54">
        <v>0</v>
      </c>
      <c r="T26" s="55">
        <f t="shared" si="7"/>
        <v>0</v>
      </c>
      <c r="U26" s="53">
        <v>628460</v>
      </c>
      <c r="V26" s="69">
        <v>864530</v>
      </c>
    </row>
    <row r="27" spans="1:22" x14ac:dyDescent="0.2">
      <c r="A27" s="34" t="s">
        <v>75</v>
      </c>
      <c r="B27" s="51" t="s">
        <v>76</v>
      </c>
      <c r="C27" s="63">
        <v>25163</v>
      </c>
      <c r="D27" s="53">
        <v>0</v>
      </c>
      <c r="E27" s="56">
        <f t="shared" si="0"/>
        <v>0</v>
      </c>
      <c r="F27" s="120">
        <f t="shared" si="1"/>
        <v>0</v>
      </c>
      <c r="G27" s="53">
        <v>25000</v>
      </c>
      <c r="H27" s="58">
        <f t="shared" si="2"/>
        <v>8.7026112359065554E-3</v>
      </c>
      <c r="I27" s="120">
        <f t="shared" si="3"/>
        <v>0.99352223502761994</v>
      </c>
      <c r="J27" s="53">
        <v>0</v>
      </c>
      <c r="K27" s="56">
        <f t="shared" si="4"/>
        <v>0</v>
      </c>
      <c r="L27" s="53">
        <v>0</v>
      </c>
      <c r="M27" s="55">
        <f t="shared" si="5"/>
        <v>0</v>
      </c>
      <c r="N27" s="53">
        <v>0</v>
      </c>
      <c r="O27" s="55">
        <f t="shared" si="6"/>
        <v>0</v>
      </c>
      <c r="P27" s="53">
        <v>0</v>
      </c>
      <c r="Q27" s="54">
        <v>0</v>
      </c>
      <c r="R27" s="99"/>
      <c r="S27" s="54">
        <v>0</v>
      </c>
      <c r="T27" s="55">
        <f t="shared" si="7"/>
        <v>0</v>
      </c>
      <c r="U27" s="53">
        <v>2573611</v>
      </c>
      <c r="V27" s="69">
        <v>2872701</v>
      </c>
    </row>
    <row r="28" spans="1:22" x14ac:dyDescent="0.2">
      <c r="A28" s="34" t="s">
        <v>77</v>
      </c>
      <c r="B28" s="51" t="s">
        <v>78</v>
      </c>
      <c r="C28" s="63">
        <v>5991</v>
      </c>
      <c r="D28" s="53">
        <v>6272</v>
      </c>
      <c r="E28" s="56">
        <f t="shared" si="0"/>
        <v>5.6990204808548529E-2</v>
      </c>
      <c r="F28" s="120">
        <f t="shared" si="1"/>
        <v>1.0469036888666332</v>
      </c>
      <c r="G28" s="53">
        <v>1800</v>
      </c>
      <c r="H28" s="56">
        <f t="shared" si="2"/>
        <v>1.8956747022210989E-2</v>
      </c>
      <c r="I28" s="120">
        <f t="shared" si="3"/>
        <v>0.30045067601402103</v>
      </c>
      <c r="J28" s="53">
        <v>0</v>
      </c>
      <c r="K28" s="56">
        <f t="shared" si="4"/>
        <v>0</v>
      </c>
      <c r="L28" s="53">
        <v>0</v>
      </c>
      <c r="M28" s="55">
        <f t="shared" si="5"/>
        <v>0</v>
      </c>
      <c r="N28" s="53">
        <v>0</v>
      </c>
      <c r="O28" s="55">
        <f t="shared" si="6"/>
        <v>0</v>
      </c>
      <c r="P28" s="53">
        <v>6272</v>
      </c>
      <c r="Q28" s="54">
        <v>0</v>
      </c>
      <c r="R28" s="99" t="s">
        <v>41</v>
      </c>
      <c r="S28" s="54">
        <v>6272</v>
      </c>
      <c r="T28" s="56">
        <f t="shared" si="7"/>
        <v>1</v>
      </c>
      <c r="U28" s="53">
        <v>110054</v>
      </c>
      <c r="V28" s="69">
        <v>94953</v>
      </c>
    </row>
    <row r="29" spans="1:22" x14ac:dyDescent="0.2">
      <c r="A29" s="34" t="s">
        <v>79</v>
      </c>
      <c r="B29" s="51" t="s">
        <v>78</v>
      </c>
      <c r="C29" s="63">
        <v>19821</v>
      </c>
      <c r="D29" s="53">
        <v>0</v>
      </c>
      <c r="E29" s="56">
        <f t="shared" si="0"/>
        <v>0</v>
      </c>
      <c r="F29" s="120">
        <f t="shared" si="1"/>
        <v>0</v>
      </c>
      <c r="G29" s="53">
        <v>0</v>
      </c>
      <c r="H29" s="56">
        <f t="shared" si="2"/>
        <v>0</v>
      </c>
      <c r="I29" s="120">
        <f t="shared" si="3"/>
        <v>0</v>
      </c>
      <c r="J29" s="53">
        <v>0</v>
      </c>
      <c r="K29" s="56">
        <f t="shared" si="4"/>
        <v>0</v>
      </c>
      <c r="L29" s="53">
        <v>0</v>
      </c>
      <c r="M29" s="55">
        <f t="shared" si="5"/>
        <v>0</v>
      </c>
      <c r="N29" s="53">
        <v>0</v>
      </c>
      <c r="O29" s="55">
        <f t="shared" si="6"/>
        <v>0</v>
      </c>
      <c r="P29" s="53">
        <v>0</v>
      </c>
      <c r="Q29" s="54">
        <v>0</v>
      </c>
      <c r="R29" s="99" t="s">
        <v>41</v>
      </c>
      <c r="S29" s="54">
        <v>0</v>
      </c>
      <c r="T29" s="55">
        <f t="shared" si="7"/>
        <v>0</v>
      </c>
      <c r="U29" s="53">
        <v>1644699</v>
      </c>
      <c r="V29" s="69">
        <v>1516981</v>
      </c>
    </row>
    <row r="30" spans="1:22" x14ac:dyDescent="0.2">
      <c r="A30" s="34" t="s">
        <v>80</v>
      </c>
      <c r="B30" s="51" t="s">
        <v>78</v>
      </c>
      <c r="C30" s="63">
        <v>1920</v>
      </c>
      <c r="D30" s="53">
        <v>0</v>
      </c>
      <c r="E30" s="56">
        <f t="shared" si="0"/>
        <v>0</v>
      </c>
      <c r="F30" s="120">
        <f t="shared" si="1"/>
        <v>0</v>
      </c>
      <c r="G30" s="53">
        <v>0</v>
      </c>
      <c r="H30" s="56">
        <f t="shared" si="2"/>
        <v>0</v>
      </c>
      <c r="I30" s="120">
        <f t="shared" si="3"/>
        <v>0</v>
      </c>
      <c r="J30" s="53">
        <v>0</v>
      </c>
      <c r="K30" s="56">
        <f t="shared" si="4"/>
        <v>0</v>
      </c>
      <c r="L30" s="53">
        <v>0</v>
      </c>
      <c r="M30" s="55">
        <f t="shared" si="5"/>
        <v>0</v>
      </c>
      <c r="N30" s="53">
        <v>0</v>
      </c>
      <c r="O30" s="55">
        <f t="shared" si="6"/>
        <v>0</v>
      </c>
      <c r="P30" s="53">
        <v>0</v>
      </c>
      <c r="Q30" s="54">
        <v>0</v>
      </c>
      <c r="R30" s="99" t="s">
        <v>41</v>
      </c>
      <c r="S30" s="54">
        <v>0</v>
      </c>
      <c r="T30" s="55">
        <f t="shared" si="7"/>
        <v>0</v>
      </c>
      <c r="U30" s="53">
        <v>127042</v>
      </c>
      <c r="V30" s="69">
        <v>110145</v>
      </c>
    </row>
    <row r="31" spans="1:22" x14ac:dyDescent="0.2">
      <c r="A31" s="34" t="s">
        <v>81</v>
      </c>
      <c r="B31" s="51" t="s">
        <v>82</v>
      </c>
      <c r="C31" s="63">
        <v>34114</v>
      </c>
      <c r="D31" s="53">
        <v>0</v>
      </c>
      <c r="E31" s="56">
        <f t="shared" si="0"/>
        <v>0</v>
      </c>
      <c r="F31" s="120">
        <f t="shared" si="1"/>
        <v>0</v>
      </c>
      <c r="G31" s="53">
        <v>0</v>
      </c>
      <c r="H31" s="56">
        <f t="shared" si="2"/>
        <v>0</v>
      </c>
      <c r="I31" s="120">
        <f t="shared" si="3"/>
        <v>0</v>
      </c>
      <c r="J31" s="53">
        <v>0</v>
      </c>
      <c r="K31" s="56">
        <f t="shared" si="4"/>
        <v>0</v>
      </c>
      <c r="L31" s="53">
        <v>0</v>
      </c>
      <c r="M31" s="55">
        <f t="shared" si="5"/>
        <v>0</v>
      </c>
      <c r="N31" s="53">
        <v>0</v>
      </c>
      <c r="O31" s="55">
        <f t="shared" si="6"/>
        <v>0</v>
      </c>
      <c r="P31" s="53">
        <v>0</v>
      </c>
      <c r="Q31" s="54">
        <v>0</v>
      </c>
      <c r="R31" s="99" t="s">
        <v>41</v>
      </c>
      <c r="S31" s="54">
        <v>0</v>
      </c>
      <c r="T31" s="55">
        <f t="shared" si="7"/>
        <v>0</v>
      </c>
      <c r="U31" s="53">
        <v>1016308</v>
      </c>
      <c r="V31" s="69">
        <v>1027132</v>
      </c>
    </row>
    <row r="32" spans="1:22" x14ac:dyDescent="0.2">
      <c r="A32" s="34" t="s">
        <v>83</v>
      </c>
      <c r="B32" s="51" t="s">
        <v>84</v>
      </c>
      <c r="C32" s="63">
        <v>12588</v>
      </c>
      <c r="D32" s="53">
        <v>0</v>
      </c>
      <c r="E32" s="56">
        <f t="shared" si="0"/>
        <v>0</v>
      </c>
      <c r="F32" s="120">
        <f t="shared" si="1"/>
        <v>0</v>
      </c>
      <c r="G32" s="53">
        <v>0</v>
      </c>
      <c r="H32" s="56">
        <f t="shared" si="2"/>
        <v>0</v>
      </c>
      <c r="I32" s="120">
        <f t="shared" si="3"/>
        <v>0</v>
      </c>
      <c r="J32" s="53">
        <v>0</v>
      </c>
      <c r="K32" s="56">
        <f t="shared" si="4"/>
        <v>0</v>
      </c>
      <c r="L32" s="53">
        <v>0</v>
      </c>
      <c r="M32" s="55">
        <f t="shared" si="5"/>
        <v>0</v>
      </c>
      <c r="N32" s="53">
        <v>0</v>
      </c>
      <c r="O32" s="55">
        <f t="shared" si="6"/>
        <v>0</v>
      </c>
      <c r="P32" s="53">
        <v>0</v>
      </c>
      <c r="Q32" s="54">
        <v>0</v>
      </c>
      <c r="R32" s="99" t="s">
        <v>41</v>
      </c>
      <c r="S32" s="54">
        <v>0</v>
      </c>
      <c r="T32" s="55">
        <f t="shared" si="7"/>
        <v>0</v>
      </c>
      <c r="U32" s="53">
        <v>503172</v>
      </c>
      <c r="V32" s="69">
        <v>498894</v>
      </c>
    </row>
    <row r="33" spans="1:22" x14ac:dyDescent="0.2">
      <c r="A33" s="34" t="s">
        <v>85</v>
      </c>
      <c r="B33" s="51" t="s">
        <v>86</v>
      </c>
      <c r="C33" s="63">
        <v>75604</v>
      </c>
      <c r="D33" s="53">
        <v>470000</v>
      </c>
      <c r="E33" s="56">
        <f t="shared" si="0"/>
        <v>0.14998249672352068</v>
      </c>
      <c r="F33" s="120">
        <f t="shared" si="1"/>
        <v>6.2166022961748055</v>
      </c>
      <c r="G33" s="53">
        <v>119544</v>
      </c>
      <c r="H33" s="56">
        <f t="shared" si="2"/>
        <v>4.5066200312067525E-2</v>
      </c>
      <c r="I33" s="120">
        <f t="shared" si="3"/>
        <v>1.5811861806253638</v>
      </c>
      <c r="J33" s="53">
        <v>0</v>
      </c>
      <c r="K33" s="56">
        <f t="shared" si="4"/>
        <v>0</v>
      </c>
      <c r="L33" s="53">
        <v>0</v>
      </c>
      <c r="M33" s="55">
        <f t="shared" si="5"/>
        <v>0</v>
      </c>
      <c r="N33" s="53">
        <v>75000</v>
      </c>
      <c r="O33" s="55">
        <f t="shared" si="6"/>
        <v>0.15957446808510639</v>
      </c>
      <c r="P33" s="53">
        <v>395000</v>
      </c>
      <c r="Q33" s="54">
        <v>0</v>
      </c>
      <c r="R33" s="99" t="s">
        <v>41</v>
      </c>
      <c r="S33" s="54">
        <v>395000</v>
      </c>
      <c r="T33" s="55">
        <f t="shared" si="7"/>
        <v>0.84042553191489366</v>
      </c>
      <c r="U33" s="53">
        <v>3133699</v>
      </c>
      <c r="V33" s="69">
        <v>2652631</v>
      </c>
    </row>
    <row r="34" spans="1:22" x14ac:dyDescent="0.2">
      <c r="A34" s="34" t="s">
        <v>87</v>
      </c>
      <c r="B34" s="51" t="s">
        <v>88</v>
      </c>
      <c r="C34" s="63">
        <v>17871</v>
      </c>
      <c r="D34" s="53">
        <v>0</v>
      </c>
      <c r="E34" s="56">
        <f t="shared" si="0"/>
        <v>0</v>
      </c>
      <c r="F34" s="120">
        <f t="shared" si="1"/>
        <v>0</v>
      </c>
      <c r="G34" s="53">
        <v>0</v>
      </c>
      <c r="H34" s="56">
        <f t="shared" si="2"/>
        <v>0</v>
      </c>
      <c r="I34" s="120">
        <f t="shared" si="3"/>
        <v>0</v>
      </c>
      <c r="J34" s="53">
        <v>0</v>
      </c>
      <c r="K34" s="56">
        <f t="shared" si="4"/>
        <v>0</v>
      </c>
      <c r="L34" s="53">
        <v>0</v>
      </c>
      <c r="M34" s="55">
        <f t="shared" si="5"/>
        <v>0</v>
      </c>
      <c r="N34" s="53">
        <v>0</v>
      </c>
      <c r="O34" s="55">
        <f t="shared" si="6"/>
        <v>0</v>
      </c>
      <c r="P34" s="53">
        <v>0</v>
      </c>
      <c r="Q34" s="54">
        <v>0</v>
      </c>
      <c r="R34" s="99"/>
      <c r="S34" s="54">
        <v>0</v>
      </c>
      <c r="T34" s="55">
        <f t="shared" si="7"/>
        <v>0</v>
      </c>
      <c r="U34" s="53">
        <v>737686</v>
      </c>
      <c r="V34" s="69">
        <v>728687</v>
      </c>
    </row>
    <row r="35" spans="1:22" x14ac:dyDescent="0.2">
      <c r="A35" s="34" t="s">
        <v>89</v>
      </c>
      <c r="B35" s="51" t="s">
        <v>90</v>
      </c>
      <c r="C35" s="63">
        <v>131744</v>
      </c>
      <c r="D35" s="53">
        <v>169904</v>
      </c>
      <c r="E35" s="56">
        <f t="shared" si="0"/>
        <v>2.7551087091006121E-2</v>
      </c>
      <c r="F35" s="120">
        <f t="shared" si="1"/>
        <v>1.2896526597036677</v>
      </c>
      <c r="G35" s="53">
        <v>188533</v>
      </c>
      <c r="H35" s="56">
        <f t="shared" si="2"/>
        <v>3.0125085905381602E-2</v>
      </c>
      <c r="I35" s="120">
        <f t="shared" si="3"/>
        <v>1.4310556837503037</v>
      </c>
      <c r="J35" s="53">
        <v>0</v>
      </c>
      <c r="K35" s="56">
        <f t="shared" si="4"/>
        <v>0</v>
      </c>
      <c r="L35" s="53">
        <v>0</v>
      </c>
      <c r="M35" s="55">
        <f t="shared" si="5"/>
        <v>0</v>
      </c>
      <c r="N35" s="53">
        <v>40739</v>
      </c>
      <c r="O35" s="55">
        <f t="shared" si="6"/>
        <v>0.23977657971560409</v>
      </c>
      <c r="P35" s="53">
        <v>0</v>
      </c>
      <c r="Q35" s="54">
        <v>129165</v>
      </c>
      <c r="R35" s="99" t="s">
        <v>325</v>
      </c>
      <c r="S35" s="54">
        <v>129165</v>
      </c>
      <c r="T35" s="55">
        <f t="shared" si="7"/>
        <v>0.76022342028439593</v>
      </c>
      <c r="U35" s="53">
        <v>6166871</v>
      </c>
      <c r="V35" s="69">
        <v>6258339</v>
      </c>
    </row>
    <row r="36" spans="1:22" x14ac:dyDescent="0.2">
      <c r="A36" s="34" t="s">
        <v>91</v>
      </c>
      <c r="B36" s="51" t="s">
        <v>90</v>
      </c>
      <c r="C36" s="63">
        <v>59190</v>
      </c>
      <c r="D36" s="53">
        <v>618483</v>
      </c>
      <c r="E36" s="56">
        <f t="shared" si="0"/>
        <v>7.2889250195898925E-2</v>
      </c>
      <c r="F36" s="120">
        <f t="shared" si="1"/>
        <v>10.449113025848961</v>
      </c>
      <c r="G36" s="53">
        <v>0</v>
      </c>
      <c r="H36" s="56">
        <f t="shared" si="2"/>
        <v>0</v>
      </c>
      <c r="I36" s="120">
        <f t="shared" si="3"/>
        <v>0</v>
      </c>
      <c r="J36" s="53">
        <v>0</v>
      </c>
      <c r="K36" s="56">
        <f t="shared" si="4"/>
        <v>0</v>
      </c>
      <c r="L36" s="53">
        <v>560811</v>
      </c>
      <c r="M36" s="55">
        <f t="shared" si="5"/>
        <v>0.90675248955913101</v>
      </c>
      <c r="N36" s="53">
        <v>0</v>
      </c>
      <c r="O36" s="55">
        <f t="shared" si="6"/>
        <v>0</v>
      </c>
      <c r="P36" s="53">
        <v>0</v>
      </c>
      <c r="Q36" s="54">
        <v>57672</v>
      </c>
      <c r="R36" s="99" t="s">
        <v>231</v>
      </c>
      <c r="S36" s="54">
        <v>57672</v>
      </c>
      <c r="T36" s="55">
        <f t="shared" si="7"/>
        <v>9.3247510440869028E-2</v>
      </c>
      <c r="U36" s="53">
        <v>8485243</v>
      </c>
      <c r="V36" s="69">
        <v>8851212</v>
      </c>
    </row>
    <row r="37" spans="1:22" x14ac:dyDescent="0.2">
      <c r="A37" s="34" t="s">
        <v>93</v>
      </c>
      <c r="B37" s="51" t="s">
        <v>94</v>
      </c>
      <c r="C37" s="63">
        <v>8020</v>
      </c>
      <c r="D37" s="53">
        <v>0</v>
      </c>
      <c r="E37" s="56">
        <f t="shared" si="0"/>
        <v>0</v>
      </c>
      <c r="F37" s="120">
        <f t="shared" si="1"/>
        <v>0</v>
      </c>
      <c r="G37" s="53">
        <v>0</v>
      </c>
      <c r="H37" s="56">
        <f t="shared" si="2"/>
        <v>0</v>
      </c>
      <c r="I37" s="120">
        <f t="shared" si="3"/>
        <v>0</v>
      </c>
      <c r="J37" s="53">
        <v>0</v>
      </c>
      <c r="K37" s="56">
        <f t="shared" si="4"/>
        <v>0</v>
      </c>
      <c r="L37" s="53">
        <v>0</v>
      </c>
      <c r="M37" s="55">
        <f t="shared" si="5"/>
        <v>0</v>
      </c>
      <c r="N37" s="53">
        <v>0</v>
      </c>
      <c r="O37" s="55">
        <f t="shared" si="6"/>
        <v>0</v>
      </c>
      <c r="P37" s="53">
        <v>0</v>
      </c>
      <c r="Q37" s="54">
        <v>0</v>
      </c>
      <c r="R37" s="99" t="s">
        <v>41</v>
      </c>
      <c r="S37" s="54">
        <v>0</v>
      </c>
      <c r="T37" s="55">
        <f t="shared" si="7"/>
        <v>0</v>
      </c>
      <c r="U37" s="53">
        <v>184724</v>
      </c>
      <c r="V37" s="69">
        <v>161749</v>
      </c>
    </row>
    <row r="38" spans="1:22" x14ac:dyDescent="0.2">
      <c r="A38" s="34" t="s">
        <v>95</v>
      </c>
      <c r="B38" s="51" t="s">
        <v>96</v>
      </c>
      <c r="C38" s="63">
        <v>4230</v>
      </c>
      <c r="D38" s="53">
        <v>0</v>
      </c>
      <c r="E38" s="56">
        <f t="shared" si="0"/>
        <v>0</v>
      </c>
      <c r="F38" s="120">
        <f t="shared" si="1"/>
        <v>0</v>
      </c>
      <c r="G38" s="53">
        <v>18057</v>
      </c>
      <c r="H38" s="56">
        <f t="shared" si="2"/>
        <v>5.1849639777520627E-2</v>
      </c>
      <c r="I38" s="120">
        <f t="shared" si="3"/>
        <v>4.2687943262411352</v>
      </c>
      <c r="J38" s="53">
        <v>0</v>
      </c>
      <c r="K38" s="56">
        <f t="shared" si="4"/>
        <v>0</v>
      </c>
      <c r="L38" s="53">
        <v>0</v>
      </c>
      <c r="M38" s="55">
        <f t="shared" si="5"/>
        <v>0</v>
      </c>
      <c r="N38" s="53">
        <v>0</v>
      </c>
      <c r="O38" s="55">
        <f t="shared" si="6"/>
        <v>0</v>
      </c>
      <c r="P38" s="53">
        <v>0</v>
      </c>
      <c r="Q38" s="54">
        <v>0</v>
      </c>
      <c r="R38" s="99" t="s">
        <v>41</v>
      </c>
      <c r="S38" s="54">
        <v>0</v>
      </c>
      <c r="T38" s="55">
        <f t="shared" si="7"/>
        <v>0</v>
      </c>
      <c r="U38" s="53">
        <v>360569</v>
      </c>
      <c r="V38" s="69">
        <v>348257</v>
      </c>
    </row>
    <row r="39" spans="1:22" x14ac:dyDescent="0.2">
      <c r="A39" s="34" t="s">
        <v>97</v>
      </c>
      <c r="B39" s="51" t="s">
        <v>96</v>
      </c>
      <c r="C39" s="63">
        <v>6154</v>
      </c>
      <c r="D39" s="53">
        <v>108708</v>
      </c>
      <c r="E39" s="56">
        <f t="shared" si="0"/>
        <v>0.22004821676899067</v>
      </c>
      <c r="F39" s="120">
        <f t="shared" si="1"/>
        <v>17.66460838479038</v>
      </c>
      <c r="G39" s="53">
        <v>3823</v>
      </c>
      <c r="H39" s="58">
        <f t="shared" si="2"/>
        <v>9.2246960290132737E-3</v>
      </c>
      <c r="I39" s="120">
        <f t="shared" si="3"/>
        <v>0.62122196945076369</v>
      </c>
      <c r="J39" s="53">
        <v>0</v>
      </c>
      <c r="K39" s="56">
        <f t="shared" si="4"/>
        <v>0</v>
      </c>
      <c r="L39" s="53">
        <v>0</v>
      </c>
      <c r="M39" s="55">
        <f t="shared" si="5"/>
        <v>0</v>
      </c>
      <c r="N39" s="53">
        <v>0</v>
      </c>
      <c r="O39" s="55">
        <f t="shared" si="6"/>
        <v>0</v>
      </c>
      <c r="P39" s="53">
        <v>107565</v>
      </c>
      <c r="Q39" s="54">
        <v>1143</v>
      </c>
      <c r="R39" s="99" t="s">
        <v>232</v>
      </c>
      <c r="S39" s="54">
        <v>108708</v>
      </c>
      <c r="T39" s="56">
        <f t="shared" si="7"/>
        <v>1</v>
      </c>
      <c r="U39" s="53">
        <v>494019</v>
      </c>
      <c r="V39" s="69">
        <v>414431</v>
      </c>
    </row>
    <row r="40" spans="1:22" x14ac:dyDescent="0.2">
      <c r="A40" s="34" t="s">
        <v>98</v>
      </c>
      <c r="B40" s="51" t="s">
        <v>99</v>
      </c>
      <c r="C40" s="63">
        <v>9476</v>
      </c>
      <c r="D40" s="53">
        <v>0</v>
      </c>
      <c r="E40" s="56">
        <f t="shared" si="0"/>
        <v>0</v>
      </c>
      <c r="F40" s="120">
        <f t="shared" si="1"/>
        <v>0</v>
      </c>
      <c r="G40" s="53">
        <v>0</v>
      </c>
      <c r="H40" s="56">
        <f t="shared" si="2"/>
        <v>0</v>
      </c>
      <c r="I40" s="120">
        <f t="shared" si="3"/>
        <v>0</v>
      </c>
      <c r="J40" s="53">
        <v>0</v>
      </c>
      <c r="K40" s="56">
        <f t="shared" si="4"/>
        <v>0</v>
      </c>
      <c r="L40" s="53">
        <v>0</v>
      </c>
      <c r="M40" s="55">
        <f t="shared" si="5"/>
        <v>0</v>
      </c>
      <c r="N40" s="53">
        <v>0</v>
      </c>
      <c r="O40" s="55">
        <f t="shared" si="6"/>
        <v>0</v>
      </c>
      <c r="P40" s="53">
        <v>0</v>
      </c>
      <c r="Q40" s="54">
        <v>0</v>
      </c>
      <c r="R40" s="99" t="s">
        <v>41</v>
      </c>
      <c r="S40" s="54">
        <v>0</v>
      </c>
      <c r="T40" s="55">
        <f t="shared" si="7"/>
        <v>0</v>
      </c>
      <c r="U40" s="53">
        <v>780033</v>
      </c>
      <c r="V40" s="69">
        <v>757211</v>
      </c>
    </row>
    <row r="41" spans="1:22" x14ac:dyDescent="0.2">
      <c r="A41" s="34" t="s">
        <v>100</v>
      </c>
      <c r="B41" s="51" t="s">
        <v>99</v>
      </c>
      <c r="C41" s="63">
        <v>12642</v>
      </c>
      <c r="D41" s="53">
        <v>28201</v>
      </c>
      <c r="E41" s="56">
        <f t="shared" si="0"/>
        <v>2.3496564790729684E-2</v>
      </c>
      <c r="F41" s="120">
        <f t="shared" si="1"/>
        <v>2.2307388071507672</v>
      </c>
      <c r="G41" s="53">
        <v>28201</v>
      </c>
      <c r="H41" s="56">
        <f t="shared" si="2"/>
        <v>2.3496564790729684E-2</v>
      </c>
      <c r="I41" s="120">
        <f t="shared" si="3"/>
        <v>2.2307388071507672</v>
      </c>
      <c r="J41" s="53">
        <v>0</v>
      </c>
      <c r="K41" s="56">
        <f t="shared" si="4"/>
        <v>0</v>
      </c>
      <c r="L41" s="53">
        <v>0</v>
      </c>
      <c r="M41" s="55">
        <f t="shared" si="5"/>
        <v>0</v>
      </c>
      <c r="N41" s="53">
        <v>0</v>
      </c>
      <c r="O41" s="55">
        <f t="shared" si="6"/>
        <v>0</v>
      </c>
      <c r="P41" s="53">
        <v>28201</v>
      </c>
      <c r="Q41" s="54">
        <v>0</v>
      </c>
      <c r="R41" s="99" t="s">
        <v>41</v>
      </c>
      <c r="S41" s="54">
        <v>28201</v>
      </c>
      <c r="T41" s="56">
        <f t="shared" si="7"/>
        <v>1</v>
      </c>
      <c r="U41" s="53">
        <v>1200218</v>
      </c>
      <c r="V41" s="69">
        <v>1200218</v>
      </c>
    </row>
    <row r="42" spans="1:22" x14ac:dyDescent="0.2">
      <c r="A42" s="34" t="s">
        <v>101</v>
      </c>
      <c r="B42" s="51" t="s">
        <v>102</v>
      </c>
      <c r="C42" s="63">
        <v>31931</v>
      </c>
      <c r="D42" s="53">
        <v>30892</v>
      </c>
      <c r="E42" s="56">
        <f t="shared" si="0"/>
        <v>2.0927086459378408E-2</v>
      </c>
      <c r="F42" s="120">
        <f t="shared" si="1"/>
        <v>0.96746108797093733</v>
      </c>
      <c r="G42" s="53">
        <v>30892</v>
      </c>
      <c r="H42" s="56">
        <f t="shared" si="2"/>
        <v>2.2885217580694988E-2</v>
      </c>
      <c r="I42" s="120">
        <f t="shared" si="3"/>
        <v>0.96746108797093733</v>
      </c>
      <c r="J42" s="53">
        <v>30892</v>
      </c>
      <c r="K42" s="56">
        <f t="shared" si="4"/>
        <v>1</v>
      </c>
      <c r="L42" s="53">
        <v>0</v>
      </c>
      <c r="M42" s="55">
        <f t="shared" si="5"/>
        <v>0</v>
      </c>
      <c r="N42" s="53">
        <v>0</v>
      </c>
      <c r="O42" s="55">
        <f t="shared" si="6"/>
        <v>0</v>
      </c>
      <c r="P42" s="53">
        <v>0</v>
      </c>
      <c r="Q42" s="54">
        <v>0</v>
      </c>
      <c r="R42" s="99"/>
      <c r="S42" s="54">
        <v>0</v>
      </c>
      <c r="T42" s="55">
        <f t="shared" si="7"/>
        <v>0</v>
      </c>
      <c r="U42" s="53">
        <v>1476173</v>
      </c>
      <c r="V42" s="69">
        <v>1349867</v>
      </c>
    </row>
    <row r="43" spans="1:22" x14ac:dyDescent="0.2">
      <c r="A43" s="34" t="s">
        <v>103</v>
      </c>
      <c r="B43" s="51" t="s">
        <v>104</v>
      </c>
      <c r="C43" s="63">
        <v>16359</v>
      </c>
      <c r="D43" s="53">
        <v>32000</v>
      </c>
      <c r="E43" s="56">
        <f t="shared" si="0"/>
        <v>3.9627403340094756E-2</v>
      </c>
      <c r="F43" s="120">
        <f t="shared" si="1"/>
        <v>1.9561097866617765</v>
      </c>
      <c r="G43" s="53">
        <v>15000</v>
      </c>
      <c r="H43" s="56">
        <f t="shared" si="2"/>
        <v>1.9165312317929534E-2</v>
      </c>
      <c r="I43" s="120">
        <f t="shared" si="3"/>
        <v>0.91692646249770771</v>
      </c>
      <c r="J43" s="53">
        <v>32000</v>
      </c>
      <c r="K43" s="56">
        <f t="shared" si="4"/>
        <v>1</v>
      </c>
      <c r="L43" s="53">
        <v>0</v>
      </c>
      <c r="M43" s="55">
        <f t="shared" si="5"/>
        <v>0</v>
      </c>
      <c r="N43" s="53">
        <v>0</v>
      </c>
      <c r="O43" s="55">
        <f t="shared" si="6"/>
        <v>0</v>
      </c>
      <c r="P43" s="53">
        <v>0</v>
      </c>
      <c r="Q43" s="54">
        <v>0</v>
      </c>
      <c r="R43" s="99" t="s">
        <v>41</v>
      </c>
      <c r="S43" s="54">
        <v>0</v>
      </c>
      <c r="T43" s="55">
        <f t="shared" si="7"/>
        <v>0</v>
      </c>
      <c r="U43" s="53">
        <v>807522</v>
      </c>
      <c r="V43" s="69">
        <v>782664</v>
      </c>
    </row>
    <row r="44" spans="1:22" x14ac:dyDescent="0.2">
      <c r="A44" s="34" t="s">
        <v>105</v>
      </c>
      <c r="B44" s="51" t="s">
        <v>106</v>
      </c>
      <c r="C44" s="63">
        <v>11147</v>
      </c>
      <c r="D44" s="53">
        <v>47500</v>
      </c>
      <c r="E44" s="56">
        <f t="shared" si="0"/>
        <v>0.10157581511918586</v>
      </c>
      <c r="F44" s="120">
        <f t="shared" si="1"/>
        <v>4.2612362070512244</v>
      </c>
      <c r="G44" s="53">
        <v>81500</v>
      </c>
      <c r="H44" s="56">
        <f t="shared" si="2"/>
        <v>0.1726197536303099</v>
      </c>
      <c r="I44" s="120">
        <f t="shared" si="3"/>
        <v>7.311384228940522</v>
      </c>
      <c r="J44" s="53">
        <v>0</v>
      </c>
      <c r="K44" s="56">
        <f>IF(D44,J44/D44,0)</f>
        <v>0</v>
      </c>
      <c r="L44" s="53">
        <v>0</v>
      </c>
      <c r="M44" s="55">
        <f t="shared" si="5"/>
        <v>0</v>
      </c>
      <c r="N44" s="53">
        <v>0</v>
      </c>
      <c r="O44" s="55">
        <f t="shared" si="6"/>
        <v>0</v>
      </c>
      <c r="P44" s="53">
        <v>47500</v>
      </c>
      <c r="Q44" s="54">
        <v>0</v>
      </c>
      <c r="R44" s="99" t="s">
        <v>41</v>
      </c>
      <c r="S44" s="54">
        <v>47500</v>
      </c>
      <c r="T44" s="56">
        <f t="shared" si="7"/>
        <v>1</v>
      </c>
      <c r="U44" s="53">
        <v>467631</v>
      </c>
      <c r="V44" s="69">
        <v>472136</v>
      </c>
    </row>
    <row r="45" spans="1:22" x14ac:dyDescent="0.2">
      <c r="A45" s="34" t="s">
        <v>107</v>
      </c>
      <c r="B45" s="51" t="s">
        <v>108</v>
      </c>
      <c r="C45" s="63">
        <v>9631</v>
      </c>
      <c r="D45" s="53">
        <v>0</v>
      </c>
      <c r="E45" s="56">
        <f t="shared" si="0"/>
        <v>0</v>
      </c>
      <c r="F45" s="120">
        <f t="shared" si="1"/>
        <v>0</v>
      </c>
      <c r="G45" s="53">
        <v>0</v>
      </c>
      <c r="H45" s="56">
        <f t="shared" si="2"/>
        <v>0</v>
      </c>
      <c r="I45" s="120">
        <f t="shared" si="3"/>
        <v>0</v>
      </c>
      <c r="J45" s="53">
        <v>0</v>
      </c>
      <c r="K45" s="56">
        <f t="shared" si="4"/>
        <v>0</v>
      </c>
      <c r="L45" s="53">
        <v>0</v>
      </c>
      <c r="M45" s="55">
        <f t="shared" si="5"/>
        <v>0</v>
      </c>
      <c r="N45" s="53">
        <v>0</v>
      </c>
      <c r="O45" s="55">
        <f t="shared" si="6"/>
        <v>0</v>
      </c>
      <c r="P45" s="53">
        <v>0</v>
      </c>
      <c r="Q45" s="54">
        <v>0</v>
      </c>
      <c r="R45" s="99" t="s">
        <v>41</v>
      </c>
      <c r="S45" s="54">
        <v>0</v>
      </c>
      <c r="T45" s="55">
        <f t="shared" si="7"/>
        <v>0</v>
      </c>
      <c r="U45" s="53">
        <v>135682</v>
      </c>
      <c r="V45" s="69">
        <v>148840</v>
      </c>
    </row>
    <row r="46" spans="1:22" x14ac:dyDescent="0.2">
      <c r="A46" s="34" t="s">
        <v>110</v>
      </c>
      <c r="B46" s="51" t="s">
        <v>108</v>
      </c>
      <c r="C46" s="63">
        <v>73192</v>
      </c>
      <c r="D46" s="53">
        <v>809870</v>
      </c>
      <c r="E46" s="56">
        <f t="shared" si="0"/>
        <v>0.15380209481693</v>
      </c>
      <c r="F46" s="120">
        <f t="shared" si="1"/>
        <v>11.065007104601596</v>
      </c>
      <c r="G46" s="53">
        <v>828730</v>
      </c>
      <c r="H46" s="56">
        <f t="shared" si="2"/>
        <v>0.15738379003745587</v>
      </c>
      <c r="I46" s="120">
        <f t="shared" si="3"/>
        <v>11.322685539403214</v>
      </c>
      <c r="J46" s="53">
        <v>808730</v>
      </c>
      <c r="K46" s="58">
        <f t="shared" si="4"/>
        <v>0.99859236667613316</v>
      </c>
      <c r="L46" s="53">
        <v>0</v>
      </c>
      <c r="M46" s="55">
        <f t="shared" si="5"/>
        <v>0</v>
      </c>
      <c r="N46" s="53">
        <v>0</v>
      </c>
      <c r="O46" s="55">
        <f t="shared" si="6"/>
        <v>0</v>
      </c>
      <c r="P46" s="53">
        <v>0</v>
      </c>
      <c r="Q46" s="54">
        <v>1140</v>
      </c>
      <c r="R46" s="99" t="s">
        <v>326</v>
      </c>
      <c r="S46" s="54">
        <v>1140</v>
      </c>
      <c r="T46" s="58">
        <f t="shared" si="7"/>
        <v>1.4076333238667933E-3</v>
      </c>
      <c r="U46" s="53">
        <v>5265663</v>
      </c>
      <c r="V46" s="69">
        <v>5265663</v>
      </c>
    </row>
    <row r="47" spans="1:22" x14ac:dyDescent="0.2">
      <c r="A47" s="34" t="s">
        <v>111</v>
      </c>
      <c r="B47" s="51" t="s">
        <v>112</v>
      </c>
      <c r="C47" s="63">
        <v>6528</v>
      </c>
      <c r="D47" s="53">
        <v>0</v>
      </c>
      <c r="E47" s="56">
        <f t="shared" si="0"/>
        <v>0</v>
      </c>
      <c r="F47" s="120">
        <f t="shared" si="1"/>
        <v>0</v>
      </c>
      <c r="G47" s="53">
        <v>0</v>
      </c>
      <c r="H47" s="56">
        <f t="shared" si="2"/>
        <v>0</v>
      </c>
      <c r="I47" s="120">
        <f t="shared" si="3"/>
        <v>0</v>
      </c>
      <c r="J47" s="53">
        <v>0</v>
      </c>
      <c r="K47" s="56">
        <f t="shared" si="4"/>
        <v>0</v>
      </c>
      <c r="L47" s="53">
        <v>0</v>
      </c>
      <c r="M47" s="55">
        <f t="shared" si="5"/>
        <v>0</v>
      </c>
      <c r="N47" s="53">
        <v>0</v>
      </c>
      <c r="O47" s="55">
        <f t="shared" si="6"/>
        <v>0</v>
      </c>
      <c r="P47" s="53">
        <v>0</v>
      </c>
      <c r="Q47" s="54">
        <v>0</v>
      </c>
      <c r="R47" s="99"/>
      <c r="S47" s="54">
        <v>0</v>
      </c>
      <c r="T47" s="55">
        <f t="shared" si="7"/>
        <v>0</v>
      </c>
      <c r="U47" s="53">
        <v>354527</v>
      </c>
      <c r="V47" s="69">
        <v>314352</v>
      </c>
    </row>
    <row r="48" spans="1:22" x14ac:dyDescent="0.2">
      <c r="A48" s="34" t="s">
        <v>113</v>
      </c>
      <c r="B48" s="51" t="s">
        <v>114</v>
      </c>
      <c r="C48" s="63">
        <v>31012</v>
      </c>
      <c r="D48" s="53">
        <v>53322</v>
      </c>
      <c r="E48" s="56">
        <f t="shared" si="0"/>
        <v>4.3949432025175192E-2</v>
      </c>
      <c r="F48" s="120">
        <f t="shared" si="1"/>
        <v>1.7193989423448988</v>
      </c>
      <c r="G48" s="53">
        <v>0</v>
      </c>
      <c r="H48" s="56">
        <f t="shared" si="2"/>
        <v>0</v>
      </c>
      <c r="I48" s="120">
        <f t="shared" si="3"/>
        <v>0</v>
      </c>
      <c r="J48" s="53">
        <v>0</v>
      </c>
      <c r="K48" s="56">
        <f t="shared" si="4"/>
        <v>0</v>
      </c>
      <c r="L48" s="53">
        <v>0</v>
      </c>
      <c r="M48" s="55">
        <f t="shared" si="5"/>
        <v>0</v>
      </c>
      <c r="N48" s="53">
        <v>53322</v>
      </c>
      <c r="O48" s="56">
        <f t="shared" si="6"/>
        <v>1</v>
      </c>
      <c r="P48" s="53">
        <v>0</v>
      </c>
      <c r="Q48" s="54">
        <v>0</v>
      </c>
      <c r="R48" s="99"/>
      <c r="S48" s="54">
        <v>0</v>
      </c>
      <c r="T48" s="55">
        <f t="shared" si="7"/>
        <v>0</v>
      </c>
      <c r="U48" s="53">
        <v>1213258</v>
      </c>
      <c r="V48" s="69">
        <v>1139972</v>
      </c>
    </row>
    <row r="49" spans="1:22" x14ac:dyDescent="0.2">
      <c r="A49" s="34" t="s">
        <v>115</v>
      </c>
      <c r="B49" s="51" t="s">
        <v>116</v>
      </c>
      <c r="C49" s="63">
        <v>23359</v>
      </c>
      <c r="D49" s="53">
        <v>0</v>
      </c>
      <c r="E49" s="56">
        <f t="shared" si="0"/>
        <v>0</v>
      </c>
      <c r="F49" s="120">
        <f t="shared" si="1"/>
        <v>0</v>
      </c>
      <c r="G49" s="53">
        <v>169912</v>
      </c>
      <c r="H49" s="56">
        <f t="shared" si="2"/>
        <v>6.3012309710887004E-2</v>
      </c>
      <c r="I49" s="120">
        <f t="shared" si="3"/>
        <v>7.2739415214692409</v>
      </c>
      <c r="J49" s="53">
        <v>0</v>
      </c>
      <c r="K49" s="56">
        <f t="shared" si="4"/>
        <v>0</v>
      </c>
      <c r="L49" s="53">
        <v>0</v>
      </c>
      <c r="M49" s="55">
        <f t="shared" si="5"/>
        <v>0</v>
      </c>
      <c r="N49" s="53">
        <v>0</v>
      </c>
      <c r="O49" s="55">
        <f t="shared" si="6"/>
        <v>0</v>
      </c>
      <c r="P49" s="53">
        <v>0</v>
      </c>
      <c r="Q49" s="54">
        <v>0</v>
      </c>
      <c r="R49" s="99" t="s">
        <v>41</v>
      </c>
      <c r="S49" s="54">
        <v>0</v>
      </c>
      <c r="T49" s="55">
        <f t="shared" si="7"/>
        <v>0</v>
      </c>
      <c r="U49" s="53">
        <v>2780684</v>
      </c>
      <c r="V49" s="69">
        <v>2696489</v>
      </c>
    </row>
    <row r="50" spans="1:22" x14ac:dyDescent="0.2">
      <c r="A50" s="34" t="s">
        <v>117</v>
      </c>
      <c r="B50" s="51" t="s">
        <v>118</v>
      </c>
      <c r="C50" s="63">
        <v>43240</v>
      </c>
      <c r="D50" s="53">
        <v>0</v>
      </c>
      <c r="E50" s="56">
        <f t="shared" si="0"/>
        <v>0</v>
      </c>
      <c r="F50" s="120">
        <f t="shared" si="1"/>
        <v>0</v>
      </c>
      <c r="G50" s="53">
        <v>0</v>
      </c>
      <c r="H50" s="56">
        <f t="shared" si="2"/>
        <v>0</v>
      </c>
      <c r="I50" s="120">
        <f t="shared" si="3"/>
        <v>0</v>
      </c>
      <c r="J50" s="53">
        <v>0</v>
      </c>
      <c r="K50" s="56">
        <f t="shared" si="4"/>
        <v>0</v>
      </c>
      <c r="L50" s="53">
        <v>0</v>
      </c>
      <c r="M50" s="55">
        <f t="shared" si="5"/>
        <v>0</v>
      </c>
      <c r="N50" s="53">
        <v>0</v>
      </c>
      <c r="O50" s="55">
        <f t="shared" si="6"/>
        <v>0</v>
      </c>
      <c r="P50" s="53">
        <v>0</v>
      </c>
      <c r="Q50" s="54">
        <v>0</v>
      </c>
      <c r="R50" s="99" t="s">
        <v>41</v>
      </c>
      <c r="S50" s="54">
        <v>0</v>
      </c>
      <c r="T50" s="55">
        <f t="shared" si="7"/>
        <v>0</v>
      </c>
      <c r="U50" s="53">
        <v>1243244</v>
      </c>
      <c r="V50" s="69">
        <v>1207535</v>
      </c>
    </row>
    <row r="51" spans="1:22" x14ac:dyDescent="0.2">
      <c r="A51" s="123"/>
      <c r="B51" s="124"/>
      <c r="C51" s="124"/>
      <c r="D51" s="124"/>
      <c r="E51" s="124"/>
      <c r="F51" s="124"/>
      <c r="G51" s="124"/>
      <c r="H51" s="124"/>
      <c r="I51" s="124"/>
      <c r="J51" s="124"/>
      <c r="K51" s="124"/>
      <c r="L51" s="124"/>
      <c r="M51" s="124"/>
      <c r="N51" s="124"/>
      <c r="O51" s="124"/>
      <c r="P51" s="124"/>
      <c r="Q51" s="124"/>
      <c r="R51" s="124"/>
      <c r="S51" s="124"/>
      <c r="T51" s="124"/>
      <c r="U51" s="124"/>
      <c r="V51" s="125"/>
    </row>
    <row r="52" spans="1:22" x14ac:dyDescent="0.2">
      <c r="A52" s="4" t="s">
        <v>119</v>
      </c>
      <c r="B52" s="4"/>
      <c r="C52" s="5">
        <f>SUM(C3:C50)</f>
        <v>1097379</v>
      </c>
      <c r="D52" s="6">
        <f>SUM(D3:D50)</f>
        <v>4003756</v>
      </c>
      <c r="E52" s="7">
        <f>D52/U52</f>
        <v>6.118780816788412E-2</v>
      </c>
      <c r="F52" s="10">
        <f>D52/C52</f>
        <v>3.6484714943515413</v>
      </c>
      <c r="G52" s="6">
        <f>SUM(G3:G50)</f>
        <v>4881157</v>
      </c>
      <c r="H52" s="7">
        <f>G52/V52</f>
        <v>7.3830378972864749E-2</v>
      </c>
      <c r="I52" s="10">
        <f>G52/C52</f>
        <v>4.4480138584755133</v>
      </c>
      <c r="J52" s="6">
        <f t="shared" ref="J52:S52" si="8">SUM(J3:J50)</f>
        <v>1161300</v>
      </c>
      <c r="K52" s="7">
        <f>J52/D52</f>
        <v>0.29005264057050428</v>
      </c>
      <c r="L52" s="6">
        <f t="shared" si="8"/>
        <v>832415</v>
      </c>
      <c r="M52" s="7">
        <f>L52/D52</f>
        <v>0.2079085238960616</v>
      </c>
      <c r="N52" s="6">
        <f t="shared" si="8"/>
        <v>425276</v>
      </c>
      <c r="O52" s="7">
        <f>N52/D52</f>
        <v>0.10621926011475225</v>
      </c>
      <c r="P52" s="6">
        <f t="shared" si="8"/>
        <v>905447</v>
      </c>
      <c r="Q52" s="6">
        <f t="shared" si="8"/>
        <v>679317.95</v>
      </c>
      <c r="R52" s="8"/>
      <c r="S52" s="6">
        <f t="shared" si="8"/>
        <v>1584764.95</v>
      </c>
      <c r="T52" s="7">
        <f>S52/D52</f>
        <v>0.39581956293040832</v>
      </c>
      <c r="U52" s="6">
        <f>SUM(U3:U50)</f>
        <v>65433884.950000003</v>
      </c>
      <c r="V52" s="6">
        <f>SUM(V3:V50)</f>
        <v>66113124</v>
      </c>
    </row>
    <row r="53" spans="1:22" x14ac:dyDescent="0.2">
      <c r="A53" s="4" t="s">
        <v>120</v>
      </c>
      <c r="B53" s="4"/>
      <c r="C53" s="5">
        <f t="shared" ref="C53:I53" si="9">AVERAGE(C3:C50)</f>
        <v>22862.0625</v>
      </c>
      <c r="D53" s="6">
        <f t="shared" si="9"/>
        <v>83411.583333333328</v>
      </c>
      <c r="E53" s="7">
        <f t="shared" si="9"/>
        <v>6.0748024427735976E-2</v>
      </c>
      <c r="F53" s="10">
        <f t="shared" si="9"/>
        <v>5.2503311646438275</v>
      </c>
      <c r="G53" s="6">
        <f t="shared" si="9"/>
        <v>101690.77083333333</v>
      </c>
      <c r="H53" s="7">
        <f t="shared" si="9"/>
        <v>6.6181993515067608E-2</v>
      </c>
      <c r="I53" s="10">
        <f t="shared" si="9"/>
        <v>13.95055341912853</v>
      </c>
      <c r="J53" s="6">
        <f t="shared" ref="J53:T53" si="10">AVERAGE(J3:J50)</f>
        <v>24193.75</v>
      </c>
      <c r="K53" s="7">
        <f t="shared" si="10"/>
        <v>8.4131554709248879E-2</v>
      </c>
      <c r="L53" s="6">
        <f t="shared" si="10"/>
        <v>17341.979166666668</v>
      </c>
      <c r="M53" s="7">
        <f t="shared" si="10"/>
        <v>5.4787276360008109E-2</v>
      </c>
      <c r="N53" s="6">
        <f t="shared" si="10"/>
        <v>8859.9166666666661</v>
      </c>
      <c r="O53" s="7">
        <f t="shared" si="10"/>
        <v>5.8856509773343911E-2</v>
      </c>
      <c r="P53" s="6">
        <f t="shared" si="10"/>
        <v>18863.479166666668</v>
      </c>
      <c r="Q53" s="6">
        <f t="shared" si="10"/>
        <v>14152.457291666666</v>
      </c>
      <c r="R53" s="8"/>
      <c r="S53" s="6">
        <f t="shared" si="10"/>
        <v>33015.93645833333</v>
      </c>
      <c r="T53" s="7">
        <f t="shared" si="10"/>
        <v>0.28139132348238932</v>
      </c>
      <c r="U53" s="6">
        <f>AVERAGE(U3:U50)</f>
        <v>1363205.9364583334</v>
      </c>
      <c r="V53" s="6">
        <f>AVERAGE(V3:V50)</f>
        <v>1377356.75</v>
      </c>
    </row>
    <row r="54" spans="1:22" x14ac:dyDescent="0.2">
      <c r="A54" s="4" t="s">
        <v>121</v>
      </c>
      <c r="B54" s="4"/>
      <c r="C54" s="5">
        <f t="shared" ref="C54:I54" si="11">MEDIAN(C3:C50)</f>
        <v>14422</v>
      </c>
      <c r="D54" s="6">
        <f t="shared" si="11"/>
        <v>0</v>
      </c>
      <c r="E54" s="7">
        <f t="shared" si="11"/>
        <v>0</v>
      </c>
      <c r="F54" s="10">
        <f t="shared" si="11"/>
        <v>0</v>
      </c>
      <c r="G54" s="6">
        <f t="shared" si="11"/>
        <v>1446</v>
      </c>
      <c r="H54" s="7">
        <f t="shared" si="11"/>
        <v>4.5856282132176436E-3</v>
      </c>
      <c r="I54" s="10">
        <f t="shared" si="11"/>
        <v>0.16180810386967201</v>
      </c>
      <c r="J54" s="6">
        <f t="shared" ref="J54:T54" si="12">MEDIAN(J3:J50)</f>
        <v>0</v>
      </c>
      <c r="K54" s="7">
        <f t="shared" si="12"/>
        <v>0</v>
      </c>
      <c r="L54" s="6">
        <f t="shared" si="12"/>
        <v>0</v>
      </c>
      <c r="M54" s="7">
        <f t="shared" si="12"/>
        <v>0</v>
      </c>
      <c r="N54" s="6">
        <f t="shared" si="12"/>
        <v>0</v>
      </c>
      <c r="O54" s="7">
        <f t="shared" si="12"/>
        <v>0</v>
      </c>
      <c r="P54" s="6">
        <f t="shared" si="12"/>
        <v>0</v>
      </c>
      <c r="Q54" s="6">
        <f t="shared" si="12"/>
        <v>0</v>
      </c>
      <c r="R54" s="8"/>
      <c r="S54" s="6">
        <f t="shared" si="12"/>
        <v>0</v>
      </c>
      <c r="T54" s="7">
        <f t="shared" si="12"/>
        <v>0</v>
      </c>
      <c r="U54" s="6">
        <f>MEDIAN(U3:U50)</f>
        <v>832874</v>
      </c>
      <c r="V54" s="6">
        <f>MEDIAN(V3:V50)</f>
        <v>844235</v>
      </c>
    </row>
  </sheetData>
  <autoFilter ref="A2:V2" xr:uid="{E33C77BB-0521-423A-BC93-E9B236619996}"/>
  <sortState xmlns:xlrd2="http://schemas.microsoft.com/office/spreadsheetml/2017/richdata2" ref="A4:V50">
    <sortCondition ref="B3:B50"/>
  </sortState>
  <mergeCells count="10">
    <mergeCell ref="G1:I1"/>
    <mergeCell ref="A1:A2"/>
    <mergeCell ref="B1:B2"/>
    <mergeCell ref="C1:C2"/>
    <mergeCell ref="D1:F1"/>
    <mergeCell ref="U1:V1"/>
    <mergeCell ref="J1:K1"/>
    <mergeCell ref="L1:M1"/>
    <mergeCell ref="N1:O1"/>
    <mergeCell ref="P1:T1"/>
  </mergeCells>
  <conditionalFormatting sqref="A3:V50">
    <cfRule type="expression" dxfId="0" priority="1">
      <formula>MOD(ROW(),2)=1</formula>
    </cfRule>
  </conditionalFormatting>
  <pageMargins left="0.7" right="0.7" top="0.75" bottom="0.75" header="0.3" footer="0.3"/>
  <pageSetup orientation="portrait" r:id="rId1"/>
  <ignoredErrors>
    <ignoredError sqref="K52 M52 O52 T5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C06C-E33A-470F-A0CD-279E820B09C7}">
  <sheetPr>
    <tabColor theme="8" tint="-0.249977111117893"/>
  </sheetPr>
  <dimension ref="A1:AU49"/>
  <sheetViews>
    <sheetView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x14ac:dyDescent="0.2"/>
  <cols>
    <col min="1" max="1" width="36.7109375" style="26" bestFit="1" customWidth="1"/>
    <col min="2" max="2" width="15.28515625" style="2" customWidth="1"/>
    <col min="3" max="3" width="15.28515625" style="27" customWidth="1"/>
    <col min="4" max="4" width="13.5703125" style="3" bestFit="1" customWidth="1"/>
    <col min="5" max="5" width="12" style="2" bestFit="1" customWidth="1"/>
    <col min="6" max="6" width="13" style="2" customWidth="1"/>
    <col min="7" max="7" width="13.140625" style="2" customWidth="1"/>
    <col min="8" max="8" width="11.5703125" style="2" bestFit="1" customWidth="1"/>
    <col min="9" max="9" width="15.85546875" style="2" customWidth="1"/>
    <col min="10" max="10" width="11.5703125" style="2" bestFit="1" customWidth="1"/>
    <col min="11" max="11" width="12" style="2" bestFit="1" customWidth="1"/>
    <col min="12" max="12" width="15.28515625" style="2" customWidth="1"/>
    <col min="13" max="13" width="13.5703125" style="2" bestFit="1" customWidth="1"/>
    <col min="14" max="14" width="47" style="2" customWidth="1"/>
    <col min="15" max="15" width="13.5703125" style="2" bestFit="1" customWidth="1"/>
    <col min="16" max="16" width="14" style="2" customWidth="1"/>
    <col min="17" max="17" width="13.85546875" style="2" customWidth="1"/>
    <col min="18" max="18" width="15.28515625" style="2" customWidth="1"/>
    <col min="19" max="19" width="15.85546875" style="2" customWidth="1"/>
    <col min="20" max="20" width="12" style="2" bestFit="1" customWidth="1"/>
    <col min="21" max="21" width="44.5703125" style="2" customWidth="1"/>
    <col min="22" max="22" width="13.5703125" style="2" bestFit="1" customWidth="1"/>
    <col min="23" max="23" width="14.28515625" style="2" customWidth="1"/>
    <col min="24" max="24" width="18" style="2" customWidth="1"/>
    <col min="25" max="25" width="14.140625" style="2" customWidth="1"/>
    <col min="26" max="26" width="15" style="2" customWidth="1"/>
    <col min="27" max="27" width="14.42578125" style="2" customWidth="1"/>
    <col min="28" max="28" width="11.5703125" style="2" bestFit="1" customWidth="1"/>
    <col min="29" max="29" width="17.42578125" style="2" customWidth="1"/>
    <col min="30" max="30" width="15" style="2" customWidth="1"/>
    <col min="31" max="31" width="11.5703125" style="2" bestFit="1" customWidth="1"/>
    <col min="32" max="32" width="15.28515625" style="2" customWidth="1"/>
    <col min="33" max="33" width="14.140625" style="2" customWidth="1"/>
    <col min="34" max="34" width="32.5703125" style="2" customWidth="1"/>
    <col min="35" max="35" width="16.28515625" style="2" customWidth="1"/>
    <col min="36" max="36" width="15.140625" style="2" customWidth="1"/>
    <col min="37" max="37" width="16.42578125" style="2" customWidth="1"/>
    <col min="38" max="38" width="15.85546875" style="2" customWidth="1"/>
    <col min="39" max="39" width="14.42578125" style="2" customWidth="1"/>
    <col min="40" max="40" width="15.28515625" style="2" customWidth="1"/>
    <col min="41" max="41" width="12" style="2" bestFit="1" customWidth="1"/>
    <col min="42" max="42" width="14.42578125" style="2" customWidth="1"/>
    <col min="43" max="43" width="68" style="2" customWidth="1"/>
    <col min="44" max="44" width="15" style="2" customWidth="1"/>
    <col min="45" max="47" width="15.28515625" style="2" customWidth="1"/>
    <col min="48" max="16384" width="9.140625" style="2"/>
  </cols>
  <sheetData>
    <row r="1" spans="1:47" ht="51" x14ac:dyDescent="0.2">
      <c r="A1" s="49" t="s">
        <v>0</v>
      </c>
      <c r="B1" s="49" t="s">
        <v>275</v>
      </c>
      <c r="C1" s="48" t="s">
        <v>274</v>
      </c>
      <c r="D1" s="24" t="s">
        <v>233</v>
      </c>
      <c r="E1" s="24" t="s">
        <v>234</v>
      </c>
      <c r="F1" s="24" t="s">
        <v>235</v>
      </c>
      <c r="G1" s="24" t="s">
        <v>236</v>
      </c>
      <c r="H1" s="24" t="s">
        <v>237</v>
      </c>
      <c r="I1" s="24" t="s">
        <v>276</v>
      </c>
      <c r="J1" s="24" t="s">
        <v>277</v>
      </c>
      <c r="K1" s="24" t="s">
        <v>278</v>
      </c>
      <c r="L1" s="24" t="s">
        <v>238</v>
      </c>
      <c r="M1" s="24" t="s">
        <v>239</v>
      </c>
      <c r="N1" s="48" t="s">
        <v>240</v>
      </c>
      <c r="O1" s="24" t="s">
        <v>241</v>
      </c>
      <c r="P1" s="24" t="s">
        <v>242</v>
      </c>
      <c r="Q1" s="24" t="s">
        <v>243</v>
      </c>
      <c r="R1" s="24" t="s">
        <v>244</v>
      </c>
      <c r="S1" s="24" t="s">
        <v>245</v>
      </c>
      <c r="T1" s="24" t="s">
        <v>246</v>
      </c>
      <c r="U1" s="48" t="s">
        <v>247</v>
      </c>
      <c r="V1" s="24" t="s">
        <v>248</v>
      </c>
      <c r="W1" s="24" t="s">
        <v>249</v>
      </c>
      <c r="X1" s="24" t="s">
        <v>250</v>
      </c>
      <c r="Y1" s="24" t="s">
        <v>251</v>
      </c>
      <c r="Z1" s="24" t="s">
        <v>252</v>
      </c>
      <c r="AA1" s="24" t="s">
        <v>253</v>
      </c>
      <c r="AB1" s="24" t="s">
        <v>254</v>
      </c>
      <c r="AC1" s="24" t="s">
        <v>255</v>
      </c>
      <c r="AD1" s="24" t="s">
        <v>256</v>
      </c>
      <c r="AE1" s="24" t="s">
        <v>257</v>
      </c>
      <c r="AF1" s="24" t="s">
        <v>258</v>
      </c>
      <c r="AG1" s="24" t="s">
        <v>259</v>
      </c>
      <c r="AH1" s="48" t="s">
        <v>260</v>
      </c>
      <c r="AI1" s="24" t="s">
        <v>261</v>
      </c>
      <c r="AJ1" s="24" t="s">
        <v>262</v>
      </c>
      <c r="AK1" s="24" t="s">
        <v>263</v>
      </c>
      <c r="AL1" s="24" t="s">
        <v>264</v>
      </c>
      <c r="AM1" s="24" t="s">
        <v>265</v>
      </c>
      <c r="AN1" s="24" t="s">
        <v>266</v>
      </c>
      <c r="AO1" s="24" t="s">
        <v>267</v>
      </c>
      <c r="AP1" s="24" t="s">
        <v>268</v>
      </c>
      <c r="AQ1" s="48" t="s">
        <v>269</v>
      </c>
      <c r="AR1" s="24" t="s">
        <v>270</v>
      </c>
      <c r="AS1" s="24" t="s">
        <v>271</v>
      </c>
      <c r="AT1" s="24" t="s">
        <v>272</v>
      </c>
      <c r="AU1" s="24" t="s">
        <v>273</v>
      </c>
    </row>
    <row r="2" spans="1:47" x14ac:dyDescent="0.2">
      <c r="A2" s="1" t="s">
        <v>27</v>
      </c>
      <c r="B2" s="50" t="s">
        <v>28</v>
      </c>
      <c r="C2" s="70">
        <v>17153</v>
      </c>
      <c r="D2" s="87">
        <v>1536220</v>
      </c>
      <c r="E2" s="86">
        <v>327745</v>
      </c>
      <c r="F2" s="86">
        <v>2000</v>
      </c>
      <c r="G2" s="87">
        <v>0</v>
      </c>
      <c r="H2" s="87">
        <v>0</v>
      </c>
      <c r="I2" s="87">
        <v>5000</v>
      </c>
      <c r="J2" s="87">
        <v>0</v>
      </c>
      <c r="K2" s="87">
        <v>0</v>
      </c>
      <c r="L2" s="86">
        <v>0</v>
      </c>
      <c r="M2" s="86">
        <v>44305</v>
      </c>
      <c r="N2" s="50" t="s">
        <v>281</v>
      </c>
      <c r="O2" s="86">
        <v>1915270</v>
      </c>
      <c r="P2" s="86">
        <v>0</v>
      </c>
      <c r="Q2" s="86">
        <v>0</v>
      </c>
      <c r="R2" s="86">
        <v>0</v>
      </c>
      <c r="S2" s="86">
        <v>11697</v>
      </c>
      <c r="T2" s="86">
        <v>34810</v>
      </c>
      <c r="U2" s="50" t="s">
        <v>319</v>
      </c>
      <c r="V2" s="86">
        <v>46507</v>
      </c>
      <c r="W2" s="86">
        <v>1961777</v>
      </c>
      <c r="X2" s="86">
        <v>1123709</v>
      </c>
      <c r="Y2" s="86">
        <v>409139</v>
      </c>
      <c r="Z2" s="86">
        <v>1532848</v>
      </c>
      <c r="AA2" s="86">
        <v>78030</v>
      </c>
      <c r="AB2" s="86">
        <v>6885</v>
      </c>
      <c r="AC2" s="86">
        <v>15624</v>
      </c>
      <c r="AD2" s="86">
        <v>0</v>
      </c>
      <c r="AE2" s="86">
        <v>1482</v>
      </c>
      <c r="AF2" s="86">
        <v>9355</v>
      </c>
      <c r="AG2" s="86">
        <v>13719</v>
      </c>
      <c r="AH2" s="50" t="s">
        <v>328</v>
      </c>
      <c r="AI2" s="86">
        <v>125095</v>
      </c>
      <c r="AJ2" s="86">
        <v>1053</v>
      </c>
      <c r="AK2" s="86">
        <v>1053</v>
      </c>
      <c r="AL2" s="86">
        <v>1053</v>
      </c>
      <c r="AM2" s="86">
        <v>102617</v>
      </c>
      <c r="AN2" s="86">
        <v>11206</v>
      </c>
      <c r="AO2" s="86">
        <v>23648</v>
      </c>
      <c r="AP2" s="86">
        <v>59207</v>
      </c>
      <c r="AQ2" s="50" t="s">
        <v>366</v>
      </c>
      <c r="AR2" s="86">
        <v>199837</v>
      </c>
      <c r="AS2" s="86">
        <v>1857780</v>
      </c>
      <c r="AT2" s="86">
        <v>0</v>
      </c>
      <c r="AU2" s="86">
        <v>1857780</v>
      </c>
    </row>
    <row r="3" spans="1:47" x14ac:dyDescent="0.2">
      <c r="A3" s="1" t="s">
        <v>29</v>
      </c>
      <c r="B3" s="50" t="s">
        <v>30</v>
      </c>
      <c r="C3" s="70">
        <v>22493</v>
      </c>
      <c r="D3" s="87">
        <v>956405</v>
      </c>
      <c r="E3" s="86">
        <v>220836</v>
      </c>
      <c r="F3" s="86">
        <v>0</v>
      </c>
      <c r="G3" s="87">
        <v>0</v>
      </c>
      <c r="H3" s="87">
        <v>0</v>
      </c>
      <c r="I3" s="87">
        <v>0</v>
      </c>
      <c r="J3" s="87">
        <v>0</v>
      </c>
      <c r="K3" s="87">
        <v>0</v>
      </c>
      <c r="L3" s="86">
        <v>0</v>
      </c>
      <c r="M3" s="86">
        <v>0</v>
      </c>
      <c r="N3" s="50" t="s">
        <v>41</v>
      </c>
      <c r="O3" s="86">
        <v>1177241</v>
      </c>
      <c r="P3" s="86">
        <v>215500</v>
      </c>
      <c r="Q3" s="86">
        <v>0</v>
      </c>
      <c r="R3" s="86">
        <v>0</v>
      </c>
      <c r="S3" s="86">
        <v>103500</v>
      </c>
      <c r="T3" s="86">
        <v>0</v>
      </c>
      <c r="U3" s="50"/>
      <c r="V3" s="86">
        <v>319000</v>
      </c>
      <c r="W3" s="86">
        <v>1496241</v>
      </c>
      <c r="X3" s="86">
        <v>627900</v>
      </c>
      <c r="Y3" s="86">
        <v>151434</v>
      </c>
      <c r="Z3" s="86">
        <v>779334</v>
      </c>
      <c r="AA3" s="86">
        <v>42554</v>
      </c>
      <c r="AB3" s="86">
        <v>9606</v>
      </c>
      <c r="AC3" s="86">
        <v>10867</v>
      </c>
      <c r="AD3" s="86">
        <v>0</v>
      </c>
      <c r="AE3" s="86">
        <v>2068</v>
      </c>
      <c r="AF3" s="86">
        <v>0</v>
      </c>
      <c r="AG3" s="86">
        <v>23154</v>
      </c>
      <c r="AH3" s="50" t="s">
        <v>357</v>
      </c>
      <c r="AI3" s="86">
        <v>88249</v>
      </c>
      <c r="AJ3" s="86">
        <v>0</v>
      </c>
      <c r="AK3" s="86">
        <v>0</v>
      </c>
      <c r="AL3" s="86">
        <v>0</v>
      </c>
      <c r="AM3" s="86">
        <v>83613</v>
      </c>
      <c r="AN3" s="86">
        <v>36241</v>
      </c>
      <c r="AO3" s="86">
        <v>32995</v>
      </c>
      <c r="AP3" s="86">
        <v>31124</v>
      </c>
      <c r="AQ3" s="50" t="s">
        <v>396</v>
      </c>
      <c r="AR3" s="86">
        <v>183973</v>
      </c>
      <c r="AS3" s="86">
        <v>1051556</v>
      </c>
      <c r="AT3" s="86">
        <v>273074</v>
      </c>
      <c r="AU3" s="86">
        <v>1324630</v>
      </c>
    </row>
    <row r="4" spans="1:47" x14ac:dyDescent="0.2">
      <c r="A4" s="1" t="s">
        <v>31</v>
      </c>
      <c r="B4" s="50" t="s">
        <v>32</v>
      </c>
      <c r="C4" s="70">
        <v>12330</v>
      </c>
      <c r="D4" s="87">
        <v>865201</v>
      </c>
      <c r="E4" s="86">
        <v>149555</v>
      </c>
      <c r="F4" s="86">
        <v>0</v>
      </c>
      <c r="G4" s="87">
        <v>900</v>
      </c>
      <c r="H4" s="87">
        <v>0</v>
      </c>
      <c r="I4" s="87">
        <v>0</v>
      </c>
      <c r="J4" s="87">
        <v>0</v>
      </c>
      <c r="K4" s="87">
        <v>0</v>
      </c>
      <c r="L4" s="86">
        <v>6328</v>
      </c>
      <c r="M4" s="86">
        <v>8352</v>
      </c>
      <c r="N4" s="50" t="s">
        <v>33</v>
      </c>
      <c r="O4" s="86">
        <v>1030336</v>
      </c>
      <c r="P4" s="86">
        <v>69178</v>
      </c>
      <c r="Q4" s="86">
        <v>224427</v>
      </c>
      <c r="R4" s="86">
        <v>0</v>
      </c>
      <c r="S4" s="86">
        <v>16790</v>
      </c>
      <c r="T4" s="86">
        <v>0</v>
      </c>
      <c r="U4" s="50"/>
      <c r="V4" s="86">
        <v>310395</v>
      </c>
      <c r="W4" s="86">
        <v>1340731</v>
      </c>
      <c r="X4" s="86">
        <v>594466</v>
      </c>
      <c r="Y4" s="86">
        <v>192399</v>
      </c>
      <c r="Z4" s="86">
        <v>786865</v>
      </c>
      <c r="AA4" s="86">
        <v>29602</v>
      </c>
      <c r="AB4" s="86">
        <v>5962</v>
      </c>
      <c r="AC4" s="86">
        <v>1504</v>
      </c>
      <c r="AD4" s="86">
        <v>0</v>
      </c>
      <c r="AE4" s="86">
        <v>1284</v>
      </c>
      <c r="AF4" s="86">
        <v>3659</v>
      </c>
      <c r="AG4" s="86">
        <v>1329</v>
      </c>
      <c r="AH4" s="50" t="s">
        <v>341</v>
      </c>
      <c r="AI4" s="86">
        <v>43340</v>
      </c>
      <c r="AJ4" s="86">
        <v>7053</v>
      </c>
      <c r="AK4" s="86">
        <v>2352</v>
      </c>
      <c r="AL4" s="86">
        <v>0</v>
      </c>
      <c r="AM4" s="86">
        <v>106146</v>
      </c>
      <c r="AN4" s="86">
        <v>39264</v>
      </c>
      <c r="AO4" s="86">
        <v>20475</v>
      </c>
      <c r="AP4" s="86">
        <v>24841</v>
      </c>
      <c r="AQ4" s="50" t="s">
        <v>381</v>
      </c>
      <c r="AR4" s="86">
        <v>200131</v>
      </c>
      <c r="AS4" s="86">
        <v>1030336</v>
      </c>
      <c r="AT4" s="86">
        <v>310395</v>
      </c>
      <c r="AU4" s="86">
        <v>1340731</v>
      </c>
    </row>
    <row r="5" spans="1:47" x14ac:dyDescent="0.2">
      <c r="A5" s="1" t="s">
        <v>34</v>
      </c>
      <c r="B5" s="50" t="s">
        <v>32</v>
      </c>
      <c r="C5" s="70">
        <v>3828</v>
      </c>
      <c r="D5" s="87">
        <v>84641</v>
      </c>
      <c r="E5" s="86">
        <v>52547</v>
      </c>
      <c r="F5" s="86">
        <v>0</v>
      </c>
      <c r="G5" s="87">
        <v>658</v>
      </c>
      <c r="H5" s="87">
        <v>0</v>
      </c>
      <c r="I5" s="87">
        <v>0</v>
      </c>
      <c r="J5" s="87">
        <v>0</v>
      </c>
      <c r="K5" s="87">
        <v>0</v>
      </c>
      <c r="L5" s="86">
        <v>6658</v>
      </c>
      <c r="M5" s="86">
        <v>1041</v>
      </c>
      <c r="N5" s="50" t="s">
        <v>309</v>
      </c>
      <c r="O5" s="86">
        <v>145545</v>
      </c>
      <c r="P5" s="86">
        <v>0</v>
      </c>
      <c r="Q5" s="86">
        <v>0</v>
      </c>
      <c r="R5" s="86">
        <v>0</v>
      </c>
      <c r="S5" s="86">
        <v>6000</v>
      </c>
      <c r="T5" s="86">
        <v>0</v>
      </c>
      <c r="U5" s="50" t="s">
        <v>324</v>
      </c>
      <c r="V5" s="86">
        <v>6000</v>
      </c>
      <c r="W5" s="86">
        <v>151545</v>
      </c>
      <c r="X5" s="86">
        <v>74842</v>
      </c>
      <c r="Y5" s="86">
        <v>19319</v>
      </c>
      <c r="Z5" s="86">
        <v>94161</v>
      </c>
      <c r="AA5" s="86">
        <v>4650</v>
      </c>
      <c r="AB5" s="86">
        <v>3002</v>
      </c>
      <c r="AC5" s="86">
        <v>0</v>
      </c>
      <c r="AD5" s="86">
        <v>0</v>
      </c>
      <c r="AE5" s="86">
        <v>646</v>
      </c>
      <c r="AF5" s="86">
        <v>248</v>
      </c>
      <c r="AG5" s="86">
        <v>1076</v>
      </c>
      <c r="AH5" s="50" t="s">
        <v>352</v>
      </c>
      <c r="AI5" s="86">
        <v>9622</v>
      </c>
      <c r="AJ5" s="86">
        <v>663</v>
      </c>
      <c r="AK5" s="86">
        <v>0</v>
      </c>
      <c r="AL5" s="86">
        <v>0</v>
      </c>
      <c r="AM5" s="86">
        <v>21681</v>
      </c>
      <c r="AN5" s="86">
        <v>249</v>
      </c>
      <c r="AO5" s="86">
        <v>10305</v>
      </c>
      <c r="AP5" s="86">
        <v>12000</v>
      </c>
      <c r="AQ5" s="50" t="s">
        <v>393</v>
      </c>
      <c r="AR5" s="86">
        <v>44898</v>
      </c>
      <c r="AS5" s="86">
        <v>148681</v>
      </c>
      <c r="AT5" s="86">
        <v>0</v>
      </c>
      <c r="AU5" s="86">
        <v>148681</v>
      </c>
    </row>
    <row r="6" spans="1:47" x14ac:dyDescent="0.2">
      <c r="A6" s="1" t="s">
        <v>35</v>
      </c>
      <c r="B6" s="50" t="s">
        <v>36</v>
      </c>
      <c r="C6" s="70">
        <v>22583</v>
      </c>
      <c r="D6" s="87">
        <v>118825</v>
      </c>
      <c r="E6" s="86">
        <v>36645</v>
      </c>
      <c r="F6" s="86">
        <v>0</v>
      </c>
      <c r="G6" s="87">
        <v>900</v>
      </c>
      <c r="H6" s="87">
        <v>0</v>
      </c>
      <c r="I6" s="87">
        <v>15949</v>
      </c>
      <c r="J6" s="87">
        <v>0</v>
      </c>
      <c r="K6" s="87">
        <v>0</v>
      </c>
      <c r="L6" s="86">
        <v>0</v>
      </c>
      <c r="M6" s="86">
        <v>54418</v>
      </c>
      <c r="N6" s="50" t="s">
        <v>279</v>
      </c>
      <c r="O6" s="86">
        <v>226737</v>
      </c>
      <c r="P6" s="86">
        <v>0</v>
      </c>
      <c r="Q6" s="86">
        <v>0</v>
      </c>
      <c r="R6" s="86">
        <v>0</v>
      </c>
      <c r="S6" s="86">
        <v>0</v>
      </c>
      <c r="T6" s="86">
        <v>0</v>
      </c>
      <c r="U6" s="50" t="s">
        <v>41</v>
      </c>
      <c r="V6" s="86">
        <v>0</v>
      </c>
      <c r="W6" s="86">
        <v>226737</v>
      </c>
      <c r="X6" s="86">
        <v>136543</v>
      </c>
      <c r="Y6" s="86">
        <v>5630</v>
      </c>
      <c r="Z6" s="86">
        <v>142173</v>
      </c>
      <c r="AA6" s="86">
        <v>7364</v>
      </c>
      <c r="AB6" s="86">
        <v>7422</v>
      </c>
      <c r="AC6" s="86">
        <v>0</v>
      </c>
      <c r="AD6" s="86">
        <v>0</v>
      </c>
      <c r="AE6" s="86">
        <v>1598</v>
      </c>
      <c r="AF6" s="86">
        <v>0</v>
      </c>
      <c r="AG6" s="86">
        <v>216</v>
      </c>
      <c r="AH6" s="50" t="s">
        <v>327</v>
      </c>
      <c r="AI6" s="86">
        <v>16600</v>
      </c>
      <c r="AJ6" s="86">
        <v>0</v>
      </c>
      <c r="AK6" s="86">
        <v>0</v>
      </c>
      <c r="AL6" s="86">
        <v>0</v>
      </c>
      <c r="AM6" s="86">
        <v>16887</v>
      </c>
      <c r="AN6" s="86">
        <v>11352</v>
      </c>
      <c r="AO6" s="86">
        <v>24902</v>
      </c>
      <c r="AP6" s="86">
        <v>24923</v>
      </c>
      <c r="AQ6" s="50" t="s">
        <v>364</v>
      </c>
      <c r="AR6" s="86">
        <v>78064</v>
      </c>
      <c r="AS6" s="86">
        <v>236837</v>
      </c>
      <c r="AT6" s="86">
        <v>0</v>
      </c>
      <c r="AU6" s="86">
        <v>236837</v>
      </c>
    </row>
    <row r="7" spans="1:47" x14ac:dyDescent="0.2">
      <c r="A7" s="1" t="s">
        <v>37</v>
      </c>
      <c r="B7" s="50" t="s">
        <v>38</v>
      </c>
      <c r="C7" s="70">
        <v>7997</v>
      </c>
      <c r="D7" s="87">
        <v>268462</v>
      </c>
      <c r="E7" s="86">
        <v>64396</v>
      </c>
      <c r="F7" s="86">
        <v>1000</v>
      </c>
      <c r="G7" s="87">
        <v>900</v>
      </c>
      <c r="H7" s="87">
        <v>0</v>
      </c>
      <c r="I7" s="87">
        <v>3501</v>
      </c>
      <c r="J7" s="87">
        <v>0</v>
      </c>
      <c r="K7" s="87">
        <v>0</v>
      </c>
      <c r="L7" s="86">
        <v>0</v>
      </c>
      <c r="M7" s="86">
        <v>85408</v>
      </c>
      <c r="N7" s="50" t="s">
        <v>286</v>
      </c>
      <c r="O7" s="86">
        <v>423667</v>
      </c>
      <c r="P7" s="86">
        <v>0</v>
      </c>
      <c r="Q7" s="86">
        <v>0</v>
      </c>
      <c r="R7" s="86">
        <v>67100</v>
      </c>
      <c r="S7" s="86">
        <v>75000</v>
      </c>
      <c r="T7" s="86">
        <v>15500</v>
      </c>
      <c r="U7" s="50" t="s">
        <v>320</v>
      </c>
      <c r="V7" s="86">
        <v>157600</v>
      </c>
      <c r="W7" s="86">
        <v>581267</v>
      </c>
      <c r="X7" s="86">
        <v>247091</v>
      </c>
      <c r="Y7" s="86">
        <v>36261</v>
      </c>
      <c r="Z7" s="86">
        <v>283352</v>
      </c>
      <c r="AA7" s="86">
        <v>15896</v>
      </c>
      <c r="AB7" s="86">
        <v>3411</v>
      </c>
      <c r="AC7" s="86">
        <v>7000</v>
      </c>
      <c r="AD7" s="86">
        <v>0</v>
      </c>
      <c r="AE7" s="86">
        <v>734</v>
      </c>
      <c r="AF7" s="86">
        <v>2415</v>
      </c>
      <c r="AG7" s="86">
        <v>3036</v>
      </c>
      <c r="AH7" s="50" t="s">
        <v>331</v>
      </c>
      <c r="AI7" s="86">
        <v>32492</v>
      </c>
      <c r="AJ7" s="86">
        <v>6766</v>
      </c>
      <c r="AK7" s="86">
        <v>5661</v>
      </c>
      <c r="AL7" s="86">
        <v>3821</v>
      </c>
      <c r="AM7" s="86">
        <v>35183</v>
      </c>
      <c r="AN7" s="86">
        <v>2893</v>
      </c>
      <c r="AO7" s="86">
        <v>11713</v>
      </c>
      <c r="AP7" s="86">
        <v>19172</v>
      </c>
      <c r="AQ7" s="50" t="s">
        <v>370</v>
      </c>
      <c r="AR7" s="86">
        <v>85209</v>
      </c>
      <c r="AS7" s="86">
        <v>401053</v>
      </c>
      <c r="AT7" s="86">
        <v>76719</v>
      </c>
      <c r="AU7" s="86">
        <v>477772</v>
      </c>
    </row>
    <row r="8" spans="1:47" x14ac:dyDescent="0.2">
      <c r="A8" s="1" t="s">
        <v>39</v>
      </c>
      <c r="B8" s="50" t="s">
        <v>40</v>
      </c>
      <c r="C8" s="70">
        <v>35688</v>
      </c>
      <c r="D8" s="87">
        <v>1078540</v>
      </c>
      <c r="E8" s="86">
        <v>224402</v>
      </c>
      <c r="F8" s="86">
        <v>0</v>
      </c>
      <c r="G8" s="87">
        <v>600</v>
      </c>
      <c r="H8" s="88">
        <v>0</v>
      </c>
      <c r="I8" s="87">
        <v>0</v>
      </c>
      <c r="J8" s="88">
        <v>0</v>
      </c>
      <c r="K8" s="88">
        <v>0</v>
      </c>
      <c r="L8" s="86">
        <v>0</v>
      </c>
      <c r="M8" s="86">
        <v>18272</v>
      </c>
      <c r="N8" s="50" t="s">
        <v>284</v>
      </c>
      <c r="O8" s="86">
        <v>1321814</v>
      </c>
      <c r="P8" s="86">
        <v>0</v>
      </c>
      <c r="Q8" s="86">
        <v>0</v>
      </c>
      <c r="R8" s="86">
        <v>0</v>
      </c>
      <c r="S8" s="86">
        <v>0</v>
      </c>
      <c r="T8" s="86">
        <v>0</v>
      </c>
      <c r="U8" s="50" t="s">
        <v>41</v>
      </c>
      <c r="V8" s="86">
        <v>0</v>
      </c>
      <c r="W8" s="86">
        <v>1321814</v>
      </c>
      <c r="X8" s="86">
        <v>767750</v>
      </c>
      <c r="Y8" s="86">
        <v>146356</v>
      </c>
      <c r="Z8" s="86">
        <v>914106</v>
      </c>
      <c r="AA8" s="86">
        <v>75452</v>
      </c>
      <c r="AB8" s="86">
        <v>14545</v>
      </c>
      <c r="AC8" s="86">
        <v>15000</v>
      </c>
      <c r="AD8" s="86">
        <v>0</v>
      </c>
      <c r="AE8" s="86">
        <v>3131</v>
      </c>
      <c r="AF8" s="86">
        <v>36958</v>
      </c>
      <c r="AG8" s="86">
        <v>36693</v>
      </c>
      <c r="AH8" s="50" t="s">
        <v>330</v>
      </c>
      <c r="AI8" s="86">
        <v>181779</v>
      </c>
      <c r="AJ8" s="86">
        <v>8100</v>
      </c>
      <c r="AK8" s="86">
        <v>7500</v>
      </c>
      <c r="AL8" s="86">
        <v>29860</v>
      </c>
      <c r="AM8" s="86">
        <v>52965</v>
      </c>
      <c r="AN8" s="86">
        <v>3428</v>
      </c>
      <c r="AO8" s="86">
        <v>49963</v>
      </c>
      <c r="AP8" s="86">
        <v>38006</v>
      </c>
      <c r="AQ8" s="50" t="s">
        <v>368</v>
      </c>
      <c r="AR8" s="86">
        <v>189822</v>
      </c>
      <c r="AS8" s="86">
        <v>1285707</v>
      </c>
      <c r="AT8" s="86">
        <v>37074</v>
      </c>
      <c r="AU8" s="86">
        <v>1322781</v>
      </c>
    </row>
    <row r="9" spans="1:47" x14ac:dyDescent="0.2">
      <c r="A9" s="1" t="s">
        <v>42</v>
      </c>
      <c r="B9" s="50" t="s">
        <v>43</v>
      </c>
      <c r="C9" s="70">
        <v>82934</v>
      </c>
      <c r="D9" s="87">
        <v>3150219</v>
      </c>
      <c r="E9" s="86">
        <v>781347</v>
      </c>
      <c r="F9" s="86">
        <v>4000</v>
      </c>
      <c r="G9" s="87">
        <v>2400</v>
      </c>
      <c r="H9" s="87">
        <v>0</v>
      </c>
      <c r="I9" s="87">
        <v>18053</v>
      </c>
      <c r="J9" s="87">
        <v>0</v>
      </c>
      <c r="K9" s="87">
        <v>0</v>
      </c>
      <c r="L9" s="86">
        <v>0</v>
      </c>
      <c r="M9" s="86">
        <v>38638</v>
      </c>
      <c r="N9" s="50" t="s">
        <v>285</v>
      </c>
      <c r="O9" s="86">
        <v>3994657</v>
      </c>
      <c r="P9" s="86">
        <v>0</v>
      </c>
      <c r="Q9" s="86">
        <v>0</v>
      </c>
      <c r="R9" s="86">
        <v>0</v>
      </c>
      <c r="S9" s="86">
        <v>0</v>
      </c>
      <c r="T9" s="86">
        <v>0</v>
      </c>
      <c r="U9" s="50" t="s">
        <v>41</v>
      </c>
      <c r="V9" s="86">
        <v>0</v>
      </c>
      <c r="W9" s="86">
        <v>3994657</v>
      </c>
      <c r="X9" s="86">
        <v>2495856</v>
      </c>
      <c r="Y9" s="86">
        <v>661739</v>
      </c>
      <c r="Z9" s="86">
        <v>3157595</v>
      </c>
      <c r="AA9" s="86">
        <v>171557</v>
      </c>
      <c r="AB9" s="86">
        <v>33126</v>
      </c>
      <c r="AC9" s="86">
        <v>10000</v>
      </c>
      <c r="AD9" s="86">
        <v>0</v>
      </c>
      <c r="AE9" s="86">
        <v>7132</v>
      </c>
      <c r="AF9" s="86">
        <v>30500</v>
      </c>
      <c r="AG9" s="86">
        <v>22167</v>
      </c>
      <c r="AH9" s="50" t="s">
        <v>179</v>
      </c>
      <c r="AI9" s="86">
        <v>274482</v>
      </c>
      <c r="AJ9" s="86">
        <v>6693</v>
      </c>
      <c r="AK9" s="86">
        <v>3394</v>
      </c>
      <c r="AL9" s="86">
        <v>0</v>
      </c>
      <c r="AM9" s="86">
        <v>267652</v>
      </c>
      <c r="AN9" s="86">
        <v>12791</v>
      </c>
      <c r="AO9" s="86">
        <v>113798</v>
      </c>
      <c r="AP9" s="86">
        <v>271704</v>
      </c>
      <c r="AQ9" s="50" t="s">
        <v>369</v>
      </c>
      <c r="AR9" s="86">
        <v>676032</v>
      </c>
      <c r="AS9" s="86">
        <v>4108109</v>
      </c>
      <c r="AT9" s="86">
        <v>77518</v>
      </c>
      <c r="AU9" s="86">
        <v>4185627</v>
      </c>
    </row>
    <row r="10" spans="1:47" x14ac:dyDescent="0.2">
      <c r="A10" s="1" t="s">
        <v>44</v>
      </c>
      <c r="B10" s="50" t="s">
        <v>45</v>
      </c>
      <c r="C10" s="70">
        <v>36405</v>
      </c>
      <c r="D10" s="87">
        <v>1468344</v>
      </c>
      <c r="E10" s="86">
        <v>337599</v>
      </c>
      <c r="F10" s="86">
        <v>2000</v>
      </c>
      <c r="G10" s="87">
        <v>900</v>
      </c>
      <c r="H10" s="87">
        <v>0</v>
      </c>
      <c r="I10" s="87">
        <v>5000</v>
      </c>
      <c r="J10" s="87">
        <v>0</v>
      </c>
      <c r="K10" s="87">
        <v>0</v>
      </c>
      <c r="L10" s="86">
        <v>1000</v>
      </c>
      <c r="M10" s="86">
        <v>57072</v>
      </c>
      <c r="N10" s="50" t="s">
        <v>46</v>
      </c>
      <c r="O10" s="86">
        <v>1871915</v>
      </c>
      <c r="P10" s="86">
        <v>5000</v>
      </c>
      <c r="Q10" s="86">
        <v>0</v>
      </c>
      <c r="R10" s="86">
        <v>0</v>
      </c>
      <c r="S10" s="86">
        <v>30385</v>
      </c>
      <c r="T10" s="86">
        <v>0</v>
      </c>
      <c r="U10" s="50" t="s">
        <v>321</v>
      </c>
      <c r="V10" s="86">
        <v>35385</v>
      </c>
      <c r="W10" s="86">
        <v>1907300</v>
      </c>
      <c r="X10" s="86">
        <v>1016620</v>
      </c>
      <c r="Y10" s="86">
        <v>379653</v>
      </c>
      <c r="Z10" s="86">
        <v>1396273</v>
      </c>
      <c r="AA10" s="86">
        <v>77264</v>
      </c>
      <c r="AB10" s="86">
        <v>13927</v>
      </c>
      <c r="AC10" s="86">
        <v>15313</v>
      </c>
      <c r="AD10" s="86">
        <v>0</v>
      </c>
      <c r="AE10" s="86">
        <v>2998</v>
      </c>
      <c r="AF10" s="86">
        <v>30537</v>
      </c>
      <c r="AG10" s="86">
        <v>28430</v>
      </c>
      <c r="AH10" s="50" t="s">
        <v>332</v>
      </c>
      <c r="AI10" s="86">
        <v>168469</v>
      </c>
      <c r="AJ10" s="86">
        <v>15408</v>
      </c>
      <c r="AK10" s="86">
        <v>11175</v>
      </c>
      <c r="AL10" s="86">
        <v>0</v>
      </c>
      <c r="AM10" s="86">
        <v>195178</v>
      </c>
      <c r="AN10" s="86">
        <v>37570</v>
      </c>
      <c r="AO10" s="86">
        <v>47841</v>
      </c>
      <c r="AP10" s="86">
        <v>0</v>
      </c>
      <c r="AQ10" s="50" t="s">
        <v>41</v>
      </c>
      <c r="AR10" s="86">
        <v>307172</v>
      </c>
      <c r="AS10" s="86">
        <v>1871914</v>
      </c>
      <c r="AT10" s="86">
        <v>35385</v>
      </c>
      <c r="AU10" s="86">
        <v>1907299</v>
      </c>
    </row>
    <row r="11" spans="1:47" x14ac:dyDescent="0.2">
      <c r="A11" s="1" t="s">
        <v>47</v>
      </c>
      <c r="B11" s="50" t="s">
        <v>48</v>
      </c>
      <c r="C11" s="70">
        <v>14312</v>
      </c>
      <c r="D11" s="87">
        <v>546645</v>
      </c>
      <c r="E11" s="86">
        <v>135464</v>
      </c>
      <c r="F11" s="86">
        <v>1000</v>
      </c>
      <c r="G11" s="87">
        <v>0</v>
      </c>
      <c r="H11" s="87">
        <v>0</v>
      </c>
      <c r="I11" s="87">
        <v>4590</v>
      </c>
      <c r="J11" s="87">
        <v>0</v>
      </c>
      <c r="K11" s="87">
        <v>0</v>
      </c>
      <c r="L11" s="86">
        <v>0</v>
      </c>
      <c r="M11" s="86">
        <v>123350</v>
      </c>
      <c r="N11" s="50" t="s">
        <v>288</v>
      </c>
      <c r="O11" s="86">
        <v>811049</v>
      </c>
      <c r="P11" s="86">
        <v>0</v>
      </c>
      <c r="Q11" s="86">
        <v>47177</v>
      </c>
      <c r="R11" s="86">
        <v>0</v>
      </c>
      <c r="S11" s="86">
        <v>0</v>
      </c>
      <c r="T11" s="86">
        <v>0</v>
      </c>
      <c r="U11" s="50" t="s">
        <v>41</v>
      </c>
      <c r="V11" s="86">
        <v>47177</v>
      </c>
      <c r="W11" s="86">
        <v>858226</v>
      </c>
      <c r="X11" s="86">
        <v>485087</v>
      </c>
      <c r="Y11" s="86">
        <v>66617</v>
      </c>
      <c r="Z11" s="86">
        <v>551704</v>
      </c>
      <c r="AA11" s="86">
        <v>43833</v>
      </c>
      <c r="AB11" s="86">
        <v>5590</v>
      </c>
      <c r="AC11" s="86">
        <v>9</v>
      </c>
      <c r="AD11" s="86">
        <v>0</v>
      </c>
      <c r="AE11" s="86">
        <v>1203</v>
      </c>
      <c r="AF11" s="86">
        <v>8787</v>
      </c>
      <c r="AG11" s="86">
        <v>4942</v>
      </c>
      <c r="AH11" s="50" t="s">
        <v>333</v>
      </c>
      <c r="AI11" s="86">
        <v>64364</v>
      </c>
      <c r="AJ11" s="86">
        <v>6595</v>
      </c>
      <c r="AK11" s="86">
        <v>115</v>
      </c>
      <c r="AL11" s="86">
        <v>1300</v>
      </c>
      <c r="AM11" s="86">
        <v>102993</v>
      </c>
      <c r="AN11" s="86">
        <v>11345</v>
      </c>
      <c r="AO11" s="86">
        <v>19196</v>
      </c>
      <c r="AP11" s="86">
        <v>21414</v>
      </c>
      <c r="AQ11" s="50" t="s">
        <v>372</v>
      </c>
      <c r="AR11" s="86">
        <v>162958</v>
      </c>
      <c r="AS11" s="86">
        <v>779026</v>
      </c>
      <c r="AT11" s="86">
        <v>44914</v>
      </c>
      <c r="AU11" s="86">
        <v>823940</v>
      </c>
    </row>
    <row r="12" spans="1:47" x14ac:dyDescent="0.2">
      <c r="A12" s="1" t="s">
        <v>49</v>
      </c>
      <c r="B12" s="50" t="s">
        <v>50</v>
      </c>
      <c r="C12" s="70">
        <v>47139</v>
      </c>
      <c r="D12" s="87">
        <v>2218650</v>
      </c>
      <c r="E12" s="86">
        <v>513132</v>
      </c>
      <c r="F12" s="86">
        <v>4000</v>
      </c>
      <c r="G12" s="87">
        <v>1500</v>
      </c>
      <c r="H12" s="87">
        <v>0</v>
      </c>
      <c r="I12" s="87">
        <v>7266</v>
      </c>
      <c r="J12" s="87">
        <v>0</v>
      </c>
      <c r="K12" s="87">
        <v>0</v>
      </c>
      <c r="L12" s="86">
        <v>0</v>
      </c>
      <c r="M12" s="86">
        <v>0</v>
      </c>
      <c r="N12" s="50" t="s">
        <v>41</v>
      </c>
      <c r="O12" s="86">
        <v>2744548</v>
      </c>
      <c r="P12" s="86">
        <v>0</v>
      </c>
      <c r="Q12" s="86">
        <v>0</v>
      </c>
      <c r="R12" s="86">
        <v>0</v>
      </c>
      <c r="S12" s="86">
        <v>0</v>
      </c>
      <c r="T12" s="86">
        <v>0</v>
      </c>
      <c r="U12" s="50" t="s">
        <v>41</v>
      </c>
      <c r="V12" s="86">
        <v>0</v>
      </c>
      <c r="W12" s="86">
        <v>2744548</v>
      </c>
      <c r="X12" s="86">
        <v>1298409</v>
      </c>
      <c r="Y12" s="86">
        <v>658570</v>
      </c>
      <c r="Z12" s="86">
        <v>1956979</v>
      </c>
      <c r="AA12" s="86">
        <v>90579</v>
      </c>
      <c r="AB12" s="86">
        <v>19468</v>
      </c>
      <c r="AC12" s="86">
        <v>7324</v>
      </c>
      <c r="AD12" s="86">
        <v>0</v>
      </c>
      <c r="AE12" s="86">
        <v>4191</v>
      </c>
      <c r="AF12" s="86">
        <v>0</v>
      </c>
      <c r="AG12" s="86">
        <v>6983</v>
      </c>
      <c r="AH12" s="50" t="s">
        <v>334</v>
      </c>
      <c r="AI12" s="86">
        <v>128545</v>
      </c>
      <c r="AJ12" s="86">
        <v>13727</v>
      </c>
      <c r="AK12" s="86">
        <v>15442</v>
      </c>
      <c r="AL12" s="86">
        <v>0</v>
      </c>
      <c r="AM12" s="86">
        <v>116361</v>
      </c>
      <c r="AN12" s="86">
        <v>17909</v>
      </c>
      <c r="AO12" s="86">
        <v>66878</v>
      </c>
      <c r="AP12" s="86">
        <v>13188</v>
      </c>
      <c r="AQ12" s="50" t="s">
        <v>373</v>
      </c>
      <c r="AR12" s="86">
        <v>243505</v>
      </c>
      <c r="AS12" s="86">
        <v>2329029</v>
      </c>
      <c r="AT12" s="86">
        <v>1092</v>
      </c>
      <c r="AU12" s="86">
        <v>2330121</v>
      </c>
    </row>
    <row r="13" spans="1:47" x14ac:dyDescent="0.2">
      <c r="A13" s="1" t="s">
        <v>51</v>
      </c>
      <c r="B13" s="50" t="s">
        <v>52</v>
      </c>
      <c r="C13" s="70">
        <v>6460</v>
      </c>
      <c r="D13" s="87">
        <v>260979</v>
      </c>
      <c r="E13" s="86">
        <v>57313</v>
      </c>
      <c r="F13" s="89">
        <v>0</v>
      </c>
      <c r="G13" s="87">
        <v>900</v>
      </c>
      <c r="H13" s="88">
        <v>0</v>
      </c>
      <c r="I13" s="87">
        <v>2970</v>
      </c>
      <c r="J13" s="88">
        <v>0</v>
      </c>
      <c r="K13" s="88">
        <v>0</v>
      </c>
      <c r="L13" s="86">
        <v>21509</v>
      </c>
      <c r="M13" s="86">
        <v>4559</v>
      </c>
      <c r="N13" s="50" t="s">
        <v>290</v>
      </c>
      <c r="O13" s="86">
        <v>348230</v>
      </c>
      <c r="P13" s="86">
        <v>0</v>
      </c>
      <c r="Q13" s="86">
        <v>0</v>
      </c>
      <c r="R13" s="86">
        <v>189115</v>
      </c>
      <c r="S13" s="86">
        <v>0</v>
      </c>
      <c r="T13" s="86">
        <v>0</v>
      </c>
      <c r="U13" s="50" t="s">
        <v>41</v>
      </c>
      <c r="V13" s="86">
        <v>189115</v>
      </c>
      <c r="W13" s="86">
        <v>537345</v>
      </c>
      <c r="X13" s="86">
        <v>146424</v>
      </c>
      <c r="Y13" s="86">
        <v>53835</v>
      </c>
      <c r="Z13" s="86">
        <v>200259</v>
      </c>
      <c r="AA13" s="86">
        <v>19835</v>
      </c>
      <c r="AB13" s="86">
        <v>3002</v>
      </c>
      <c r="AC13" s="86">
        <v>0</v>
      </c>
      <c r="AD13" s="86">
        <v>9</v>
      </c>
      <c r="AE13" s="86">
        <v>646</v>
      </c>
      <c r="AF13" s="86">
        <v>0</v>
      </c>
      <c r="AG13" s="86">
        <v>1933</v>
      </c>
      <c r="AH13" s="50" t="s">
        <v>335</v>
      </c>
      <c r="AI13" s="86">
        <v>25425</v>
      </c>
      <c r="AJ13" s="86">
        <v>2940</v>
      </c>
      <c r="AK13" s="86">
        <v>310</v>
      </c>
      <c r="AL13" s="86">
        <v>0</v>
      </c>
      <c r="AM13" s="86">
        <v>57636</v>
      </c>
      <c r="AN13" s="86">
        <v>4241</v>
      </c>
      <c r="AO13" s="86">
        <v>10305</v>
      </c>
      <c r="AP13" s="86">
        <v>0</v>
      </c>
      <c r="AQ13" s="50" t="s">
        <v>41</v>
      </c>
      <c r="AR13" s="86">
        <v>75432</v>
      </c>
      <c r="AS13" s="86">
        <v>301116</v>
      </c>
      <c r="AT13" s="86">
        <v>253114</v>
      </c>
      <c r="AU13" s="86">
        <v>554230</v>
      </c>
    </row>
    <row r="14" spans="1:47" x14ac:dyDescent="0.2">
      <c r="A14" s="1" t="s">
        <v>53</v>
      </c>
      <c r="B14" s="50" t="s">
        <v>54</v>
      </c>
      <c r="C14" s="70">
        <v>4469</v>
      </c>
      <c r="D14" s="87">
        <v>171956</v>
      </c>
      <c r="E14" s="86">
        <v>39461</v>
      </c>
      <c r="F14" s="86">
        <v>0</v>
      </c>
      <c r="G14" s="87">
        <v>0</v>
      </c>
      <c r="H14" s="87">
        <v>6178</v>
      </c>
      <c r="I14" s="87">
        <v>0</v>
      </c>
      <c r="J14" s="87">
        <v>0</v>
      </c>
      <c r="K14" s="87">
        <v>0</v>
      </c>
      <c r="L14" s="86">
        <v>0</v>
      </c>
      <c r="M14" s="86">
        <v>13553</v>
      </c>
      <c r="N14" s="50" t="s">
        <v>299</v>
      </c>
      <c r="O14" s="86">
        <v>231148</v>
      </c>
      <c r="P14" s="86">
        <v>0</v>
      </c>
      <c r="Q14" s="86">
        <v>0</v>
      </c>
      <c r="R14" s="86">
        <v>0</v>
      </c>
      <c r="S14" s="86">
        <v>19500</v>
      </c>
      <c r="T14" s="86">
        <v>0</v>
      </c>
      <c r="U14" s="50" t="s">
        <v>41</v>
      </c>
      <c r="V14" s="86">
        <v>19500</v>
      </c>
      <c r="W14" s="86">
        <v>250648</v>
      </c>
      <c r="X14" s="86">
        <v>151522</v>
      </c>
      <c r="Y14" s="86">
        <v>6523</v>
      </c>
      <c r="Z14" s="86">
        <v>158045</v>
      </c>
      <c r="AA14" s="86">
        <v>8443</v>
      </c>
      <c r="AB14" s="86">
        <v>3002</v>
      </c>
      <c r="AC14" s="86">
        <v>1900</v>
      </c>
      <c r="AD14" s="86">
        <v>0</v>
      </c>
      <c r="AE14" s="86">
        <v>646</v>
      </c>
      <c r="AF14" s="86">
        <v>0</v>
      </c>
      <c r="AG14" s="86">
        <v>500</v>
      </c>
      <c r="AH14" s="50" t="s">
        <v>178</v>
      </c>
      <c r="AI14" s="86">
        <v>14491</v>
      </c>
      <c r="AJ14" s="86">
        <v>3565</v>
      </c>
      <c r="AK14" s="86">
        <v>2000</v>
      </c>
      <c r="AL14" s="86">
        <v>0</v>
      </c>
      <c r="AM14" s="86">
        <v>16800</v>
      </c>
      <c r="AN14" s="86">
        <v>18704</v>
      </c>
      <c r="AO14" s="86">
        <v>10305</v>
      </c>
      <c r="AP14" s="86">
        <v>3813</v>
      </c>
      <c r="AQ14" s="50" t="s">
        <v>207</v>
      </c>
      <c r="AR14" s="86">
        <v>55187</v>
      </c>
      <c r="AS14" s="86">
        <v>227723</v>
      </c>
      <c r="AT14" s="86">
        <v>0</v>
      </c>
      <c r="AU14" s="86">
        <v>227723</v>
      </c>
    </row>
    <row r="15" spans="1:47" x14ac:dyDescent="0.2">
      <c r="A15" s="1" t="s">
        <v>55</v>
      </c>
      <c r="B15" s="50" t="s">
        <v>56</v>
      </c>
      <c r="C15" s="70">
        <v>4489</v>
      </c>
      <c r="D15" s="87">
        <v>177559</v>
      </c>
      <c r="E15" s="86">
        <v>42452</v>
      </c>
      <c r="F15" s="86">
        <v>1750</v>
      </c>
      <c r="G15" s="87">
        <v>900</v>
      </c>
      <c r="H15" s="87">
        <v>0</v>
      </c>
      <c r="I15" s="87">
        <v>5000</v>
      </c>
      <c r="J15" s="87">
        <v>0</v>
      </c>
      <c r="K15" s="87">
        <v>0</v>
      </c>
      <c r="L15" s="86">
        <v>0</v>
      </c>
      <c r="M15" s="86">
        <v>23568</v>
      </c>
      <c r="N15" s="50" t="s">
        <v>292</v>
      </c>
      <c r="O15" s="86">
        <v>251229</v>
      </c>
      <c r="P15" s="86">
        <v>0</v>
      </c>
      <c r="Q15" s="86">
        <v>0</v>
      </c>
      <c r="R15" s="86">
        <v>0</v>
      </c>
      <c r="S15" s="86">
        <v>0</v>
      </c>
      <c r="T15" s="86">
        <v>0</v>
      </c>
      <c r="U15" s="50" t="s">
        <v>41</v>
      </c>
      <c r="V15" s="86">
        <v>0</v>
      </c>
      <c r="W15" s="86">
        <v>251229</v>
      </c>
      <c r="X15" s="86">
        <v>138124</v>
      </c>
      <c r="Y15" s="86">
        <v>31690</v>
      </c>
      <c r="Z15" s="86">
        <v>169814</v>
      </c>
      <c r="AA15" s="86">
        <v>8397</v>
      </c>
      <c r="AB15" s="86">
        <v>3002</v>
      </c>
      <c r="AC15" s="86">
        <v>0</v>
      </c>
      <c r="AD15" s="86">
        <v>0</v>
      </c>
      <c r="AE15" s="86">
        <v>646</v>
      </c>
      <c r="AF15" s="86">
        <v>0</v>
      </c>
      <c r="AG15" s="86">
        <v>1723</v>
      </c>
      <c r="AH15" s="50" t="s">
        <v>337</v>
      </c>
      <c r="AI15" s="86">
        <v>13768</v>
      </c>
      <c r="AJ15" s="86">
        <v>3800</v>
      </c>
      <c r="AK15" s="86">
        <v>1200</v>
      </c>
      <c r="AL15" s="86">
        <v>0</v>
      </c>
      <c r="AM15" s="86">
        <v>29956</v>
      </c>
      <c r="AN15" s="86">
        <v>2040</v>
      </c>
      <c r="AO15" s="86">
        <v>10305</v>
      </c>
      <c r="AP15" s="86">
        <v>3504</v>
      </c>
      <c r="AQ15" s="50" t="s">
        <v>376</v>
      </c>
      <c r="AR15" s="86">
        <v>50805</v>
      </c>
      <c r="AS15" s="86">
        <v>234387</v>
      </c>
      <c r="AT15" s="86">
        <v>0</v>
      </c>
      <c r="AU15" s="86">
        <v>234387</v>
      </c>
    </row>
    <row r="16" spans="1:47" x14ac:dyDescent="0.2">
      <c r="A16" s="1" t="s">
        <v>57</v>
      </c>
      <c r="B16" s="50" t="s">
        <v>56</v>
      </c>
      <c r="C16" s="70">
        <v>5485</v>
      </c>
      <c r="D16" s="87">
        <v>214504</v>
      </c>
      <c r="E16" s="86">
        <v>52886</v>
      </c>
      <c r="F16" s="86">
        <v>0</v>
      </c>
      <c r="G16" s="87">
        <v>899</v>
      </c>
      <c r="H16" s="87">
        <v>0</v>
      </c>
      <c r="I16" s="87">
        <v>3556</v>
      </c>
      <c r="J16" s="87">
        <v>0</v>
      </c>
      <c r="K16" s="87">
        <v>0</v>
      </c>
      <c r="L16" s="86">
        <v>0</v>
      </c>
      <c r="M16" s="86">
        <v>6756</v>
      </c>
      <c r="N16" s="50" t="s">
        <v>294</v>
      </c>
      <c r="O16" s="86">
        <v>278601</v>
      </c>
      <c r="P16" s="86">
        <v>0</v>
      </c>
      <c r="Q16" s="86">
        <v>0</v>
      </c>
      <c r="R16" s="86">
        <v>0</v>
      </c>
      <c r="S16" s="86">
        <v>0</v>
      </c>
      <c r="T16" s="86">
        <v>0</v>
      </c>
      <c r="U16" s="50"/>
      <c r="V16" s="86">
        <v>0</v>
      </c>
      <c r="W16" s="86">
        <v>278601</v>
      </c>
      <c r="X16" s="86">
        <v>160094</v>
      </c>
      <c r="Y16" s="86">
        <v>17361</v>
      </c>
      <c r="Z16" s="86">
        <v>177455</v>
      </c>
      <c r="AA16" s="86">
        <v>14521</v>
      </c>
      <c r="AB16" s="86">
        <v>3002</v>
      </c>
      <c r="AC16" s="86">
        <v>0</v>
      </c>
      <c r="AD16" s="86">
        <v>0</v>
      </c>
      <c r="AE16" s="86">
        <v>646</v>
      </c>
      <c r="AF16" s="86">
        <v>1621</v>
      </c>
      <c r="AG16" s="86">
        <v>4358</v>
      </c>
      <c r="AH16" s="50" t="s">
        <v>339</v>
      </c>
      <c r="AI16" s="86">
        <v>24148</v>
      </c>
      <c r="AJ16" s="86">
        <v>3819</v>
      </c>
      <c r="AK16" s="86">
        <v>3200</v>
      </c>
      <c r="AL16" s="86">
        <v>650</v>
      </c>
      <c r="AM16" s="86">
        <v>30150</v>
      </c>
      <c r="AN16" s="86">
        <v>7607</v>
      </c>
      <c r="AO16" s="86">
        <v>10305</v>
      </c>
      <c r="AP16" s="86">
        <v>17390</v>
      </c>
      <c r="AQ16" s="50" t="s">
        <v>377</v>
      </c>
      <c r="AR16" s="86">
        <v>73121</v>
      </c>
      <c r="AS16" s="86">
        <v>274724</v>
      </c>
      <c r="AT16" s="86">
        <v>0</v>
      </c>
      <c r="AU16" s="86">
        <v>274724</v>
      </c>
    </row>
    <row r="17" spans="1:47" x14ac:dyDescent="0.2">
      <c r="A17" s="1" t="s">
        <v>58</v>
      </c>
      <c r="B17" s="50" t="s">
        <v>59</v>
      </c>
      <c r="C17" s="70">
        <v>3778</v>
      </c>
      <c r="D17" s="87">
        <v>68000</v>
      </c>
      <c r="E17" s="86">
        <v>18838</v>
      </c>
      <c r="F17" s="86">
        <v>500</v>
      </c>
      <c r="G17" s="87">
        <v>600</v>
      </c>
      <c r="H17" s="87">
        <v>0</v>
      </c>
      <c r="I17" s="87">
        <v>8500</v>
      </c>
      <c r="J17" s="87">
        <v>0</v>
      </c>
      <c r="K17" s="87">
        <v>0</v>
      </c>
      <c r="L17" s="86">
        <v>575</v>
      </c>
      <c r="M17" s="86">
        <v>14953</v>
      </c>
      <c r="N17" s="50" t="s">
        <v>280</v>
      </c>
      <c r="O17" s="86">
        <v>111966</v>
      </c>
      <c r="P17" s="86">
        <v>0</v>
      </c>
      <c r="Q17" s="86">
        <v>0</v>
      </c>
      <c r="R17" s="86">
        <v>0</v>
      </c>
      <c r="S17" s="86">
        <v>8002</v>
      </c>
      <c r="T17" s="86">
        <v>50</v>
      </c>
      <c r="U17" s="50" t="s">
        <v>230</v>
      </c>
      <c r="V17" s="86">
        <v>8052</v>
      </c>
      <c r="W17" s="86">
        <v>120018</v>
      </c>
      <c r="X17" s="86">
        <v>68182</v>
      </c>
      <c r="Y17" s="86">
        <v>6079</v>
      </c>
      <c r="Z17" s="86">
        <v>74261</v>
      </c>
      <c r="AA17" s="86">
        <v>7747</v>
      </c>
      <c r="AB17" s="86">
        <v>3002</v>
      </c>
      <c r="AC17" s="86">
        <v>800</v>
      </c>
      <c r="AD17" s="86">
        <v>0</v>
      </c>
      <c r="AE17" s="86">
        <v>646</v>
      </c>
      <c r="AF17" s="86">
        <v>0</v>
      </c>
      <c r="AG17" s="86">
        <v>934</v>
      </c>
      <c r="AH17" s="50" t="s">
        <v>180</v>
      </c>
      <c r="AI17" s="86">
        <v>13129</v>
      </c>
      <c r="AJ17" s="86">
        <v>1511</v>
      </c>
      <c r="AK17" s="86">
        <v>1100</v>
      </c>
      <c r="AL17" s="86">
        <v>163</v>
      </c>
      <c r="AM17" s="86">
        <v>17058</v>
      </c>
      <c r="AN17" s="86">
        <v>5487</v>
      </c>
      <c r="AO17" s="86">
        <v>10305</v>
      </c>
      <c r="AP17" s="86">
        <v>8317</v>
      </c>
      <c r="AQ17" s="50" t="s">
        <v>365</v>
      </c>
      <c r="AR17" s="86">
        <v>43941</v>
      </c>
      <c r="AS17" s="86">
        <v>131331</v>
      </c>
      <c r="AT17" s="86">
        <v>8673</v>
      </c>
      <c r="AU17" s="86">
        <v>140004</v>
      </c>
    </row>
    <row r="18" spans="1:47" x14ac:dyDescent="0.2">
      <c r="A18" s="1" t="s">
        <v>60</v>
      </c>
      <c r="B18" s="50" t="s">
        <v>59</v>
      </c>
      <c r="C18" s="70">
        <v>4620</v>
      </c>
      <c r="D18" s="87">
        <v>68000</v>
      </c>
      <c r="E18" s="86">
        <v>23301</v>
      </c>
      <c r="F18" s="86">
        <v>500</v>
      </c>
      <c r="G18" s="87">
        <v>529</v>
      </c>
      <c r="H18" s="87">
        <v>0</v>
      </c>
      <c r="I18" s="87">
        <v>2506</v>
      </c>
      <c r="J18" s="87">
        <v>0</v>
      </c>
      <c r="K18" s="87">
        <v>0</v>
      </c>
      <c r="L18" s="86">
        <v>2500</v>
      </c>
      <c r="M18" s="86">
        <v>47306</v>
      </c>
      <c r="N18" s="50" t="s">
        <v>298</v>
      </c>
      <c r="O18" s="86">
        <v>144642</v>
      </c>
      <c r="P18" s="86">
        <v>0</v>
      </c>
      <c r="Q18" s="86">
        <v>0</v>
      </c>
      <c r="R18" s="86">
        <v>0</v>
      </c>
      <c r="S18" s="86">
        <v>45035</v>
      </c>
      <c r="T18" s="86">
        <v>0</v>
      </c>
      <c r="U18" s="50" t="s">
        <v>323</v>
      </c>
      <c r="V18" s="86">
        <v>45035</v>
      </c>
      <c r="W18" s="86">
        <v>189677</v>
      </c>
      <c r="X18" s="86">
        <v>78474</v>
      </c>
      <c r="Y18" s="86">
        <v>7052</v>
      </c>
      <c r="Z18" s="86">
        <v>85526</v>
      </c>
      <c r="AA18" s="86">
        <v>3168</v>
      </c>
      <c r="AB18" s="86">
        <v>3002</v>
      </c>
      <c r="AC18" s="86">
        <v>0</v>
      </c>
      <c r="AD18" s="86">
        <v>0</v>
      </c>
      <c r="AE18" s="86">
        <v>646</v>
      </c>
      <c r="AF18" s="86">
        <v>0</v>
      </c>
      <c r="AG18" s="86">
        <v>702</v>
      </c>
      <c r="AH18" s="50" t="s">
        <v>342</v>
      </c>
      <c r="AI18" s="86">
        <v>7518</v>
      </c>
      <c r="AJ18" s="86">
        <v>2257</v>
      </c>
      <c r="AK18" s="86">
        <v>1327</v>
      </c>
      <c r="AL18" s="86">
        <v>0</v>
      </c>
      <c r="AM18" s="86">
        <v>9648</v>
      </c>
      <c r="AN18" s="86">
        <v>4240</v>
      </c>
      <c r="AO18" s="86">
        <v>10305</v>
      </c>
      <c r="AP18" s="86">
        <v>5594</v>
      </c>
      <c r="AQ18" s="50" t="s">
        <v>382</v>
      </c>
      <c r="AR18" s="86">
        <v>33371</v>
      </c>
      <c r="AS18" s="86">
        <v>126415</v>
      </c>
      <c r="AT18" s="86">
        <v>45035</v>
      </c>
      <c r="AU18" s="86">
        <v>171450</v>
      </c>
    </row>
    <row r="19" spans="1:47" x14ac:dyDescent="0.2">
      <c r="A19" s="1" t="s">
        <v>61</v>
      </c>
      <c r="B19" s="50" t="s">
        <v>62</v>
      </c>
      <c r="C19" s="70">
        <v>5559</v>
      </c>
      <c r="D19" s="87">
        <v>474032</v>
      </c>
      <c r="E19" s="86">
        <v>128801</v>
      </c>
      <c r="F19" s="86">
        <v>1500</v>
      </c>
      <c r="G19" s="87">
        <v>900</v>
      </c>
      <c r="H19" s="87">
        <v>0</v>
      </c>
      <c r="I19" s="87">
        <v>4976</v>
      </c>
      <c r="J19" s="87">
        <v>0</v>
      </c>
      <c r="K19" s="87">
        <v>0</v>
      </c>
      <c r="L19" s="86">
        <v>0</v>
      </c>
      <c r="M19" s="86">
        <v>8808</v>
      </c>
      <c r="N19" s="50" t="s">
        <v>297</v>
      </c>
      <c r="O19" s="86">
        <v>619017</v>
      </c>
      <c r="P19" s="86">
        <v>0</v>
      </c>
      <c r="Q19" s="86">
        <v>0</v>
      </c>
      <c r="R19" s="86">
        <v>0</v>
      </c>
      <c r="S19" s="86">
        <v>5000</v>
      </c>
      <c r="T19" s="86">
        <v>439837.95</v>
      </c>
      <c r="U19" s="50" t="s">
        <v>322</v>
      </c>
      <c r="V19" s="86">
        <v>444838</v>
      </c>
      <c r="W19" s="86">
        <v>1063854.95</v>
      </c>
      <c r="X19" s="86">
        <v>331031</v>
      </c>
      <c r="Y19" s="86">
        <v>85760</v>
      </c>
      <c r="Z19" s="86">
        <v>416791</v>
      </c>
      <c r="AA19" s="86">
        <v>33528</v>
      </c>
      <c r="AB19" s="86">
        <v>3002</v>
      </c>
      <c r="AC19" s="86">
        <v>10070</v>
      </c>
      <c r="AD19" s="86">
        <v>4723</v>
      </c>
      <c r="AE19" s="86">
        <v>646</v>
      </c>
      <c r="AF19" s="86">
        <v>7331</v>
      </c>
      <c r="AG19" s="86">
        <v>3208</v>
      </c>
      <c r="AH19" s="50" t="s">
        <v>181</v>
      </c>
      <c r="AI19" s="86">
        <v>62508</v>
      </c>
      <c r="AJ19" s="86">
        <v>4039</v>
      </c>
      <c r="AK19" s="86">
        <v>156</v>
      </c>
      <c r="AL19" s="86">
        <v>0</v>
      </c>
      <c r="AM19" s="86">
        <v>77506</v>
      </c>
      <c r="AN19" s="86">
        <v>6863</v>
      </c>
      <c r="AO19" s="86">
        <v>10305</v>
      </c>
      <c r="AP19" s="86">
        <v>150</v>
      </c>
      <c r="AQ19" s="50" t="s">
        <v>380</v>
      </c>
      <c r="AR19" s="86">
        <v>99019</v>
      </c>
      <c r="AS19" s="86">
        <v>578318</v>
      </c>
      <c r="AT19" s="86">
        <v>1963237</v>
      </c>
      <c r="AU19" s="86">
        <v>2541555</v>
      </c>
    </row>
    <row r="20" spans="1:47" x14ac:dyDescent="0.2">
      <c r="A20" s="1" t="s">
        <v>63</v>
      </c>
      <c r="B20" s="50" t="s">
        <v>64</v>
      </c>
      <c r="C20" s="70">
        <v>29568</v>
      </c>
      <c r="D20" s="87">
        <v>489124</v>
      </c>
      <c r="E20" s="86">
        <v>131840</v>
      </c>
      <c r="F20" s="86">
        <v>500</v>
      </c>
      <c r="G20" s="87">
        <v>900</v>
      </c>
      <c r="H20" s="87">
        <v>0</v>
      </c>
      <c r="I20" s="87">
        <v>0</v>
      </c>
      <c r="J20" s="87">
        <v>0</v>
      </c>
      <c r="K20" s="87">
        <v>0</v>
      </c>
      <c r="L20" s="86">
        <v>0</v>
      </c>
      <c r="M20" s="86">
        <v>11639</v>
      </c>
      <c r="N20" s="50" t="s">
        <v>302</v>
      </c>
      <c r="O20" s="86">
        <v>634003</v>
      </c>
      <c r="P20" s="86">
        <v>0</v>
      </c>
      <c r="Q20" s="86">
        <v>0</v>
      </c>
      <c r="R20" s="86">
        <v>0</v>
      </c>
      <c r="S20" s="86">
        <v>0</v>
      </c>
      <c r="T20" s="86">
        <v>0</v>
      </c>
      <c r="U20" s="50" t="s">
        <v>41</v>
      </c>
      <c r="V20" s="86">
        <v>0</v>
      </c>
      <c r="W20" s="86">
        <v>634003</v>
      </c>
      <c r="X20" s="86">
        <v>287803</v>
      </c>
      <c r="Y20" s="86">
        <v>208270</v>
      </c>
      <c r="Z20" s="86">
        <v>496073</v>
      </c>
      <c r="AA20" s="86">
        <v>3015</v>
      </c>
      <c r="AB20" s="86">
        <v>11987</v>
      </c>
      <c r="AC20" s="86">
        <v>2742</v>
      </c>
      <c r="AD20" s="86">
        <v>0</v>
      </c>
      <c r="AE20" s="86">
        <v>2581</v>
      </c>
      <c r="AF20" s="86">
        <v>0</v>
      </c>
      <c r="AG20" s="86">
        <v>0</v>
      </c>
      <c r="AH20" s="50" t="s">
        <v>41</v>
      </c>
      <c r="AI20" s="86">
        <v>20325</v>
      </c>
      <c r="AJ20" s="86">
        <v>650</v>
      </c>
      <c r="AK20" s="86">
        <v>150</v>
      </c>
      <c r="AL20" s="86">
        <v>0</v>
      </c>
      <c r="AM20" s="86">
        <v>55664</v>
      </c>
      <c r="AN20" s="86">
        <v>3708</v>
      </c>
      <c r="AO20" s="86">
        <v>41176</v>
      </c>
      <c r="AP20" s="86">
        <v>1638</v>
      </c>
      <c r="AQ20" s="50" t="s">
        <v>385</v>
      </c>
      <c r="AR20" s="86">
        <v>102986</v>
      </c>
      <c r="AS20" s="86">
        <v>619384</v>
      </c>
      <c r="AT20" s="86">
        <v>0</v>
      </c>
      <c r="AU20" s="86">
        <v>619384</v>
      </c>
    </row>
    <row r="21" spans="1:47" x14ac:dyDescent="0.2">
      <c r="A21" s="1" t="s">
        <v>65</v>
      </c>
      <c r="B21" s="50" t="s">
        <v>66</v>
      </c>
      <c r="C21" s="70">
        <v>22529</v>
      </c>
      <c r="D21" s="87">
        <v>1142462</v>
      </c>
      <c r="E21" s="86">
        <v>234360</v>
      </c>
      <c r="F21" s="86">
        <v>2000</v>
      </c>
      <c r="G21" s="87">
        <v>0</v>
      </c>
      <c r="H21" s="87">
        <v>0</v>
      </c>
      <c r="I21" s="87">
        <v>0</v>
      </c>
      <c r="J21" s="87">
        <v>0</v>
      </c>
      <c r="K21" s="87">
        <v>0</v>
      </c>
      <c r="L21" s="86">
        <v>0</v>
      </c>
      <c r="M21" s="86">
        <v>5260</v>
      </c>
      <c r="N21" s="50" t="s">
        <v>300</v>
      </c>
      <c r="O21" s="86">
        <v>1384082</v>
      </c>
      <c r="P21" s="86">
        <v>0</v>
      </c>
      <c r="Q21" s="86">
        <v>0</v>
      </c>
      <c r="R21" s="86">
        <v>0</v>
      </c>
      <c r="S21" s="86">
        <v>0</v>
      </c>
      <c r="T21" s="86">
        <v>0</v>
      </c>
      <c r="U21" s="50" t="s">
        <v>41</v>
      </c>
      <c r="V21" s="86">
        <v>0</v>
      </c>
      <c r="W21" s="86">
        <v>1384082</v>
      </c>
      <c r="X21" s="86">
        <v>704830</v>
      </c>
      <c r="Y21" s="86">
        <v>381832</v>
      </c>
      <c r="Z21" s="86">
        <v>1086662</v>
      </c>
      <c r="AA21" s="86">
        <v>106362</v>
      </c>
      <c r="AB21" s="86">
        <v>8849</v>
      </c>
      <c r="AC21" s="86">
        <v>24787</v>
      </c>
      <c r="AD21" s="86">
        <v>215</v>
      </c>
      <c r="AE21" s="86">
        <v>1905</v>
      </c>
      <c r="AF21" s="86">
        <v>14956</v>
      </c>
      <c r="AG21" s="86">
        <v>12162</v>
      </c>
      <c r="AH21" s="50" t="s">
        <v>343</v>
      </c>
      <c r="AI21" s="86">
        <v>169236</v>
      </c>
      <c r="AJ21" s="86">
        <v>860</v>
      </c>
      <c r="AK21" s="86">
        <v>100</v>
      </c>
      <c r="AL21" s="86">
        <v>436</v>
      </c>
      <c r="AM21" s="86">
        <v>67529</v>
      </c>
      <c r="AN21" s="86">
        <v>8856</v>
      </c>
      <c r="AO21" s="86">
        <v>30394</v>
      </c>
      <c r="AP21" s="86">
        <v>20009</v>
      </c>
      <c r="AQ21" s="50" t="s">
        <v>383</v>
      </c>
      <c r="AR21" s="86">
        <v>128184</v>
      </c>
      <c r="AS21" s="86">
        <v>1384082</v>
      </c>
      <c r="AT21" s="86">
        <v>0</v>
      </c>
      <c r="AU21" s="86">
        <v>1384082</v>
      </c>
    </row>
    <row r="22" spans="1:47" x14ac:dyDescent="0.2">
      <c r="A22" s="1" t="s">
        <v>67</v>
      </c>
      <c r="B22" s="50" t="s">
        <v>68</v>
      </c>
      <c r="C22" s="70">
        <v>3616</v>
      </c>
      <c r="D22" s="87">
        <v>178233</v>
      </c>
      <c r="E22" s="86">
        <v>43716</v>
      </c>
      <c r="F22" s="86">
        <v>0</v>
      </c>
      <c r="G22" s="87">
        <v>0</v>
      </c>
      <c r="H22" s="87">
        <v>0</v>
      </c>
      <c r="I22" s="87">
        <v>0</v>
      </c>
      <c r="J22" s="87">
        <v>0</v>
      </c>
      <c r="K22" s="87">
        <v>0</v>
      </c>
      <c r="L22" s="86">
        <v>20500</v>
      </c>
      <c r="M22" s="86">
        <v>6289</v>
      </c>
      <c r="N22" s="50" t="s">
        <v>282</v>
      </c>
      <c r="O22" s="86">
        <v>248738</v>
      </c>
      <c r="P22" s="86">
        <v>0</v>
      </c>
      <c r="Q22" s="86">
        <v>0</v>
      </c>
      <c r="R22" s="86">
        <v>0</v>
      </c>
      <c r="S22" s="86">
        <v>0</v>
      </c>
      <c r="T22" s="86">
        <v>0</v>
      </c>
      <c r="U22" s="50" t="s">
        <v>41</v>
      </c>
      <c r="V22" s="86">
        <v>0</v>
      </c>
      <c r="W22" s="86">
        <v>248738</v>
      </c>
      <c r="X22" s="86">
        <v>157270</v>
      </c>
      <c r="Y22" s="86">
        <v>38392</v>
      </c>
      <c r="Z22" s="86">
        <v>195662</v>
      </c>
      <c r="AA22" s="86">
        <v>31328</v>
      </c>
      <c r="AB22" s="86">
        <v>3002</v>
      </c>
      <c r="AC22" s="86">
        <v>8000</v>
      </c>
      <c r="AD22" s="86">
        <v>0</v>
      </c>
      <c r="AE22" s="86">
        <v>646</v>
      </c>
      <c r="AF22" s="86">
        <v>0</v>
      </c>
      <c r="AG22" s="86">
        <v>3396</v>
      </c>
      <c r="AH22" s="50" t="s">
        <v>329</v>
      </c>
      <c r="AI22" s="86">
        <v>46372</v>
      </c>
      <c r="AJ22" s="86">
        <v>896</v>
      </c>
      <c r="AK22" s="86">
        <v>246</v>
      </c>
      <c r="AL22" s="86">
        <v>0</v>
      </c>
      <c r="AM22" s="86">
        <v>2180</v>
      </c>
      <c r="AN22" s="86">
        <v>95</v>
      </c>
      <c r="AO22" s="86">
        <v>10305</v>
      </c>
      <c r="AP22" s="86">
        <v>6220</v>
      </c>
      <c r="AQ22" s="50" t="s">
        <v>367</v>
      </c>
      <c r="AR22" s="86">
        <v>19942</v>
      </c>
      <c r="AS22" s="86">
        <v>261976</v>
      </c>
      <c r="AT22" s="86">
        <v>0</v>
      </c>
      <c r="AU22" s="86">
        <v>261976</v>
      </c>
    </row>
    <row r="23" spans="1:47" x14ac:dyDescent="0.2">
      <c r="A23" s="1" t="s">
        <v>69</v>
      </c>
      <c r="B23" s="50" t="s">
        <v>70</v>
      </c>
      <c r="C23" s="70">
        <v>17075</v>
      </c>
      <c r="D23" s="87">
        <v>723613</v>
      </c>
      <c r="E23" s="86">
        <v>168217</v>
      </c>
      <c r="F23" s="86">
        <v>1500</v>
      </c>
      <c r="G23" s="87">
        <v>0</v>
      </c>
      <c r="H23" s="87">
        <v>0</v>
      </c>
      <c r="I23" s="87">
        <v>0</v>
      </c>
      <c r="J23" s="87">
        <v>0</v>
      </c>
      <c r="K23" s="88">
        <v>0</v>
      </c>
      <c r="L23" s="86">
        <v>0</v>
      </c>
      <c r="M23" s="86">
        <v>13000</v>
      </c>
      <c r="N23" s="50" t="s">
        <v>304</v>
      </c>
      <c r="O23" s="86">
        <v>906330</v>
      </c>
      <c r="P23" s="86">
        <v>0</v>
      </c>
      <c r="Q23" s="86">
        <v>0</v>
      </c>
      <c r="R23" s="86">
        <v>0</v>
      </c>
      <c r="S23" s="86">
        <v>0</v>
      </c>
      <c r="T23" s="86">
        <v>0</v>
      </c>
      <c r="U23" s="50" t="s">
        <v>41</v>
      </c>
      <c r="V23" s="86">
        <v>0</v>
      </c>
      <c r="W23" s="86">
        <v>906330</v>
      </c>
      <c r="X23" s="86">
        <v>430656</v>
      </c>
      <c r="Y23" s="86">
        <v>176761</v>
      </c>
      <c r="Z23" s="86">
        <v>607417</v>
      </c>
      <c r="AA23" s="86">
        <v>32372</v>
      </c>
      <c r="AB23" s="86">
        <v>6820</v>
      </c>
      <c r="AC23" s="86">
        <v>0</v>
      </c>
      <c r="AD23" s="86">
        <v>0</v>
      </c>
      <c r="AE23" s="86">
        <v>1468</v>
      </c>
      <c r="AF23" s="86">
        <v>21416</v>
      </c>
      <c r="AG23" s="86">
        <v>8077</v>
      </c>
      <c r="AH23" s="50" t="s">
        <v>347</v>
      </c>
      <c r="AI23" s="86">
        <v>70153</v>
      </c>
      <c r="AJ23" s="86">
        <v>0</v>
      </c>
      <c r="AK23" s="86">
        <v>0</v>
      </c>
      <c r="AL23" s="86">
        <v>5446</v>
      </c>
      <c r="AM23" s="86">
        <v>106726</v>
      </c>
      <c r="AN23" s="86">
        <v>31058</v>
      </c>
      <c r="AO23" s="86">
        <v>23423</v>
      </c>
      <c r="AP23" s="86">
        <v>60220</v>
      </c>
      <c r="AQ23" s="50" t="s">
        <v>388</v>
      </c>
      <c r="AR23" s="86">
        <v>226873</v>
      </c>
      <c r="AS23" s="86">
        <v>904443</v>
      </c>
      <c r="AT23" s="86">
        <v>0</v>
      </c>
      <c r="AU23" s="86">
        <v>904443</v>
      </c>
    </row>
    <row r="24" spans="1:47" x14ac:dyDescent="0.2">
      <c r="A24" s="1" t="s">
        <v>71</v>
      </c>
      <c r="B24" s="50" t="s">
        <v>72</v>
      </c>
      <c r="C24" s="70">
        <v>14532</v>
      </c>
      <c r="D24" s="87">
        <v>984632</v>
      </c>
      <c r="E24" s="86">
        <v>100000</v>
      </c>
      <c r="F24" s="86">
        <v>4000</v>
      </c>
      <c r="G24" s="87">
        <v>593</v>
      </c>
      <c r="H24" s="87">
        <v>0</v>
      </c>
      <c r="I24" s="87">
        <v>0</v>
      </c>
      <c r="J24" s="87">
        <v>0</v>
      </c>
      <c r="K24" s="87">
        <v>0</v>
      </c>
      <c r="L24" s="86">
        <v>0</v>
      </c>
      <c r="M24" s="86">
        <v>4499</v>
      </c>
      <c r="N24" s="50" t="s">
        <v>303</v>
      </c>
      <c r="O24" s="86">
        <v>1093724</v>
      </c>
      <c r="P24" s="86">
        <v>0</v>
      </c>
      <c r="Q24" s="86">
        <v>0</v>
      </c>
      <c r="R24" s="86">
        <v>0</v>
      </c>
      <c r="S24" s="86">
        <v>0</v>
      </c>
      <c r="T24" s="86">
        <v>0</v>
      </c>
      <c r="U24" s="50"/>
      <c r="V24" s="86">
        <v>0</v>
      </c>
      <c r="W24" s="86">
        <v>1093724</v>
      </c>
      <c r="X24" s="86">
        <v>429751</v>
      </c>
      <c r="Y24" s="86">
        <v>415122</v>
      </c>
      <c r="Z24" s="86">
        <v>844873</v>
      </c>
      <c r="AA24" s="86">
        <v>49545</v>
      </c>
      <c r="AB24" s="86">
        <v>6704</v>
      </c>
      <c r="AC24" s="86">
        <v>5010</v>
      </c>
      <c r="AD24" s="86">
        <v>0</v>
      </c>
      <c r="AE24" s="86">
        <v>1443</v>
      </c>
      <c r="AF24" s="86">
        <v>15608</v>
      </c>
      <c r="AG24" s="86">
        <v>8921</v>
      </c>
      <c r="AH24" s="50" t="s">
        <v>345</v>
      </c>
      <c r="AI24" s="86">
        <v>87231</v>
      </c>
      <c r="AJ24" s="86">
        <v>0</v>
      </c>
      <c r="AK24" s="86">
        <v>0</v>
      </c>
      <c r="AL24" s="86">
        <v>0</v>
      </c>
      <c r="AM24" s="86">
        <v>102449</v>
      </c>
      <c r="AN24" s="86">
        <v>11209</v>
      </c>
      <c r="AO24" s="86">
        <v>23026</v>
      </c>
      <c r="AP24" s="86">
        <v>38590</v>
      </c>
      <c r="AQ24" s="50" t="s">
        <v>386</v>
      </c>
      <c r="AR24" s="86">
        <v>175274</v>
      </c>
      <c r="AS24" s="86">
        <v>1107378</v>
      </c>
      <c r="AT24" s="86">
        <v>0</v>
      </c>
      <c r="AU24" s="86">
        <v>1107378</v>
      </c>
    </row>
    <row r="25" spans="1:47" x14ac:dyDescent="0.2">
      <c r="A25" s="1" t="s">
        <v>73</v>
      </c>
      <c r="B25" s="50" t="s">
        <v>74</v>
      </c>
      <c r="C25" s="70">
        <v>1410</v>
      </c>
      <c r="D25" s="87">
        <v>478283</v>
      </c>
      <c r="E25" s="86">
        <v>97282</v>
      </c>
      <c r="F25" s="86">
        <v>0</v>
      </c>
      <c r="G25" s="87">
        <v>900</v>
      </c>
      <c r="H25" s="87">
        <v>0</v>
      </c>
      <c r="I25" s="87">
        <v>4995</v>
      </c>
      <c r="J25" s="87">
        <v>0</v>
      </c>
      <c r="K25" s="87">
        <v>0</v>
      </c>
      <c r="L25" s="86">
        <v>25000</v>
      </c>
      <c r="M25" s="86">
        <v>22000</v>
      </c>
      <c r="N25" s="50" t="s">
        <v>296</v>
      </c>
      <c r="O25" s="86">
        <v>628460</v>
      </c>
      <c r="P25" s="86">
        <v>0</v>
      </c>
      <c r="Q25" s="86">
        <v>0</v>
      </c>
      <c r="R25" s="86">
        <v>0</v>
      </c>
      <c r="S25" s="86">
        <v>0</v>
      </c>
      <c r="T25" s="86">
        <v>0</v>
      </c>
      <c r="U25" s="50"/>
      <c r="V25" s="86">
        <v>0</v>
      </c>
      <c r="W25" s="86">
        <v>628460</v>
      </c>
      <c r="X25" s="86">
        <v>278285</v>
      </c>
      <c r="Y25" s="86">
        <v>113422</v>
      </c>
      <c r="Z25" s="86">
        <v>391707</v>
      </c>
      <c r="AA25" s="86">
        <v>19735</v>
      </c>
      <c r="AB25" s="86">
        <v>3002</v>
      </c>
      <c r="AC25" s="86">
        <v>0</v>
      </c>
      <c r="AD25" s="86">
        <v>0</v>
      </c>
      <c r="AE25" s="86">
        <v>646</v>
      </c>
      <c r="AF25" s="86">
        <v>0</v>
      </c>
      <c r="AG25" s="86">
        <v>1787</v>
      </c>
      <c r="AH25" s="50" t="s">
        <v>340</v>
      </c>
      <c r="AI25" s="86">
        <v>25170</v>
      </c>
      <c r="AJ25" s="86">
        <v>17200</v>
      </c>
      <c r="AK25" s="86">
        <v>26550</v>
      </c>
      <c r="AL25" s="86">
        <v>0</v>
      </c>
      <c r="AM25" s="86">
        <v>106853</v>
      </c>
      <c r="AN25" s="86">
        <v>10139</v>
      </c>
      <c r="AO25" s="86">
        <v>10305</v>
      </c>
      <c r="AP25" s="86">
        <v>32671</v>
      </c>
      <c r="AQ25" s="50" t="s">
        <v>379</v>
      </c>
      <c r="AR25" s="86">
        <v>203718</v>
      </c>
      <c r="AS25" s="86">
        <v>620595</v>
      </c>
      <c r="AT25" s="86">
        <v>243935</v>
      </c>
      <c r="AU25" s="86">
        <v>864530</v>
      </c>
    </row>
    <row r="26" spans="1:47" x14ac:dyDescent="0.2">
      <c r="A26" s="1" t="s">
        <v>75</v>
      </c>
      <c r="B26" s="50" t="s">
        <v>76</v>
      </c>
      <c r="C26" s="70">
        <v>25163</v>
      </c>
      <c r="D26" s="87">
        <v>1989231</v>
      </c>
      <c r="E26" s="86">
        <v>486280</v>
      </c>
      <c r="F26" s="86">
        <v>0</v>
      </c>
      <c r="G26" s="87">
        <v>600</v>
      </c>
      <c r="H26" s="87">
        <v>0</v>
      </c>
      <c r="I26" s="87">
        <v>0</v>
      </c>
      <c r="J26" s="87">
        <v>0</v>
      </c>
      <c r="K26" s="87">
        <v>0</v>
      </c>
      <c r="L26" s="86">
        <v>0</v>
      </c>
      <c r="M26" s="86">
        <v>97500</v>
      </c>
      <c r="N26" s="50" t="s">
        <v>305</v>
      </c>
      <c r="O26" s="86">
        <v>2573611</v>
      </c>
      <c r="P26" s="86">
        <v>0</v>
      </c>
      <c r="Q26" s="86">
        <v>0</v>
      </c>
      <c r="R26" s="86">
        <v>0</v>
      </c>
      <c r="S26" s="86">
        <v>0</v>
      </c>
      <c r="T26" s="86">
        <v>0</v>
      </c>
      <c r="U26" s="50"/>
      <c r="V26" s="86">
        <v>0</v>
      </c>
      <c r="W26" s="86">
        <v>2573611</v>
      </c>
      <c r="X26" s="86">
        <v>1329900</v>
      </c>
      <c r="Y26" s="86">
        <v>338249</v>
      </c>
      <c r="Z26" s="86">
        <v>1668149</v>
      </c>
      <c r="AA26" s="86">
        <v>151319</v>
      </c>
      <c r="AB26" s="86">
        <v>10310</v>
      </c>
      <c r="AC26" s="86">
        <v>0</v>
      </c>
      <c r="AD26" s="86">
        <v>16667</v>
      </c>
      <c r="AE26" s="86">
        <v>2220</v>
      </c>
      <c r="AF26" s="86">
        <v>9200</v>
      </c>
      <c r="AG26" s="86">
        <v>77884</v>
      </c>
      <c r="AH26" s="50" t="s">
        <v>348</v>
      </c>
      <c r="AI26" s="86">
        <v>267600</v>
      </c>
      <c r="AJ26" s="86">
        <v>11500</v>
      </c>
      <c r="AK26" s="86">
        <v>2750</v>
      </c>
      <c r="AL26" s="86">
        <v>500</v>
      </c>
      <c r="AM26" s="86">
        <v>426550</v>
      </c>
      <c r="AN26" s="86">
        <v>16000</v>
      </c>
      <c r="AO26" s="86">
        <v>35412</v>
      </c>
      <c r="AP26" s="86">
        <v>419240</v>
      </c>
      <c r="AQ26" s="50" t="s">
        <v>389</v>
      </c>
      <c r="AR26" s="86">
        <v>911952</v>
      </c>
      <c r="AS26" s="86">
        <v>2847701</v>
      </c>
      <c r="AT26" s="86">
        <v>25000</v>
      </c>
      <c r="AU26" s="86">
        <v>2872701</v>
      </c>
    </row>
    <row r="27" spans="1:47" x14ac:dyDescent="0.2">
      <c r="A27" s="1" t="s">
        <v>77</v>
      </c>
      <c r="B27" s="50" t="s">
        <v>78</v>
      </c>
      <c r="C27" s="70">
        <v>5991</v>
      </c>
      <c r="D27" s="87">
        <v>11500</v>
      </c>
      <c r="E27" s="86">
        <v>23931</v>
      </c>
      <c r="F27" s="86">
        <v>2500</v>
      </c>
      <c r="G27" s="87">
        <v>600</v>
      </c>
      <c r="H27" s="87">
        <v>0</v>
      </c>
      <c r="I27" s="87">
        <v>0</v>
      </c>
      <c r="J27" s="87">
        <v>0</v>
      </c>
      <c r="K27" s="87">
        <v>0</v>
      </c>
      <c r="L27" s="86">
        <v>8240</v>
      </c>
      <c r="M27" s="86">
        <v>57011</v>
      </c>
      <c r="N27" s="50" t="s">
        <v>287</v>
      </c>
      <c r="O27" s="86">
        <v>103782</v>
      </c>
      <c r="P27" s="86">
        <v>0</v>
      </c>
      <c r="Q27" s="86">
        <v>0</v>
      </c>
      <c r="R27" s="86">
        <v>0</v>
      </c>
      <c r="S27" s="86">
        <v>6272</v>
      </c>
      <c r="T27" s="86">
        <v>0</v>
      </c>
      <c r="U27" s="50" t="s">
        <v>41</v>
      </c>
      <c r="V27" s="86">
        <v>6272</v>
      </c>
      <c r="W27" s="86">
        <v>110054</v>
      </c>
      <c r="X27" s="86">
        <v>50618</v>
      </c>
      <c r="Y27" s="86">
        <v>0</v>
      </c>
      <c r="Z27" s="86">
        <v>50618</v>
      </c>
      <c r="AA27" s="86">
        <v>2633</v>
      </c>
      <c r="AB27" s="86">
        <v>3002</v>
      </c>
      <c r="AC27" s="86">
        <v>0</v>
      </c>
      <c r="AD27" s="86">
        <v>0</v>
      </c>
      <c r="AE27" s="86">
        <v>646</v>
      </c>
      <c r="AF27" s="86">
        <v>0</v>
      </c>
      <c r="AG27" s="86">
        <v>246</v>
      </c>
      <c r="AH27" s="50" t="s">
        <v>178</v>
      </c>
      <c r="AI27" s="86">
        <v>6527</v>
      </c>
      <c r="AJ27" s="86">
        <v>1050</v>
      </c>
      <c r="AK27" s="86">
        <v>15</v>
      </c>
      <c r="AL27" s="86">
        <v>0</v>
      </c>
      <c r="AM27" s="86">
        <v>8679</v>
      </c>
      <c r="AN27" s="86">
        <v>285</v>
      </c>
      <c r="AO27" s="86">
        <v>10305</v>
      </c>
      <c r="AP27" s="86">
        <v>15674</v>
      </c>
      <c r="AQ27" s="50" t="s">
        <v>371</v>
      </c>
      <c r="AR27" s="86">
        <v>36008</v>
      </c>
      <c r="AS27" s="86">
        <v>93153</v>
      </c>
      <c r="AT27" s="86">
        <v>1800</v>
      </c>
      <c r="AU27" s="86">
        <v>94953</v>
      </c>
    </row>
    <row r="28" spans="1:47" x14ac:dyDescent="0.2">
      <c r="A28" s="1" t="s">
        <v>79</v>
      </c>
      <c r="B28" s="50" t="s">
        <v>78</v>
      </c>
      <c r="C28" s="70">
        <v>19821</v>
      </c>
      <c r="D28" s="87">
        <v>1346560</v>
      </c>
      <c r="E28" s="86">
        <v>290255</v>
      </c>
      <c r="F28" s="86">
        <v>0</v>
      </c>
      <c r="G28" s="87">
        <v>0</v>
      </c>
      <c r="H28" s="87">
        <v>0</v>
      </c>
      <c r="I28" s="87">
        <v>0</v>
      </c>
      <c r="J28" s="87">
        <v>0</v>
      </c>
      <c r="K28" s="87">
        <v>0</v>
      </c>
      <c r="L28" s="86">
        <v>0</v>
      </c>
      <c r="M28" s="86">
        <v>7884</v>
      </c>
      <c r="N28" s="50" t="s">
        <v>306</v>
      </c>
      <c r="O28" s="86">
        <v>1644699</v>
      </c>
      <c r="P28" s="86">
        <v>0</v>
      </c>
      <c r="Q28" s="86">
        <v>0</v>
      </c>
      <c r="R28" s="86">
        <v>0</v>
      </c>
      <c r="S28" s="86">
        <v>0</v>
      </c>
      <c r="T28" s="86">
        <v>0</v>
      </c>
      <c r="U28" s="50" t="s">
        <v>41</v>
      </c>
      <c r="V28" s="86">
        <v>0</v>
      </c>
      <c r="W28" s="86">
        <v>1644699</v>
      </c>
      <c r="X28" s="86">
        <v>735360</v>
      </c>
      <c r="Y28" s="86">
        <v>313456</v>
      </c>
      <c r="Z28" s="86">
        <v>1048816</v>
      </c>
      <c r="AA28" s="86">
        <v>72062</v>
      </c>
      <c r="AB28" s="86">
        <v>10234</v>
      </c>
      <c r="AC28" s="86">
        <v>0</v>
      </c>
      <c r="AD28" s="86">
        <v>0</v>
      </c>
      <c r="AE28" s="86">
        <v>2203</v>
      </c>
      <c r="AF28" s="86">
        <v>36151</v>
      </c>
      <c r="AG28" s="86">
        <v>31787</v>
      </c>
      <c r="AH28" s="50" t="s">
        <v>349</v>
      </c>
      <c r="AI28" s="86">
        <v>152437</v>
      </c>
      <c r="AJ28" s="86">
        <v>0</v>
      </c>
      <c r="AK28" s="86">
        <v>0</v>
      </c>
      <c r="AL28" s="86">
        <v>0</v>
      </c>
      <c r="AM28" s="86">
        <v>179923</v>
      </c>
      <c r="AN28" s="86">
        <v>59262</v>
      </c>
      <c r="AO28" s="86">
        <v>35152</v>
      </c>
      <c r="AP28" s="86">
        <v>41391</v>
      </c>
      <c r="AQ28" s="50" t="s">
        <v>390</v>
      </c>
      <c r="AR28" s="86">
        <v>315728</v>
      </c>
      <c r="AS28" s="86">
        <v>1516981</v>
      </c>
      <c r="AT28" s="86">
        <v>0</v>
      </c>
      <c r="AU28" s="86">
        <v>1516981</v>
      </c>
    </row>
    <row r="29" spans="1:47" x14ac:dyDescent="0.2">
      <c r="A29" s="1" t="s">
        <v>80</v>
      </c>
      <c r="B29" s="50" t="s">
        <v>78</v>
      </c>
      <c r="C29" s="70">
        <v>1920</v>
      </c>
      <c r="D29" s="87">
        <v>10000</v>
      </c>
      <c r="E29" s="86">
        <v>31192</v>
      </c>
      <c r="F29" s="86">
        <v>0</v>
      </c>
      <c r="G29" s="87">
        <v>900</v>
      </c>
      <c r="H29" s="87">
        <v>0</v>
      </c>
      <c r="I29" s="87">
        <v>0</v>
      </c>
      <c r="J29" s="87">
        <v>0</v>
      </c>
      <c r="K29" s="87">
        <v>0</v>
      </c>
      <c r="L29" s="86">
        <v>1000</v>
      </c>
      <c r="M29" s="86">
        <v>83950</v>
      </c>
      <c r="N29" s="50" t="s">
        <v>317</v>
      </c>
      <c r="O29" s="86">
        <v>127042</v>
      </c>
      <c r="P29" s="86">
        <v>0</v>
      </c>
      <c r="Q29" s="86">
        <v>0</v>
      </c>
      <c r="R29" s="86">
        <v>0</v>
      </c>
      <c r="S29" s="86">
        <v>0</v>
      </c>
      <c r="T29" s="86">
        <v>0</v>
      </c>
      <c r="U29" s="50" t="s">
        <v>41</v>
      </c>
      <c r="V29" s="86">
        <v>0</v>
      </c>
      <c r="W29" s="86">
        <v>127042</v>
      </c>
      <c r="X29" s="86">
        <v>67901</v>
      </c>
      <c r="Y29" s="86">
        <v>0</v>
      </c>
      <c r="Z29" s="86">
        <v>67901</v>
      </c>
      <c r="AA29" s="86">
        <v>6109</v>
      </c>
      <c r="AB29" s="86">
        <v>3002</v>
      </c>
      <c r="AC29" s="86">
        <v>0</v>
      </c>
      <c r="AD29" s="86">
        <v>0</v>
      </c>
      <c r="AE29" s="86">
        <v>646</v>
      </c>
      <c r="AF29" s="86">
        <v>0</v>
      </c>
      <c r="AG29" s="86">
        <v>0</v>
      </c>
      <c r="AH29" s="50" t="s">
        <v>41</v>
      </c>
      <c r="AI29" s="86">
        <v>9757</v>
      </c>
      <c r="AJ29" s="86">
        <v>1895</v>
      </c>
      <c r="AK29" s="86">
        <v>1895</v>
      </c>
      <c r="AL29" s="86">
        <v>0</v>
      </c>
      <c r="AM29" s="86">
        <v>10529</v>
      </c>
      <c r="AN29" s="86">
        <v>0</v>
      </c>
      <c r="AO29" s="86">
        <v>10305</v>
      </c>
      <c r="AP29" s="86">
        <v>7863</v>
      </c>
      <c r="AQ29" s="50" t="s">
        <v>401</v>
      </c>
      <c r="AR29" s="86">
        <v>32487</v>
      </c>
      <c r="AS29" s="86">
        <v>110145</v>
      </c>
      <c r="AT29" s="86">
        <v>0</v>
      </c>
      <c r="AU29" s="86">
        <v>110145</v>
      </c>
    </row>
    <row r="30" spans="1:47" x14ac:dyDescent="0.2">
      <c r="A30" s="1" t="s">
        <v>81</v>
      </c>
      <c r="B30" s="50" t="s">
        <v>82</v>
      </c>
      <c r="C30" s="70">
        <v>34114</v>
      </c>
      <c r="D30" s="87">
        <v>773404</v>
      </c>
      <c r="E30" s="86">
        <v>240904</v>
      </c>
      <c r="F30" s="86">
        <v>2000</v>
      </c>
      <c r="G30" s="87">
        <v>0</v>
      </c>
      <c r="H30" s="87">
        <v>0</v>
      </c>
      <c r="I30" s="87">
        <v>0</v>
      </c>
      <c r="J30" s="87">
        <v>0</v>
      </c>
      <c r="K30" s="87">
        <v>0</v>
      </c>
      <c r="L30" s="86">
        <v>0</v>
      </c>
      <c r="M30" s="86">
        <v>0</v>
      </c>
      <c r="N30" s="90" t="s">
        <v>41</v>
      </c>
      <c r="O30" s="86">
        <v>1016308</v>
      </c>
      <c r="P30" s="86">
        <v>0</v>
      </c>
      <c r="Q30" s="86">
        <v>0</v>
      </c>
      <c r="R30" s="86">
        <v>0</v>
      </c>
      <c r="S30" s="86">
        <v>0</v>
      </c>
      <c r="T30" s="86">
        <v>0</v>
      </c>
      <c r="U30" s="50" t="s">
        <v>41</v>
      </c>
      <c r="V30" s="86">
        <v>0</v>
      </c>
      <c r="W30" s="86">
        <v>1016308</v>
      </c>
      <c r="X30" s="86">
        <v>684245</v>
      </c>
      <c r="Y30" s="86">
        <v>0</v>
      </c>
      <c r="Z30" s="86">
        <v>684245</v>
      </c>
      <c r="AA30" s="86">
        <v>100275</v>
      </c>
      <c r="AB30" s="86">
        <v>13343</v>
      </c>
      <c r="AC30" s="86">
        <v>11932</v>
      </c>
      <c r="AD30" s="86">
        <v>0</v>
      </c>
      <c r="AE30" s="86">
        <v>2873</v>
      </c>
      <c r="AF30" s="86">
        <v>10285</v>
      </c>
      <c r="AG30" s="86">
        <v>39025</v>
      </c>
      <c r="AH30" s="50" t="s">
        <v>346</v>
      </c>
      <c r="AI30" s="86">
        <v>177733</v>
      </c>
      <c r="AJ30" s="86">
        <v>10000</v>
      </c>
      <c r="AK30" s="86">
        <v>5540</v>
      </c>
      <c r="AL30" s="86">
        <v>1248</v>
      </c>
      <c r="AM30" s="86">
        <v>67862</v>
      </c>
      <c r="AN30" s="86">
        <v>12038</v>
      </c>
      <c r="AO30" s="86">
        <v>45832</v>
      </c>
      <c r="AP30" s="86">
        <v>22634</v>
      </c>
      <c r="AQ30" s="50" t="s">
        <v>387</v>
      </c>
      <c r="AR30" s="86">
        <v>165154</v>
      </c>
      <c r="AS30" s="86">
        <v>1027132</v>
      </c>
      <c r="AT30" s="86">
        <v>0</v>
      </c>
      <c r="AU30" s="86">
        <v>1027132</v>
      </c>
    </row>
    <row r="31" spans="1:47" x14ac:dyDescent="0.2">
      <c r="A31" s="1" t="s">
        <v>83</v>
      </c>
      <c r="B31" s="50" t="s">
        <v>84</v>
      </c>
      <c r="C31" s="70">
        <v>12588</v>
      </c>
      <c r="D31" s="87">
        <v>393157</v>
      </c>
      <c r="E31" s="86">
        <v>95323</v>
      </c>
      <c r="F31" s="86">
        <v>0</v>
      </c>
      <c r="G31" s="87">
        <v>0</v>
      </c>
      <c r="H31" s="88">
        <v>0</v>
      </c>
      <c r="I31" s="87">
        <v>0</v>
      </c>
      <c r="J31" s="88">
        <v>0</v>
      </c>
      <c r="K31" s="88">
        <v>0</v>
      </c>
      <c r="L31" s="86">
        <v>3000</v>
      </c>
      <c r="M31" s="86">
        <v>11692</v>
      </c>
      <c r="N31" s="50" t="s">
        <v>308</v>
      </c>
      <c r="O31" s="86">
        <v>503172</v>
      </c>
      <c r="P31" s="86">
        <v>0</v>
      </c>
      <c r="Q31" s="86">
        <v>0</v>
      </c>
      <c r="R31" s="86">
        <v>0</v>
      </c>
      <c r="S31" s="86">
        <v>0</v>
      </c>
      <c r="T31" s="86">
        <v>0</v>
      </c>
      <c r="U31" s="50" t="s">
        <v>41</v>
      </c>
      <c r="V31" s="86">
        <v>0</v>
      </c>
      <c r="W31" s="86">
        <v>503172</v>
      </c>
      <c r="X31" s="86">
        <v>307491</v>
      </c>
      <c r="Y31" s="86">
        <v>7911</v>
      </c>
      <c r="Z31" s="86">
        <v>315402</v>
      </c>
      <c r="AA31" s="86">
        <v>37858</v>
      </c>
      <c r="AB31" s="86">
        <v>5107</v>
      </c>
      <c r="AC31" s="86">
        <v>5000</v>
      </c>
      <c r="AD31" s="86">
        <v>0</v>
      </c>
      <c r="AE31" s="86">
        <v>1099</v>
      </c>
      <c r="AF31" s="86">
        <v>9497</v>
      </c>
      <c r="AG31" s="86">
        <v>16011</v>
      </c>
      <c r="AH31" s="50" t="s">
        <v>351</v>
      </c>
      <c r="AI31" s="86">
        <v>74572</v>
      </c>
      <c r="AJ31" s="86">
        <v>8309</v>
      </c>
      <c r="AK31" s="86">
        <v>4076</v>
      </c>
      <c r="AL31" s="86">
        <v>0</v>
      </c>
      <c r="AM31" s="86">
        <v>58624</v>
      </c>
      <c r="AN31" s="86">
        <v>0</v>
      </c>
      <c r="AO31" s="86">
        <v>17538</v>
      </c>
      <c r="AP31" s="86">
        <v>20373</v>
      </c>
      <c r="AQ31" s="50" t="s">
        <v>392</v>
      </c>
      <c r="AR31" s="86">
        <v>108920</v>
      </c>
      <c r="AS31" s="86">
        <v>498894</v>
      </c>
      <c r="AT31" s="86">
        <v>0</v>
      </c>
      <c r="AU31" s="86">
        <v>498894</v>
      </c>
    </row>
    <row r="32" spans="1:47" x14ac:dyDescent="0.2">
      <c r="A32" s="1" t="s">
        <v>85</v>
      </c>
      <c r="B32" s="50" t="s">
        <v>86</v>
      </c>
      <c r="C32" s="70">
        <v>75604</v>
      </c>
      <c r="D32" s="87">
        <v>2139124</v>
      </c>
      <c r="E32" s="86">
        <v>385419</v>
      </c>
      <c r="F32" s="86">
        <v>0</v>
      </c>
      <c r="G32" s="87">
        <v>800</v>
      </c>
      <c r="H32" s="87">
        <v>0</v>
      </c>
      <c r="I32" s="87">
        <v>15000</v>
      </c>
      <c r="J32" s="87">
        <v>0</v>
      </c>
      <c r="K32" s="87">
        <v>5000</v>
      </c>
      <c r="L32" s="86">
        <v>4780</v>
      </c>
      <c r="M32" s="86">
        <v>113576</v>
      </c>
      <c r="N32" s="50" t="s">
        <v>310</v>
      </c>
      <c r="O32" s="86">
        <v>2663699</v>
      </c>
      <c r="P32" s="86">
        <v>0</v>
      </c>
      <c r="Q32" s="86">
        <v>0</v>
      </c>
      <c r="R32" s="86">
        <v>75000</v>
      </c>
      <c r="S32" s="86">
        <v>395000</v>
      </c>
      <c r="T32" s="86">
        <v>0</v>
      </c>
      <c r="U32" s="50" t="s">
        <v>41</v>
      </c>
      <c r="V32" s="86">
        <v>470000</v>
      </c>
      <c r="W32" s="86">
        <v>3133699</v>
      </c>
      <c r="X32" s="86">
        <v>1449063</v>
      </c>
      <c r="Y32" s="86">
        <v>628814</v>
      </c>
      <c r="Z32" s="86">
        <v>2077877</v>
      </c>
      <c r="AA32" s="86">
        <v>54796</v>
      </c>
      <c r="AB32" s="86">
        <v>26035</v>
      </c>
      <c r="AC32" s="86">
        <v>13787</v>
      </c>
      <c r="AD32" s="86">
        <v>0</v>
      </c>
      <c r="AE32" s="86">
        <v>5605</v>
      </c>
      <c r="AF32" s="86">
        <v>16454</v>
      </c>
      <c r="AG32" s="86">
        <v>13897</v>
      </c>
      <c r="AH32" s="50" t="s">
        <v>353</v>
      </c>
      <c r="AI32" s="86">
        <v>130574</v>
      </c>
      <c r="AJ32" s="86">
        <v>7382</v>
      </c>
      <c r="AK32" s="86">
        <v>2416</v>
      </c>
      <c r="AL32" s="86">
        <v>0</v>
      </c>
      <c r="AM32" s="86">
        <v>128877</v>
      </c>
      <c r="AN32" s="86">
        <v>52460</v>
      </c>
      <c r="AO32" s="86">
        <v>87347</v>
      </c>
      <c r="AP32" s="86">
        <v>46154</v>
      </c>
      <c r="AQ32" s="50" t="s">
        <v>394</v>
      </c>
      <c r="AR32" s="86">
        <v>324636</v>
      </c>
      <c r="AS32" s="86">
        <v>2533087</v>
      </c>
      <c r="AT32" s="86">
        <v>119544</v>
      </c>
      <c r="AU32" s="86">
        <v>2652631</v>
      </c>
    </row>
    <row r="33" spans="1:47" x14ac:dyDescent="0.2">
      <c r="A33" s="1" t="s">
        <v>87</v>
      </c>
      <c r="B33" s="50" t="s">
        <v>88</v>
      </c>
      <c r="C33" s="70">
        <v>17871</v>
      </c>
      <c r="D33" s="87">
        <v>547024</v>
      </c>
      <c r="E33" s="86">
        <v>132188</v>
      </c>
      <c r="F33" s="86">
        <v>0</v>
      </c>
      <c r="G33" s="87">
        <v>790</v>
      </c>
      <c r="H33" s="87">
        <v>0</v>
      </c>
      <c r="I33" s="87">
        <v>7849</v>
      </c>
      <c r="J33" s="87">
        <v>0</v>
      </c>
      <c r="K33" s="87">
        <v>0</v>
      </c>
      <c r="L33" s="86">
        <v>0</v>
      </c>
      <c r="M33" s="86">
        <v>49835</v>
      </c>
      <c r="N33" s="50" t="s">
        <v>311</v>
      </c>
      <c r="O33" s="86">
        <v>737686</v>
      </c>
      <c r="P33" s="86">
        <v>0</v>
      </c>
      <c r="Q33" s="86">
        <v>0</v>
      </c>
      <c r="R33" s="86">
        <v>0</v>
      </c>
      <c r="S33" s="86">
        <v>0</v>
      </c>
      <c r="T33" s="86">
        <v>0</v>
      </c>
      <c r="U33" s="50"/>
      <c r="V33" s="86">
        <v>0</v>
      </c>
      <c r="W33" s="86">
        <v>737686</v>
      </c>
      <c r="X33" s="86">
        <v>421433</v>
      </c>
      <c r="Y33" s="86">
        <v>93918</v>
      </c>
      <c r="Z33" s="86">
        <v>515351</v>
      </c>
      <c r="AA33" s="86">
        <v>37825</v>
      </c>
      <c r="AB33" s="86">
        <v>7327</v>
      </c>
      <c r="AC33" s="86">
        <v>1532</v>
      </c>
      <c r="AD33" s="86">
        <v>218</v>
      </c>
      <c r="AE33" s="86">
        <v>1577</v>
      </c>
      <c r="AF33" s="86">
        <v>3338</v>
      </c>
      <c r="AG33" s="86">
        <v>1512</v>
      </c>
      <c r="AH33" s="50" t="s">
        <v>354</v>
      </c>
      <c r="AI33" s="86">
        <v>53329</v>
      </c>
      <c r="AJ33" s="86">
        <v>3011</v>
      </c>
      <c r="AK33" s="86">
        <v>1098</v>
      </c>
      <c r="AL33" s="86">
        <v>0</v>
      </c>
      <c r="AM33" s="86">
        <v>106810</v>
      </c>
      <c r="AN33" s="86">
        <v>4443</v>
      </c>
      <c r="AO33" s="86">
        <v>25166</v>
      </c>
      <c r="AP33" s="86">
        <v>19479</v>
      </c>
      <c r="AQ33" s="50" t="s">
        <v>395</v>
      </c>
      <c r="AR33" s="86">
        <v>160007</v>
      </c>
      <c r="AS33" s="86">
        <v>728687</v>
      </c>
      <c r="AT33" s="86">
        <v>0</v>
      </c>
      <c r="AU33" s="86">
        <v>728687</v>
      </c>
    </row>
    <row r="34" spans="1:47" x14ac:dyDescent="0.2">
      <c r="A34" s="1" t="s">
        <v>89</v>
      </c>
      <c r="B34" s="50" t="s">
        <v>90</v>
      </c>
      <c r="C34" s="70">
        <v>131744</v>
      </c>
      <c r="D34" s="87">
        <v>4014678</v>
      </c>
      <c r="E34" s="86">
        <v>998750</v>
      </c>
      <c r="F34" s="86">
        <v>18661</v>
      </c>
      <c r="G34" s="87">
        <v>3300</v>
      </c>
      <c r="H34" s="87">
        <v>0</v>
      </c>
      <c r="I34" s="87">
        <v>46907</v>
      </c>
      <c r="J34" s="87">
        <v>380458</v>
      </c>
      <c r="K34" s="87">
        <v>0</v>
      </c>
      <c r="L34" s="86">
        <v>143735</v>
      </c>
      <c r="M34" s="86">
        <v>390478</v>
      </c>
      <c r="N34" s="90" t="s">
        <v>404</v>
      </c>
      <c r="O34" s="86">
        <v>5996967</v>
      </c>
      <c r="P34" s="86">
        <v>0</v>
      </c>
      <c r="Q34" s="86">
        <v>0</v>
      </c>
      <c r="R34" s="86">
        <v>40739</v>
      </c>
      <c r="S34" s="86">
        <v>0</v>
      </c>
      <c r="T34" s="86">
        <v>129165</v>
      </c>
      <c r="U34" s="50" t="s">
        <v>325</v>
      </c>
      <c r="V34" s="86">
        <v>169904</v>
      </c>
      <c r="W34" s="86">
        <v>6166871</v>
      </c>
      <c r="X34" s="86">
        <v>3366994</v>
      </c>
      <c r="Y34" s="86">
        <v>1085984</v>
      </c>
      <c r="Z34" s="86">
        <v>4452978</v>
      </c>
      <c r="AA34" s="86">
        <v>98696</v>
      </c>
      <c r="AB34" s="86">
        <v>53284</v>
      </c>
      <c r="AC34" s="86">
        <v>0</v>
      </c>
      <c r="AD34" s="86">
        <v>732</v>
      </c>
      <c r="AE34" s="86">
        <v>11472</v>
      </c>
      <c r="AF34" s="86">
        <v>35716</v>
      </c>
      <c r="AG34" s="86">
        <v>5208</v>
      </c>
      <c r="AH34" s="50" t="s">
        <v>355</v>
      </c>
      <c r="AI34" s="86">
        <v>205108</v>
      </c>
      <c r="AJ34" s="86">
        <v>58819</v>
      </c>
      <c r="AK34" s="86">
        <v>80833</v>
      </c>
      <c r="AL34" s="86">
        <v>73574</v>
      </c>
      <c r="AM34" s="86">
        <v>397443</v>
      </c>
      <c r="AN34" s="86">
        <v>61885</v>
      </c>
      <c r="AO34" s="86">
        <v>183054</v>
      </c>
      <c r="AP34" s="86">
        <v>556112</v>
      </c>
      <c r="AQ34" s="90" t="s">
        <v>405</v>
      </c>
      <c r="AR34" s="86">
        <v>1411720</v>
      </c>
      <c r="AS34" s="86">
        <v>6069806</v>
      </c>
      <c r="AT34" s="86">
        <v>188533</v>
      </c>
      <c r="AU34" s="86">
        <v>6258339</v>
      </c>
    </row>
    <row r="35" spans="1:47" x14ac:dyDescent="0.2">
      <c r="A35" s="1" t="s">
        <v>91</v>
      </c>
      <c r="B35" s="50" t="s">
        <v>90</v>
      </c>
      <c r="C35" s="70">
        <v>59190</v>
      </c>
      <c r="D35" s="87">
        <v>279412</v>
      </c>
      <c r="E35" s="86">
        <v>861690</v>
      </c>
      <c r="F35" s="86">
        <v>628357</v>
      </c>
      <c r="G35" s="87">
        <v>0</v>
      </c>
      <c r="H35" s="87">
        <v>0</v>
      </c>
      <c r="I35" s="87">
        <v>149441</v>
      </c>
      <c r="J35" s="87">
        <v>0</v>
      </c>
      <c r="K35" s="87">
        <v>679033</v>
      </c>
      <c r="L35" s="86">
        <v>1864600</v>
      </c>
      <c r="M35" s="86">
        <v>3404227</v>
      </c>
      <c r="N35" s="50" t="s">
        <v>92</v>
      </c>
      <c r="O35" s="86">
        <v>7866760</v>
      </c>
      <c r="P35" s="86">
        <v>0</v>
      </c>
      <c r="Q35" s="86">
        <v>560811</v>
      </c>
      <c r="R35" s="86">
        <v>0</v>
      </c>
      <c r="S35" s="86">
        <v>0</v>
      </c>
      <c r="T35" s="86">
        <v>57672</v>
      </c>
      <c r="U35" s="50" t="s">
        <v>231</v>
      </c>
      <c r="V35" s="86">
        <v>618483</v>
      </c>
      <c r="W35" s="86">
        <v>8485243</v>
      </c>
      <c r="X35" s="86">
        <v>3896227</v>
      </c>
      <c r="Y35" s="86">
        <v>767440</v>
      </c>
      <c r="Z35" s="86">
        <v>4663667</v>
      </c>
      <c r="AA35" s="86">
        <v>272994</v>
      </c>
      <c r="AB35" s="86">
        <v>20038</v>
      </c>
      <c r="AC35" s="86">
        <v>0</v>
      </c>
      <c r="AD35" s="86">
        <v>0</v>
      </c>
      <c r="AE35" s="86">
        <v>4314</v>
      </c>
      <c r="AF35" s="86">
        <v>151259</v>
      </c>
      <c r="AG35" s="86">
        <v>8295</v>
      </c>
      <c r="AH35" s="50" t="s">
        <v>356</v>
      </c>
      <c r="AI35" s="86">
        <v>456900</v>
      </c>
      <c r="AJ35" s="86">
        <v>147833</v>
      </c>
      <c r="AK35" s="86">
        <v>370638</v>
      </c>
      <c r="AL35" s="86">
        <v>0</v>
      </c>
      <c r="AM35" s="86">
        <v>542484</v>
      </c>
      <c r="AN35" s="86">
        <v>80760</v>
      </c>
      <c r="AO35" s="86">
        <v>68836</v>
      </c>
      <c r="AP35" s="86">
        <v>2520094</v>
      </c>
      <c r="AQ35" s="50" t="s">
        <v>208</v>
      </c>
      <c r="AR35" s="86">
        <v>3730645</v>
      </c>
      <c r="AS35" s="86">
        <v>8851212</v>
      </c>
      <c r="AT35" s="86">
        <v>0</v>
      </c>
      <c r="AU35" s="86">
        <v>8851212</v>
      </c>
    </row>
    <row r="36" spans="1:47" x14ac:dyDescent="0.2">
      <c r="A36" s="1" t="s">
        <v>93</v>
      </c>
      <c r="B36" s="50" t="s">
        <v>94</v>
      </c>
      <c r="C36" s="70">
        <v>8020</v>
      </c>
      <c r="D36" s="87">
        <v>102000</v>
      </c>
      <c r="E36" s="86">
        <v>31429</v>
      </c>
      <c r="F36" s="86">
        <v>2000</v>
      </c>
      <c r="G36" s="87">
        <v>595</v>
      </c>
      <c r="H36" s="87">
        <v>0</v>
      </c>
      <c r="I36" s="87">
        <v>0</v>
      </c>
      <c r="J36" s="87">
        <v>0</v>
      </c>
      <c r="K36" s="87">
        <v>0</v>
      </c>
      <c r="L36" s="86">
        <v>0</v>
      </c>
      <c r="M36" s="86">
        <v>48700</v>
      </c>
      <c r="N36" s="50" t="s">
        <v>283</v>
      </c>
      <c r="O36" s="86">
        <v>184724</v>
      </c>
      <c r="P36" s="86">
        <v>0</v>
      </c>
      <c r="Q36" s="86">
        <v>0</v>
      </c>
      <c r="R36" s="86">
        <v>0</v>
      </c>
      <c r="S36" s="86">
        <v>0</v>
      </c>
      <c r="T36" s="86">
        <v>0</v>
      </c>
      <c r="U36" s="50" t="s">
        <v>41</v>
      </c>
      <c r="V36" s="86">
        <v>0</v>
      </c>
      <c r="W36" s="86">
        <v>184724</v>
      </c>
      <c r="X36" s="86">
        <v>90885</v>
      </c>
      <c r="Y36" s="86">
        <v>8069</v>
      </c>
      <c r="Z36" s="86">
        <v>98954</v>
      </c>
      <c r="AA36" s="86">
        <v>9956</v>
      </c>
      <c r="AB36" s="86">
        <v>3363</v>
      </c>
      <c r="AC36" s="86">
        <v>0</v>
      </c>
      <c r="AD36" s="86">
        <v>0</v>
      </c>
      <c r="AE36" s="86">
        <v>724</v>
      </c>
      <c r="AF36" s="86">
        <v>0</v>
      </c>
      <c r="AG36" s="86">
        <v>1302</v>
      </c>
      <c r="AH36" s="90" t="s">
        <v>41</v>
      </c>
      <c r="AI36" s="86">
        <v>15345</v>
      </c>
      <c r="AJ36" s="86">
        <v>3605</v>
      </c>
      <c r="AK36" s="86">
        <v>0</v>
      </c>
      <c r="AL36" s="86">
        <v>0</v>
      </c>
      <c r="AM36" s="86">
        <v>18015</v>
      </c>
      <c r="AN36" s="86">
        <v>0</v>
      </c>
      <c r="AO36" s="86">
        <v>11546</v>
      </c>
      <c r="AP36" s="86">
        <v>14284</v>
      </c>
      <c r="AQ36" s="90" t="s">
        <v>41</v>
      </c>
      <c r="AR36" s="86">
        <v>47450</v>
      </c>
      <c r="AS36" s="86">
        <v>161749</v>
      </c>
      <c r="AT36" s="86">
        <v>0</v>
      </c>
      <c r="AU36" s="86">
        <v>161749</v>
      </c>
    </row>
    <row r="37" spans="1:47" x14ac:dyDescent="0.2">
      <c r="A37" s="1" t="s">
        <v>95</v>
      </c>
      <c r="B37" s="50" t="s">
        <v>96</v>
      </c>
      <c r="C37" s="70">
        <v>4230</v>
      </c>
      <c r="D37" s="87">
        <v>295739</v>
      </c>
      <c r="E37" s="86">
        <v>64954</v>
      </c>
      <c r="F37" s="96">
        <v>0</v>
      </c>
      <c r="G37" s="87">
        <v>900</v>
      </c>
      <c r="H37" s="87">
        <v>0</v>
      </c>
      <c r="I37" s="87">
        <v>4995</v>
      </c>
      <c r="J37" s="87">
        <v>0</v>
      </c>
      <c r="K37" s="87">
        <v>0</v>
      </c>
      <c r="L37" s="86">
        <v>500</v>
      </c>
      <c r="M37" s="86">
        <v>9720</v>
      </c>
      <c r="N37" s="50" t="s">
        <v>295</v>
      </c>
      <c r="O37" s="86">
        <v>376808</v>
      </c>
      <c r="P37" s="86">
        <v>0</v>
      </c>
      <c r="Q37" s="86">
        <v>0</v>
      </c>
      <c r="R37" s="86">
        <v>0</v>
      </c>
      <c r="S37" s="86">
        <v>0</v>
      </c>
      <c r="T37" s="86">
        <v>0</v>
      </c>
      <c r="U37" s="50" t="s">
        <v>41</v>
      </c>
      <c r="V37" s="86">
        <v>0</v>
      </c>
      <c r="W37" s="86">
        <v>376808</v>
      </c>
      <c r="X37" s="86">
        <v>211569</v>
      </c>
      <c r="Y37" s="86">
        <v>16604</v>
      </c>
      <c r="Z37" s="86">
        <v>228173</v>
      </c>
      <c r="AA37" s="86">
        <v>14030</v>
      </c>
      <c r="AB37" s="86">
        <v>3002</v>
      </c>
      <c r="AC37" s="86">
        <v>0</v>
      </c>
      <c r="AD37" s="86">
        <v>0</v>
      </c>
      <c r="AE37" s="86">
        <v>646</v>
      </c>
      <c r="AF37" s="86">
        <v>1548</v>
      </c>
      <c r="AG37" s="86">
        <v>0</v>
      </c>
      <c r="AH37" s="50" t="s">
        <v>41</v>
      </c>
      <c r="AI37" s="86">
        <v>19226</v>
      </c>
      <c r="AJ37" s="86">
        <v>3670</v>
      </c>
      <c r="AK37" s="86">
        <v>1573</v>
      </c>
      <c r="AL37" s="86">
        <v>1611</v>
      </c>
      <c r="AM37" s="86">
        <v>42902</v>
      </c>
      <c r="AN37" s="86">
        <v>5321</v>
      </c>
      <c r="AO37" s="86">
        <v>10305</v>
      </c>
      <c r="AP37" s="86">
        <v>17419</v>
      </c>
      <c r="AQ37" s="50" t="s">
        <v>378</v>
      </c>
      <c r="AR37" s="86">
        <v>82801</v>
      </c>
      <c r="AS37" s="86">
        <v>330200</v>
      </c>
      <c r="AT37" s="86">
        <v>18057</v>
      </c>
      <c r="AU37" s="86">
        <v>348257</v>
      </c>
    </row>
    <row r="38" spans="1:47" x14ac:dyDescent="0.2">
      <c r="A38" s="1" t="s">
        <v>97</v>
      </c>
      <c r="B38" s="50" t="s">
        <v>96</v>
      </c>
      <c r="C38" s="70">
        <v>6154</v>
      </c>
      <c r="D38" s="87">
        <v>275374</v>
      </c>
      <c r="E38" s="86">
        <v>64955</v>
      </c>
      <c r="F38" s="86">
        <v>0</v>
      </c>
      <c r="G38" s="87">
        <v>900</v>
      </c>
      <c r="H38" s="87">
        <v>0</v>
      </c>
      <c r="I38" s="87">
        <v>11000</v>
      </c>
      <c r="J38" s="87">
        <v>0</v>
      </c>
      <c r="K38" s="87">
        <v>0</v>
      </c>
      <c r="L38" s="86">
        <v>1300</v>
      </c>
      <c r="M38" s="86">
        <v>31782</v>
      </c>
      <c r="N38" s="50" t="s">
        <v>307</v>
      </c>
      <c r="O38" s="86">
        <v>385311</v>
      </c>
      <c r="P38" s="86">
        <v>0</v>
      </c>
      <c r="Q38" s="86">
        <v>0</v>
      </c>
      <c r="R38" s="86">
        <v>0</v>
      </c>
      <c r="S38" s="86">
        <v>107565</v>
      </c>
      <c r="T38" s="86">
        <v>1143</v>
      </c>
      <c r="U38" s="50" t="s">
        <v>232</v>
      </c>
      <c r="V38" s="86">
        <v>108708</v>
      </c>
      <c r="W38" s="86">
        <v>494019</v>
      </c>
      <c r="X38" s="86">
        <v>258004</v>
      </c>
      <c r="Y38" s="86">
        <v>19738</v>
      </c>
      <c r="Z38" s="86">
        <v>277742</v>
      </c>
      <c r="AA38" s="86">
        <v>20635</v>
      </c>
      <c r="AB38" s="86">
        <v>3002</v>
      </c>
      <c r="AC38" s="86">
        <v>3057</v>
      </c>
      <c r="AD38" s="86">
        <v>0</v>
      </c>
      <c r="AE38" s="86">
        <v>646</v>
      </c>
      <c r="AF38" s="86">
        <v>1430</v>
      </c>
      <c r="AG38" s="86">
        <v>3758</v>
      </c>
      <c r="AH38" s="50" t="s">
        <v>350</v>
      </c>
      <c r="AI38" s="86">
        <v>32528</v>
      </c>
      <c r="AJ38" s="86">
        <v>1653</v>
      </c>
      <c r="AK38" s="86">
        <v>1379</v>
      </c>
      <c r="AL38" s="86">
        <v>0</v>
      </c>
      <c r="AM38" s="86">
        <v>51616</v>
      </c>
      <c r="AN38" s="86">
        <v>11979</v>
      </c>
      <c r="AO38" s="86">
        <v>10305</v>
      </c>
      <c r="AP38" s="86">
        <v>23406</v>
      </c>
      <c r="AQ38" s="50" t="s">
        <v>391</v>
      </c>
      <c r="AR38" s="86">
        <v>100338</v>
      </c>
      <c r="AS38" s="86">
        <v>410608</v>
      </c>
      <c r="AT38" s="86">
        <v>3823</v>
      </c>
      <c r="AU38" s="86">
        <v>414431</v>
      </c>
    </row>
    <row r="39" spans="1:47" x14ac:dyDescent="0.2">
      <c r="A39" s="1" t="s">
        <v>98</v>
      </c>
      <c r="B39" s="50" t="s">
        <v>99</v>
      </c>
      <c r="C39" s="70">
        <v>9476</v>
      </c>
      <c r="D39" s="87">
        <v>587365</v>
      </c>
      <c r="E39" s="86">
        <v>169028</v>
      </c>
      <c r="F39" s="86">
        <v>0</v>
      </c>
      <c r="G39" s="87">
        <v>473</v>
      </c>
      <c r="H39" s="87">
        <v>0</v>
      </c>
      <c r="I39" s="87">
        <v>7500</v>
      </c>
      <c r="J39" s="87">
        <v>0</v>
      </c>
      <c r="K39" s="87">
        <v>4278</v>
      </c>
      <c r="L39" s="86">
        <v>0</v>
      </c>
      <c r="M39" s="86">
        <v>11389</v>
      </c>
      <c r="N39" s="50" t="s">
        <v>289</v>
      </c>
      <c r="O39" s="86">
        <v>780033</v>
      </c>
      <c r="P39" s="86">
        <v>0</v>
      </c>
      <c r="Q39" s="86">
        <v>0</v>
      </c>
      <c r="R39" s="86">
        <v>0</v>
      </c>
      <c r="S39" s="86">
        <v>0</v>
      </c>
      <c r="T39" s="86">
        <v>0</v>
      </c>
      <c r="U39" s="50" t="s">
        <v>41</v>
      </c>
      <c r="V39" s="86">
        <v>0</v>
      </c>
      <c r="W39" s="86">
        <v>780033</v>
      </c>
      <c r="X39" s="86">
        <v>456810</v>
      </c>
      <c r="Y39" s="86">
        <v>93177</v>
      </c>
      <c r="Z39" s="86">
        <v>549987</v>
      </c>
      <c r="AA39" s="86">
        <v>67368</v>
      </c>
      <c r="AB39" s="86">
        <v>3180</v>
      </c>
      <c r="AC39" s="86">
        <v>0</v>
      </c>
      <c r="AD39" s="86">
        <v>0</v>
      </c>
      <c r="AE39" s="86">
        <v>685</v>
      </c>
      <c r="AF39" s="86">
        <v>1164</v>
      </c>
      <c r="AG39" s="86">
        <v>0</v>
      </c>
      <c r="AH39" s="50" t="s">
        <v>41</v>
      </c>
      <c r="AI39" s="86">
        <v>72397</v>
      </c>
      <c r="AJ39" s="86">
        <v>6840</v>
      </c>
      <c r="AK39" s="86">
        <v>2172</v>
      </c>
      <c r="AL39" s="86">
        <v>1042</v>
      </c>
      <c r="AM39" s="86">
        <v>33879</v>
      </c>
      <c r="AN39" s="86">
        <v>10065</v>
      </c>
      <c r="AO39" s="86">
        <v>10920</v>
      </c>
      <c r="AP39" s="86">
        <v>69909</v>
      </c>
      <c r="AQ39" s="50" t="s">
        <v>374</v>
      </c>
      <c r="AR39" s="86">
        <v>134827</v>
      </c>
      <c r="AS39" s="86">
        <v>757211</v>
      </c>
      <c r="AT39" s="86">
        <v>0</v>
      </c>
      <c r="AU39" s="86">
        <v>757211</v>
      </c>
    </row>
    <row r="40" spans="1:47" x14ac:dyDescent="0.2">
      <c r="A40" s="1" t="s">
        <v>100</v>
      </c>
      <c r="B40" s="50" t="s">
        <v>99</v>
      </c>
      <c r="C40" s="70">
        <v>12642</v>
      </c>
      <c r="D40" s="87">
        <v>913637</v>
      </c>
      <c r="E40" s="86">
        <v>194880</v>
      </c>
      <c r="F40" s="86">
        <v>0</v>
      </c>
      <c r="G40" s="87">
        <v>900</v>
      </c>
      <c r="H40" s="87">
        <v>0</v>
      </c>
      <c r="I40" s="87">
        <v>0</v>
      </c>
      <c r="J40" s="87">
        <v>0</v>
      </c>
      <c r="K40" s="87">
        <v>0</v>
      </c>
      <c r="L40" s="86">
        <v>0</v>
      </c>
      <c r="M40" s="86">
        <v>62600</v>
      </c>
      <c r="N40" s="50" t="s">
        <v>293</v>
      </c>
      <c r="O40" s="86">
        <v>1172017</v>
      </c>
      <c r="P40" s="86">
        <v>0</v>
      </c>
      <c r="Q40" s="86">
        <v>0</v>
      </c>
      <c r="R40" s="86">
        <v>0</v>
      </c>
      <c r="S40" s="86">
        <v>28201</v>
      </c>
      <c r="T40" s="86">
        <v>0</v>
      </c>
      <c r="U40" s="50" t="s">
        <v>41</v>
      </c>
      <c r="V40" s="86">
        <v>28201</v>
      </c>
      <c r="W40" s="86">
        <v>1200218</v>
      </c>
      <c r="X40" s="86">
        <v>580000</v>
      </c>
      <c r="Y40" s="86">
        <v>201618</v>
      </c>
      <c r="Z40" s="86">
        <v>781618</v>
      </c>
      <c r="AA40" s="86">
        <v>70966</v>
      </c>
      <c r="AB40" s="86">
        <v>6008</v>
      </c>
      <c r="AC40" s="86">
        <v>0</v>
      </c>
      <c r="AD40" s="86">
        <v>2345</v>
      </c>
      <c r="AE40" s="86">
        <v>1293</v>
      </c>
      <c r="AF40" s="86">
        <v>17238</v>
      </c>
      <c r="AG40" s="86">
        <v>10766</v>
      </c>
      <c r="AH40" s="50" t="s">
        <v>338</v>
      </c>
      <c r="AI40" s="86">
        <v>108616</v>
      </c>
      <c r="AJ40" s="86">
        <v>6000</v>
      </c>
      <c r="AK40" s="86">
        <v>4000</v>
      </c>
      <c r="AL40" s="86">
        <v>0</v>
      </c>
      <c r="AM40" s="86">
        <v>151103</v>
      </c>
      <c r="AN40" s="86">
        <v>38947</v>
      </c>
      <c r="AO40" s="86">
        <v>20633</v>
      </c>
      <c r="AP40" s="86">
        <v>61100</v>
      </c>
      <c r="AQ40" s="50" t="s">
        <v>209</v>
      </c>
      <c r="AR40" s="86">
        <v>281783</v>
      </c>
      <c r="AS40" s="86">
        <v>1172017</v>
      </c>
      <c r="AT40" s="86">
        <v>28201</v>
      </c>
      <c r="AU40" s="86">
        <v>1200218</v>
      </c>
    </row>
    <row r="41" spans="1:47" x14ac:dyDescent="0.2">
      <c r="A41" s="1" t="s">
        <v>101</v>
      </c>
      <c r="B41" s="50" t="s">
        <v>102</v>
      </c>
      <c r="C41" s="70">
        <v>31931</v>
      </c>
      <c r="D41" s="87">
        <v>1067993</v>
      </c>
      <c r="E41" s="86">
        <v>262022</v>
      </c>
      <c r="F41" s="86">
        <v>0</v>
      </c>
      <c r="G41" s="87">
        <v>0</v>
      </c>
      <c r="H41" s="87">
        <v>0</v>
      </c>
      <c r="I41" s="87">
        <v>0</v>
      </c>
      <c r="J41" s="87">
        <v>0</v>
      </c>
      <c r="K41" s="87">
        <v>0</v>
      </c>
      <c r="L41" s="86">
        <v>3040</v>
      </c>
      <c r="M41" s="86">
        <v>112226</v>
      </c>
      <c r="N41" s="50" t="s">
        <v>312</v>
      </c>
      <c r="O41" s="86">
        <v>1445281</v>
      </c>
      <c r="P41" s="86">
        <v>30892</v>
      </c>
      <c r="Q41" s="86">
        <v>0</v>
      </c>
      <c r="R41" s="86">
        <v>0</v>
      </c>
      <c r="S41" s="86">
        <v>0</v>
      </c>
      <c r="T41" s="86">
        <v>0</v>
      </c>
      <c r="U41" s="50"/>
      <c r="V41" s="86">
        <v>30892</v>
      </c>
      <c r="W41" s="86">
        <v>1476173</v>
      </c>
      <c r="X41" s="86">
        <v>778946</v>
      </c>
      <c r="Y41" s="86">
        <v>264450</v>
      </c>
      <c r="Z41" s="86">
        <v>1043396</v>
      </c>
      <c r="AA41" s="86">
        <v>69291</v>
      </c>
      <c r="AB41" s="86">
        <v>12753</v>
      </c>
      <c r="AC41" s="86">
        <v>4989</v>
      </c>
      <c r="AD41" s="86">
        <v>0</v>
      </c>
      <c r="AE41" s="86">
        <v>2746</v>
      </c>
      <c r="AF41" s="86">
        <v>11850</v>
      </c>
      <c r="AG41" s="86">
        <v>6713</v>
      </c>
      <c r="AH41" s="50" t="s">
        <v>358</v>
      </c>
      <c r="AI41" s="86">
        <v>108342</v>
      </c>
      <c r="AJ41" s="86">
        <v>3851</v>
      </c>
      <c r="AK41" s="86">
        <v>1296</v>
      </c>
      <c r="AL41" s="86">
        <v>0</v>
      </c>
      <c r="AM41" s="86">
        <v>73231</v>
      </c>
      <c r="AN41" s="86">
        <v>39576</v>
      </c>
      <c r="AO41" s="86">
        <v>43807</v>
      </c>
      <c r="AP41" s="86">
        <v>5476</v>
      </c>
      <c r="AQ41" s="50" t="s">
        <v>397</v>
      </c>
      <c r="AR41" s="86">
        <v>167237</v>
      </c>
      <c r="AS41" s="86">
        <v>1318975</v>
      </c>
      <c r="AT41" s="86">
        <v>30892</v>
      </c>
      <c r="AU41" s="86">
        <v>1349867</v>
      </c>
    </row>
    <row r="42" spans="1:47" x14ac:dyDescent="0.2">
      <c r="A42" s="1" t="s">
        <v>103</v>
      </c>
      <c r="B42" s="50" t="s">
        <v>104</v>
      </c>
      <c r="C42" s="70">
        <v>16359</v>
      </c>
      <c r="D42" s="87">
        <v>603000</v>
      </c>
      <c r="E42" s="86">
        <v>146250</v>
      </c>
      <c r="F42" s="86">
        <v>1500</v>
      </c>
      <c r="G42" s="87">
        <v>1200</v>
      </c>
      <c r="H42" s="88">
        <v>0</v>
      </c>
      <c r="I42" s="87">
        <v>0</v>
      </c>
      <c r="J42" s="88">
        <v>0</v>
      </c>
      <c r="K42" s="88">
        <v>0</v>
      </c>
      <c r="L42" s="86">
        <v>0</v>
      </c>
      <c r="M42" s="86">
        <v>23572</v>
      </c>
      <c r="N42" s="50" t="s">
        <v>313</v>
      </c>
      <c r="O42" s="86">
        <v>775522</v>
      </c>
      <c r="P42" s="86">
        <v>32000</v>
      </c>
      <c r="Q42" s="86">
        <v>0</v>
      </c>
      <c r="R42" s="86">
        <v>0</v>
      </c>
      <c r="S42" s="86">
        <v>0</v>
      </c>
      <c r="T42" s="86">
        <v>0</v>
      </c>
      <c r="U42" s="50" t="s">
        <v>41</v>
      </c>
      <c r="V42" s="86">
        <v>32000</v>
      </c>
      <c r="W42" s="86">
        <v>807522</v>
      </c>
      <c r="X42" s="86">
        <v>449964</v>
      </c>
      <c r="Y42" s="86">
        <v>104829</v>
      </c>
      <c r="Z42" s="86">
        <v>554793</v>
      </c>
      <c r="AA42" s="86">
        <v>28730</v>
      </c>
      <c r="AB42" s="86">
        <v>6668</v>
      </c>
      <c r="AC42" s="86">
        <v>9900</v>
      </c>
      <c r="AD42" s="86">
        <v>0</v>
      </c>
      <c r="AE42" s="86">
        <v>1436</v>
      </c>
      <c r="AF42" s="86">
        <v>626</v>
      </c>
      <c r="AG42" s="86">
        <v>4773</v>
      </c>
      <c r="AH42" s="50" t="s">
        <v>359</v>
      </c>
      <c r="AI42" s="86">
        <v>52133</v>
      </c>
      <c r="AJ42" s="86">
        <v>6218</v>
      </c>
      <c r="AK42" s="86">
        <v>3455</v>
      </c>
      <c r="AL42" s="86">
        <v>2265</v>
      </c>
      <c r="AM42" s="86">
        <v>103920</v>
      </c>
      <c r="AN42" s="86">
        <v>15239</v>
      </c>
      <c r="AO42" s="86">
        <v>22902</v>
      </c>
      <c r="AP42" s="86">
        <v>6739</v>
      </c>
      <c r="AQ42" s="50" t="s">
        <v>398</v>
      </c>
      <c r="AR42" s="86">
        <v>160738</v>
      </c>
      <c r="AS42" s="86">
        <v>767664</v>
      </c>
      <c r="AT42" s="86">
        <v>15000</v>
      </c>
      <c r="AU42" s="86">
        <v>782664</v>
      </c>
    </row>
    <row r="43" spans="1:47" x14ac:dyDescent="0.2">
      <c r="A43" s="1" t="s">
        <v>105</v>
      </c>
      <c r="B43" s="50" t="s">
        <v>106</v>
      </c>
      <c r="C43" s="70">
        <v>11147</v>
      </c>
      <c r="D43" s="87">
        <v>299019</v>
      </c>
      <c r="E43" s="86">
        <v>73388</v>
      </c>
      <c r="F43" s="86">
        <v>1500</v>
      </c>
      <c r="G43" s="87">
        <v>900</v>
      </c>
      <c r="H43" s="87">
        <v>0</v>
      </c>
      <c r="I43" s="87">
        <v>3895</v>
      </c>
      <c r="J43" s="87">
        <v>0</v>
      </c>
      <c r="K43" s="87">
        <v>0</v>
      </c>
      <c r="L43" s="86">
        <v>5750</v>
      </c>
      <c r="M43" s="86">
        <v>35679</v>
      </c>
      <c r="N43" s="50" t="s">
        <v>291</v>
      </c>
      <c r="O43" s="86">
        <v>420131</v>
      </c>
      <c r="P43" s="86">
        <v>0</v>
      </c>
      <c r="Q43" s="86">
        <v>0</v>
      </c>
      <c r="R43" s="86">
        <v>0</v>
      </c>
      <c r="S43" s="86">
        <v>47500</v>
      </c>
      <c r="T43" s="86">
        <v>0</v>
      </c>
      <c r="U43" s="50" t="s">
        <v>41</v>
      </c>
      <c r="V43" s="86">
        <v>47500</v>
      </c>
      <c r="W43" s="86">
        <v>467631</v>
      </c>
      <c r="X43" s="86">
        <v>273191</v>
      </c>
      <c r="Y43" s="86">
        <v>11490</v>
      </c>
      <c r="Z43" s="86">
        <v>284681</v>
      </c>
      <c r="AA43" s="86">
        <v>20385</v>
      </c>
      <c r="AB43" s="86">
        <v>4552</v>
      </c>
      <c r="AC43" s="86">
        <v>0</v>
      </c>
      <c r="AD43" s="86">
        <v>0</v>
      </c>
      <c r="AE43" s="86">
        <v>980</v>
      </c>
      <c r="AF43" s="86">
        <v>2367</v>
      </c>
      <c r="AG43" s="86">
        <v>1631</v>
      </c>
      <c r="AH43" s="50" t="s">
        <v>336</v>
      </c>
      <c r="AI43" s="86">
        <v>29915</v>
      </c>
      <c r="AJ43" s="86">
        <v>3260</v>
      </c>
      <c r="AK43" s="86">
        <v>1834</v>
      </c>
      <c r="AL43" s="86">
        <v>295</v>
      </c>
      <c r="AM43" s="86">
        <v>22717</v>
      </c>
      <c r="AN43" s="86">
        <v>0</v>
      </c>
      <c r="AO43" s="86">
        <v>15630</v>
      </c>
      <c r="AP43" s="86">
        <v>32304</v>
      </c>
      <c r="AQ43" s="50" t="s">
        <v>375</v>
      </c>
      <c r="AR43" s="86">
        <v>76040</v>
      </c>
      <c r="AS43" s="86">
        <v>390636</v>
      </c>
      <c r="AT43" s="86">
        <v>81500</v>
      </c>
      <c r="AU43" s="86">
        <v>472136</v>
      </c>
    </row>
    <row r="44" spans="1:47" x14ac:dyDescent="0.2">
      <c r="A44" s="1" t="s">
        <v>107</v>
      </c>
      <c r="B44" s="50" t="s">
        <v>108</v>
      </c>
      <c r="C44" s="70">
        <v>9631</v>
      </c>
      <c r="D44" s="87">
        <v>0</v>
      </c>
      <c r="E44" s="86">
        <v>24663</v>
      </c>
      <c r="F44" s="86">
        <v>0</v>
      </c>
      <c r="G44" s="87">
        <v>0</v>
      </c>
      <c r="H44" s="87">
        <v>0</v>
      </c>
      <c r="I44" s="87">
        <v>0</v>
      </c>
      <c r="J44" s="87">
        <v>0</v>
      </c>
      <c r="K44" s="87">
        <v>0</v>
      </c>
      <c r="L44" s="86">
        <v>0</v>
      </c>
      <c r="M44" s="86">
        <v>111019</v>
      </c>
      <c r="N44" s="50" t="s">
        <v>109</v>
      </c>
      <c r="O44" s="86">
        <v>135682</v>
      </c>
      <c r="P44" s="86">
        <v>0</v>
      </c>
      <c r="Q44" s="86">
        <v>0</v>
      </c>
      <c r="R44" s="86">
        <v>0</v>
      </c>
      <c r="S44" s="86">
        <v>0</v>
      </c>
      <c r="T44" s="86">
        <v>0</v>
      </c>
      <c r="U44" s="50" t="s">
        <v>41</v>
      </c>
      <c r="V44" s="86">
        <v>0</v>
      </c>
      <c r="W44" s="86">
        <v>135682</v>
      </c>
      <c r="X44" s="86">
        <v>87278</v>
      </c>
      <c r="Y44" s="86">
        <v>0</v>
      </c>
      <c r="Z44" s="86">
        <v>87278</v>
      </c>
      <c r="AA44" s="86">
        <v>10711</v>
      </c>
      <c r="AB44" s="86">
        <v>3002</v>
      </c>
      <c r="AC44" s="86">
        <v>0</v>
      </c>
      <c r="AD44" s="86">
        <v>0</v>
      </c>
      <c r="AE44" s="86">
        <v>646</v>
      </c>
      <c r="AF44" s="86">
        <v>1284</v>
      </c>
      <c r="AG44" s="86">
        <v>2708</v>
      </c>
      <c r="AH44" s="50" t="s">
        <v>182</v>
      </c>
      <c r="AI44" s="86">
        <v>18351</v>
      </c>
      <c r="AJ44" s="86">
        <v>860</v>
      </c>
      <c r="AK44" s="86">
        <v>400</v>
      </c>
      <c r="AL44" s="86">
        <v>0</v>
      </c>
      <c r="AM44" s="86">
        <v>6546</v>
      </c>
      <c r="AN44" s="86">
        <v>4773</v>
      </c>
      <c r="AO44" s="86">
        <v>10305</v>
      </c>
      <c r="AP44" s="86">
        <v>20327</v>
      </c>
      <c r="AQ44" s="50" t="s">
        <v>210</v>
      </c>
      <c r="AR44" s="86">
        <v>43211</v>
      </c>
      <c r="AS44" s="86">
        <v>148840</v>
      </c>
      <c r="AT44" s="86">
        <v>0</v>
      </c>
      <c r="AU44" s="86">
        <v>148840</v>
      </c>
    </row>
    <row r="45" spans="1:47" x14ac:dyDescent="0.2">
      <c r="A45" s="1" t="s">
        <v>110</v>
      </c>
      <c r="B45" s="50" t="s">
        <v>108</v>
      </c>
      <c r="C45" s="70">
        <v>73192</v>
      </c>
      <c r="D45" s="87">
        <v>3664104</v>
      </c>
      <c r="E45" s="86">
        <v>710409</v>
      </c>
      <c r="F45" s="86">
        <v>0</v>
      </c>
      <c r="G45" s="87">
        <v>0</v>
      </c>
      <c r="H45" s="87">
        <v>0</v>
      </c>
      <c r="I45" s="87">
        <v>10895</v>
      </c>
      <c r="J45" s="87">
        <v>0</v>
      </c>
      <c r="K45" s="87">
        <v>0</v>
      </c>
      <c r="L45" s="86">
        <v>0</v>
      </c>
      <c r="M45" s="86">
        <v>70385</v>
      </c>
      <c r="N45" s="50" t="s">
        <v>314</v>
      </c>
      <c r="O45" s="86">
        <v>4455793</v>
      </c>
      <c r="P45" s="86">
        <v>808730</v>
      </c>
      <c r="Q45" s="86">
        <v>0</v>
      </c>
      <c r="R45" s="86">
        <v>0</v>
      </c>
      <c r="S45" s="86">
        <v>0</v>
      </c>
      <c r="T45" s="86">
        <v>1140</v>
      </c>
      <c r="U45" s="50" t="s">
        <v>326</v>
      </c>
      <c r="V45" s="86">
        <v>809870</v>
      </c>
      <c r="W45" s="86">
        <v>5265663</v>
      </c>
      <c r="X45" s="86">
        <v>2109181</v>
      </c>
      <c r="Y45" s="86">
        <v>1174756</v>
      </c>
      <c r="Z45" s="86">
        <v>3283937</v>
      </c>
      <c r="AA45" s="86">
        <v>172181</v>
      </c>
      <c r="AB45" s="86">
        <v>33020</v>
      </c>
      <c r="AC45" s="86">
        <v>48126</v>
      </c>
      <c r="AD45" s="86">
        <v>0</v>
      </c>
      <c r="AE45" s="86">
        <v>7109</v>
      </c>
      <c r="AF45" s="86">
        <v>73407</v>
      </c>
      <c r="AG45" s="86">
        <v>41410</v>
      </c>
      <c r="AH45" s="50" t="s">
        <v>360</v>
      </c>
      <c r="AI45" s="86">
        <v>375253</v>
      </c>
      <c r="AJ45" s="86">
        <v>17314</v>
      </c>
      <c r="AK45" s="86">
        <v>24137</v>
      </c>
      <c r="AL45" s="86">
        <v>3926</v>
      </c>
      <c r="AM45" s="86">
        <v>479606</v>
      </c>
      <c r="AN45" s="86">
        <v>50401</v>
      </c>
      <c r="AO45" s="86">
        <v>113434</v>
      </c>
      <c r="AP45" s="86">
        <v>88925</v>
      </c>
      <c r="AQ45" s="50" t="s">
        <v>399</v>
      </c>
      <c r="AR45" s="86">
        <v>777743</v>
      </c>
      <c r="AS45" s="86">
        <v>4436933</v>
      </c>
      <c r="AT45" s="86">
        <v>828730</v>
      </c>
      <c r="AU45" s="86">
        <v>5265663</v>
      </c>
    </row>
    <row r="46" spans="1:47" x14ac:dyDescent="0.2">
      <c r="A46" s="1" t="s">
        <v>111</v>
      </c>
      <c r="B46" s="50" t="s">
        <v>112</v>
      </c>
      <c r="C46" s="70">
        <v>6528</v>
      </c>
      <c r="D46" s="87">
        <v>285633</v>
      </c>
      <c r="E46" s="86">
        <v>56285</v>
      </c>
      <c r="F46" s="86">
        <v>500</v>
      </c>
      <c r="G46" s="87">
        <v>0</v>
      </c>
      <c r="H46" s="87">
        <v>900</v>
      </c>
      <c r="I46" s="87">
        <v>4995</v>
      </c>
      <c r="J46" s="87">
        <v>0</v>
      </c>
      <c r="K46" s="87">
        <v>0</v>
      </c>
      <c r="L46" s="86">
        <v>0</v>
      </c>
      <c r="M46" s="86">
        <v>6214</v>
      </c>
      <c r="N46" s="50" t="s">
        <v>301</v>
      </c>
      <c r="O46" s="86">
        <v>354527</v>
      </c>
      <c r="P46" s="86">
        <v>0</v>
      </c>
      <c r="Q46" s="86">
        <v>0</v>
      </c>
      <c r="R46" s="86">
        <v>0</v>
      </c>
      <c r="S46" s="86">
        <v>0</v>
      </c>
      <c r="T46" s="86">
        <v>0</v>
      </c>
      <c r="U46" s="50"/>
      <c r="V46" s="86">
        <v>0</v>
      </c>
      <c r="W46" s="86">
        <v>354527</v>
      </c>
      <c r="X46" s="86">
        <v>206076</v>
      </c>
      <c r="Y46" s="86">
        <v>29813</v>
      </c>
      <c r="Z46" s="86">
        <v>235889</v>
      </c>
      <c r="AA46" s="86">
        <v>21530</v>
      </c>
      <c r="AB46" s="86">
        <v>3002</v>
      </c>
      <c r="AC46" s="86">
        <v>7987</v>
      </c>
      <c r="AD46" s="86">
        <v>11</v>
      </c>
      <c r="AE46" s="86">
        <v>646</v>
      </c>
      <c r="AF46" s="86">
        <v>5998</v>
      </c>
      <c r="AG46" s="86">
        <v>2452</v>
      </c>
      <c r="AH46" s="50" t="s">
        <v>344</v>
      </c>
      <c r="AI46" s="86">
        <v>41626</v>
      </c>
      <c r="AJ46" s="86">
        <v>7520</v>
      </c>
      <c r="AK46" s="86">
        <v>3710</v>
      </c>
      <c r="AL46" s="86">
        <v>2973</v>
      </c>
      <c r="AM46" s="86">
        <v>2986</v>
      </c>
      <c r="AN46" s="86">
        <v>540</v>
      </c>
      <c r="AO46" s="86">
        <v>10305</v>
      </c>
      <c r="AP46" s="86">
        <v>8803</v>
      </c>
      <c r="AQ46" s="50" t="s">
        <v>384</v>
      </c>
      <c r="AR46" s="86">
        <v>36837</v>
      </c>
      <c r="AS46" s="86">
        <v>314352</v>
      </c>
      <c r="AT46" s="86">
        <v>0</v>
      </c>
      <c r="AU46" s="86">
        <v>314352</v>
      </c>
    </row>
    <row r="47" spans="1:47" x14ac:dyDescent="0.2">
      <c r="A47" s="1" t="s">
        <v>113</v>
      </c>
      <c r="B47" s="50" t="s">
        <v>114</v>
      </c>
      <c r="C47" s="70">
        <v>31012</v>
      </c>
      <c r="D47" s="87">
        <v>818924</v>
      </c>
      <c r="E47" s="86">
        <v>203446</v>
      </c>
      <c r="F47" s="86">
        <v>1000</v>
      </c>
      <c r="G47" s="87">
        <v>0</v>
      </c>
      <c r="H47" s="87">
        <v>0</v>
      </c>
      <c r="I47" s="87">
        <v>58860</v>
      </c>
      <c r="J47" s="87">
        <v>0</v>
      </c>
      <c r="K47" s="87">
        <v>0</v>
      </c>
      <c r="L47" s="86">
        <v>4983</v>
      </c>
      <c r="M47" s="86">
        <v>72723</v>
      </c>
      <c r="N47" s="50" t="s">
        <v>315</v>
      </c>
      <c r="O47" s="86">
        <v>1159936</v>
      </c>
      <c r="P47" s="86">
        <v>0</v>
      </c>
      <c r="Q47" s="86">
        <v>0</v>
      </c>
      <c r="R47" s="86">
        <v>53322</v>
      </c>
      <c r="S47" s="86">
        <v>0</v>
      </c>
      <c r="T47" s="86">
        <v>0</v>
      </c>
      <c r="U47" s="50"/>
      <c r="V47" s="86">
        <v>53322</v>
      </c>
      <c r="W47" s="86">
        <v>1213258</v>
      </c>
      <c r="X47" s="86">
        <v>638938</v>
      </c>
      <c r="Y47" s="86">
        <v>181872</v>
      </c>
      <c r="Z47" s="86">
        <v>820810</v>
      </c>
      <c r="AA47" s="86">
        <v>33366</v>
      </c>
      <c r="AB47" s="86">
        <v>12160</v>
      </c>
      <c r="AC47" s="86">
        <v>9019</v>
      </c>
      <c r="AD47" s="86">
        <v>0</v>
      </c>
      <c r="AE47" s="86">
        <v>2618</v>
      </c>
      <c r="AF47" s="86">
        <v>2925</v>
      </c>
      <c r="AG47" s="86">
        <v>11292</v>
      </c>
      <c r="AH47" s="50" t="s">
        <v>361</v>
      </c>
      <c r="AI47" s="86">
        <v>71380</v>
      </c>
      <c r="AJ47" s="86">
        <v>8002</v>
      </c>
      <c r="AK47" s="86">
        <v>24805</v>
      </c>
      <c r="AL47" s="86">
        <v>323</v>
      </c>
      <c r="AM47" s="86">
        <v>101839</v>
      </c>
      <c r="AN47" s="86">
        <v>43064</v>
      </c>
      <c r="AO47" s="86">
        <v>41770</v>
      </c>
      <c r="AP47" s="86">
        <v>27979</v>
      </c>
      <c r="AQ47" s="50" t="s">
        <v>211</v>
      </c>
      <c r="AR47" s="86">
        <v>247782</v>
      </c>
      <c r="AS47" s="86">
        <v>1139972</v>
      </c>
      <c r="AT47" s="86">
        <v>0</v>
      </c>
      <c r="AU47" s="86">
        <v>1139972</v>
      </c>
    </row>
    <row r="48" spans="1:47" x14ac:dyDescent="0.2">
      <c r="A48" s="1" t="s">
        <v>115</v>
      </c>
      <c r="B48" s="50" t="s">
        <v>116</v>
      </c>
      <c r="C48" s="70">
        <v>23359</v>
      </c>
      <c r="D48" s="87">
        <v>533000</v>
      </c>
      <c r="E48" s="86">
        <v>411306</v>
      </c>
      <c r="F48" s="86">
        <v>1000</v>
      </c>
      <c r="G48" s="87">
        <v>1396</v>
      </c>
      <c r="H48" s="87">
        <v>0</v>
      </c>
      <c r="I48" s="87">
        <v>0</v>
      </c>
      <c r="J48" s="87">
        <v>3250</v>
      </c>
      <c r="K48" s="87">
        <v>0</v>
      </c>
      <c r="L48" s="86">
        <v>3000</v>
      </c>
      <c r="M48" s="86">
        <v>1827732</v>
      </c>
      <c r="N48" s="50" t="s">
        <v>316</v>
      </c>
      <c r="O48" s="86">
        <v>2780684</v>
      </c>
      <c r="P48" s="86">
        <v>0</v>
      </c>
      <c r="Q48" s="86">
        <v>0</v>
      </c>
      <c r="R48" s="86">
        <v>0</v>
      </c>
      <c r="S48" s="86">
        <v>0</v>
      </c>
      <c r="T48" s="86">
        <v>0</v>
      </c>
      <c r="U48" s="50" t="s">
        <v>41</v>
      </c>
      <c r="V48" s="86">
        <v>0</v>
      </c>
      <c r="W48" s="86">
        <v>2780684</v>
      </c>
      <c r="X48" s="86">
        <v>1425762</v>
      </c>
      <c r="Y48" s="86">
        <v>249641</v>
      </c>
      <c r="Z48" s="86">
        <v>1675403</v>
      </c>
      <c r="AA48" s="86">
        <v>70770</v>
      </c>
      <c r="AB48" s="86">
        <v>11703</v>
      </c>
      <c r="AC48" s="86">
        <v>13000</v>
      </c>
      <c r="AD48" s="86">
        <v>0</v>
      </c>
      <c r="AE48" s="86">
        <v>2520</v>
      </c>
      <c r="AF48" s="86">
        <v>17364</v>
      </c>
      <c r="AG48" s="86">
        <v>20021</v>
      </c>
      <c r="AH48" s="50" t="s">
        <v>362</v>
      </c>
      <c r="AI48" s="86">
        <v>135378</v>
      </c>
      <c r="AJ48" s="86">
        <v>13889</v>
      </c>
      <c r="AK48" s="86">
        <v>4829</v>
      </c>
      <c r="AL48" s="86">
        <v>0</v>
      </c>
      <c r="AM48" s="86">
        <v>266259</v>
      </c>
      <c r="AN48" s="86">
        <v>42514</v>
      </c>
      <c r="AO48" s="86">
        <v>40199</v>
      </c>
      <c r="AP48" s="86">
        <v>348106</v>
      </c>
      <c r="AQ48" s="50" t="s">
        <v>400</v>
      </c>
      <c r="AR48" s="86">
        <v>715796</v>
      </c>
      <c r="AS48" s="86">
        <v>2526577</v>
      </c>
      <c r="AT48" s="86">
        <v>169912</v>
      </c>
      <c r="AU48" s="86">
        <v>2696489</v>
      </c>
    </row>
    <row r="49" spans="1:47" x14ac:dyDescent="0.2">
      <c r="A49" s="1" t="s">
        <v>117</v>
      </c>
      <c r="B49" s="50" t="s">
        <v>118</v>
      </c>
      <c r="C49" s="70">
        <v>43240</v>
      </c>
      <c r="D49" s="87">
        <v>971518</v>
      </c>
      <c r="E49" s="86">
        <v>226504</v>
      </c>
      <c r="F49" s="86">
        <v>0</v>
      </c>
      <c r="G49" s="87">
        <v>900</v>
      </c>
      <c r="H49" s="87">
        <v>0</v>
      </c>
      <c r="I49" s="87">
        <v>16895</v>
      </c>
      <c r="J49" s="87">
        <v>12493</v>
      </c>
      <c r="K49" s="87">
        <v>0</v>
      </c>
      <c r="L49" s="86">
        <v>0</v>
      </c>
      <c r="M49" s="86">
        <v>14934</v>
      </c>
      <c r="N49" s="50" t="s">
        <v>318</v>
      </c>
      <c r="O49" s="86">
        <v>1243244</v>
      </c>
      <c r="P49" s="86">
        <v>0</v>
      </c>
      <c r="Q49" s="86">
        <v>0</v>
      </c>
      <c r="R49" s="86">
        <v>0</v>
      </c>
      <c r="S49" s="86">
        <v>0</v>
      </c>
      <c r="T49" s="86">
        <v>0</v>
      </c>
      <c r="U49" s="50" t="s">
        <v>41</v>
      </c>
      <c r="V49" s="86">
        <v>0</v>
      </c>
      <c r="W49" s="86">
        <v>1243244</v>
      </c>
      <c r="X49" s="86">
        <v>547393</v>
      </c>
      <c r="Y49" s="86">
        <v>362713</v>
      </c>
      <c r="Z49" s="86">
        <v>910106</v>
      </c>
      <c r="AA49" s="86">
        <v>20838</v>
      </c>
      <c r="AB49" s="86">
        <v>17072</v>
      </c>
      <c r="AC49" s="86">
        <v>0</v>
      </c>
      <c r="AD49" s="86">
        <v>0</v>
      </c>
      <c r="AE49" s="86">
        <v>3676</v>
      </c>
      <c r="AF49" s="86">
        <v>4094</v>
      </c>
      <c r="AG49" s="86">
        <v>3965</v>
      </c>
      <c r="AH49" s="50" t="s">
        <v>363</v>
      </c>
      <c r="AI49" s="86">
        <v>49645</v>
      </c>
      <c r="AJ49" s="86">
        <v>3516</v>
      </c>
      <c r="AK49" s="86">
        <v>300</v>
      </c>
      <c r="AL49" s="86">
        <v>0</v>
      </c>
      <c r="AM49" s="86">
        <v>156844</v>
      </c>
      <c r="AN49" s="86">
        <v>20825</v>
      </c>
      <c r="AO49" s="86">
        <v>58646</v>
      </c>
      <c r="AP49" s="86">
        <v>7653</v>
      </c>
      <c r="AQ49" s="50" t="s">
        <v>402</v>
      </c>
      <c r="AR49" s="86">
        <v>247784</v>
      </c>
      <c r="AS49" s="86">
        <v>1207535</v>
      </c>
      <c r="AT49" s="86">
        <v>0</v>
      </c>
      <c r="AU49" s="86">
        <v>1207535</v>
      </c>
    </row>
  </sheetData>
  <autoFilter ref="A1:AU49" xr:uid="{0B1CC06C-E33A-470F-A0CD-279E820B09C7}">
    <sortState xmlns:xlrd2="http://schemas.microsoft.com/office/spreadsheetml/2017/richdata2" ref="A2:AU49">
      <sortCondition ref="B1:B49"/>
    </sortState>
  </autoFilter>
  <sortState xmlns:xlrd2="http://schemas.microsoft.com/office/spreadsheetml/2017/richdata2" ref="A2:AU49">
    <sortCondition ref="B2:B4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A19E-87E7-4B72-B926-7B58E4183450}">
  <sheetPr>
    <tabColor theme="7" tint="0.39997558519241921"/>
  </sheetPr>
  <dimension ref="A1:Y54"/>
  <sheetViews>
    <sheetView showGridLines="0" workbookViewId="0">
      <pane xSplit="1" ySplit="2" topLeftCell="I3" activePane="bottomRight" state="frozen"/>
      <selection pane="topRight" activeCell="B1" sqref="B1"/>
      <selection pane="bottomLeft" activeCell="A3" sqref="A3"/>
      <selection pane="bottomRight" sqref="A1:A2"/>
    </sheetView>
  </sheetViews>
  <sheetFormatPr defaultColWidth="9.140625" defaultRowHeight="12.75" x14ac:dyDescent="0.2"/>
  <cols>
    <col min="1" max="1" width="38.7109375" style="2" bestFit="1" customWidth="1"/>
    <col min="2" max="2" width="15.42578125" style="2" customWidth="1"/>
    <col min="3" max="3" width="14.42578125" style="2" customWidth="1"/>
    <col min="4" max="4" width="15.28515625" style="2" customWidth="1"/>
    <col min="5" max="6" width="14.7109375" style="2" bestFit="1" customWidth="1"/>
    <col min="7" max="7" width="11.42578125" style="2" customWidth="1"/>
    <col min="8" max="8" width="13.7109375" style="2" bestFit="1" customWidth="1"/>
    <col min="9" max="9" width="13" style="2" customWidth="1"/>
    <col min="10" max="10" width="16.5703125" style="2" bestFit="1" customWidth="1"/>
    <col min="11" max="11" width="13.140625" style="3" customWidth="1"/>
    <col min="12" max="12" width="13.140625" style="2" customWidth="1"/>
    <col min="13" max="13" width="11.7109375" style="2" bestFit="1" customWidth="1"/>
    <col min="14" max="14" width="15.85546875" style="2" customWidth="1"/>
    <col min="15" max="15" width="11.7109375" style="2" bestFit="1" customWidth="1"/>
    <col min="16" max="16" width="13.7109375" style="2" bestFit="1" customWidth="1"/>
    <col min="17" max="17" width="12.140625" style="2" bestFit="1" customWidth="1"/>
    <col min="18" max="18" width="15.28515625" style="2" customWidth="1"/>
    <col min="19" max="19" width="15.28515625" style="3" customWidth="1"/>
    <col min="20" max="20" width="15.28515625" style="2" customWidth="1"/>
    <col min="21" max="21" width="15.28515625" style="3" customWidth="1"/>
    <col min="22" max="22" width="13.5703125" style="2" bestFit="1" customWidth="1"/>
    <col min="23" max="23" width="47" style="2" customWidth="1"/>
    <col min="24" max="24" width="13.140625" style="2" customWidth="1"/>
    <col min="25" max="25" width="13.140625" style="3" customWidth="1"/>
    <col min="26" max="16384" width="9.140625" style="2"/>
  </cols>
  <sheetData>
    <row r="1" spans="1:25" ht="14.45" customHeight="1" x14ac:dyDescent="0.2">
      <c r="A1" s="162" t="s">
        <v>0</v>
      </c>
      <c r="B1" s="168" t="s">
        <v>406</v>
      </c>
      <c r="C1" s="170" t="s">
        <v>1</v>
      </c>
      <c r="D1" s="164" t="s">
        <v>2</v>
      </c>
      <c r="E1" s="166" t="s">
        <v>3</v>
      </c>
      <c r="F1" s="161" t="s">
        <v>4</v>
      </c>
      <c r="G1" s="161"/>
      <c r="H1" s="158" t="s">
        <v>5</v>
      </c>
      <c r="I1" s="158"/>
      <c r="J1" s="158"/>
      <c r="K1" s="158"/>
      <c r="L1" s="159" t="s">
        <v>6</v>
      </c>
      <c r="M1" s="159"/>
      <c r="N1" s="159"/>
      <c r="O1" s="159"/>
      <c r="P1" s="159"/>
      <c r="Q1" s="159"/>
      <c r="R1" s="159"/>
      <c r="S1" s="159"/>
      <c r="T1" s="160" t="s">
        <v>7</v>
      </c>
      <c r="U1" s="160"/>
      <c r="V1" s="160"/>
      <c r="W1" s="160"/>
      <c r="X1" s="160"/>
      <c r="Y1" s="160"/>
    </row>
    <row r="2" spans="1:25" ht="58.15" customHeight="1" x14ac:dyDescent="0.2">
      <c r="A2" s="163"/>
      <c r="B2" s="169"/>
      <c r="C2" s="171"/>
      <c r="D2" s="165"/>
      <c r="E2" s="167"/>
      <c r="F2" s="24" t="s">
        <v>8</v>
      </c>
      <c r="G2" s="28" t="s">
        <v>9</v>
      </c>
      <c r="H2" s="15" t="s">
        <v>10</v>
      </c>
      <c r="I2" s="15" t="s">
        <v>11</v>
      </c>
      <c r="J2" s="15" t="s">
        <v>12</v>
      </c>
      <c r="K2" s="29" t="s">
        <v>13</v>
      </c>
      <c r="L2" s="18" t="s">
        <v>14</v>
      </c>
      <c r="M2" s="18" t="s">
        <v>15</v>
      </c>
      <c r="N2" s="18" t="s">
        <v>16</v>
      </c>
      <c r="O2" s="18" t="s">
        <v>17</v>
      </c>
      <c r="P2" s="30" t="s">
        <v>403</v>
      </c>
      <c r="Q2" s="18" t="s">
        <v>18</v>
      </c>
      <c r="R2" s="18" t="s">
        <v>19</v>
      </c>
      <c r="S2" s="30" t="s">
        <v>20</v>
      </c>
      <c r="T2" s="21" t="s">
        <v>21</v>
      </c>
      <c r="U2" s="22" t="s">
        <v>22</v>
      </c>
      <c r="V2" s="21" t="s">
        <v>23</v>
      </c>
      <c r="W2" s="31" t="s">
        <v>24</v>
      </c>
      <c r="X2" s="21" t="s">
        <v>25</v>
      </c>
      <c r="Y2" s="22" t="s">
        <v>26</v>
      </c>
    </row>
    <row r="3" spans="1:25" s="110" customFormat="1" ht="25.5" x14ac:dyDescent="0.25">
      <c r="A3" s="100" t="s">
        <v>27</v>
      </c>
      <c r="B3" s="101" t="s">
        <v>28</v>
      </c>
      <c r="C3" s="102">
        <v>17153</v>
      </c>
      <c r="D3" s="103">
        <v>1961777</v>
      </c>
      <c r="E3" s="104">
        <v>1915270</v>
      </c>
      <c r="F3" s="103">
        <v>1536220</v>
      </c>
      <c r="G3" s="105">
        <f>F3/E3</f>
        <v>0.80209056686524616</v>
      </c>
      <c r="H3" s="103">
        <v>327745</v>
      </c>
      <c r="I3" s="104">
        <v>2000</v>
      </c>
      <c r="J3" s="104">
        <v>329745</v>
      </c>
      <c r="K3" s="105">
        <f t="shared" ref="K3:K50" si="0">J3/E3</f>
        <v>0.17216632641872948</v>
      </c>
      <c r="L3" s="103">
        <v>0</v>
      </c>
      <c r="M3" s="104">
        <v>0</v>
      </c>
      <c r="N3" s="104">
        <v>5000</v>
      </c>
      <c r="O3" s="104">
        <v>0</v>
      </c>
      <c r="P3" s="104">
        <f>N3+O3</f>
        <v>5000</v>
      </c>
      <c r="Q3" s="104">
        <v>0</v>
      </c>
      <c r="R3" s="104">
        <v>5000</v>
      </c>
      <c r="S3" s="106">
        <f>R3/E3</f>
        <v>2.6105979835741176E-3</v>
      </c>
      <c r="T3" s="103">
        <v>0</v>
      </c>
      <c r="U3" s="107">
        <f>T3/E3</f>
        <v>0</v>
      </c>
      <c r="V3" s="104">
        <v>44305</v>
      </c>
      <c r="W3" s="108" t="s">
        <v>281</v>
      </c>
      <c r="X3" s="104">
        <v>44305</v>
      </c>
      <c r="Y3" s="109">
        <f>X3/E3</f>
        <v>2.3132508732450256E-2</v>
      </c>
    </row>
    <row r="4" spans="1:25" x14ac:dyDescent="0.2">
      <c r="A4" s="34" t="s">
        <v>29</v>
      </c>
      <c r="B4" s="51" t="s">
        <v>30</v>
      </c>
      <c r="C4" s="52">
        <v>22493</v>
      </c>
      <c r="D4" s="53">
        <v>1496241</v>
      </c>
      <c r="E4" s="54">
        <v>1177241</v>
      </c>
      <c r="F4" s="53">
        <v>956405</v>
      </c>
      <c r="G4" s="55">
        <f t="shared" ref="G4:G50" si="1">F4/E4</f>
        <v>0.81241224184342886</v>
      </c>
      <c r="H4" s="53">
        <v>220836</v>
      </c>
      <c r="I4" s="54">
        <v>0</v>
      </c>
      <c r="J4" s="54">
        <v>220836</v>
      </c>
      <c r="K4" s="55">
        <f t="shared" si="0"/>
        <v>0.18758775815657117</v>
      </c>
      <c r="L4" s="53">
        <v>0</v>
      </c>
      <c r="M4" s="54">
        <v>0</v>
      </c>
      <c r="N4" s="54">
        <v>0</v>
      </c>
      <c r="O4" s="54">
        <v>0</v>
      </c>
      <c r="P4" s="54">
        <f t="shared" ref="P4:P50" si="2">N4+O4</f>
        <v>0</v>
      </c>
      <c r="Q4" s="54">
        <v>0</v>
      </c>
      <c r="R4" s="54">
        <v>0</v>
      </c>
      <c r="S4" s="56">
        <f t="shared" ref="S4:S50" si="3">R4/E4</f>
        <v>0</v>
      </c>
      <c r="T4" s="53">
        <v>0</v>
      </c>
      <c r="U4" s="56">
        <f t="shared" ref="U4:U50" si="4">T4/E4</f>
        <v>0</v>
      </c>
      <c r="V4" s="54">
        <v>0</v>
      </c>
      <c r="W4" s="99" t="s">
        <v>41</v>
      </c>
      <c r="X4" s="54">
        <v>0</v>
      </c>
      <c r="Y4" s="95">
        <f t="shared" ref="Y4:Y50" si="5">X4/E4</f>
        <v>0</v>
      </c>
    </row>
    <row r="5" spans="1:25" x14ac:dyDescent="0.2">
      <c r="A5" s="34" t="s">
        <v>31</v>
      </c>
      <c r="B5" s="51" t="s">
        <v>32</v>
      </c>
      <c r="C5" s="52">
        <v>12330</v>
      </c>
      <c r="D5" s="53">
        <v>1340731</v>
      </c>
      <c r="E5" s="54">
        <v>1030336</v>
      </c>
      <c r="F5" s="53">
        <v>865201</v>
      </c>
      <c r="G5" s="55">
        <f t="shared" si="1"/>
        <v>0.83972704049940994</v>
      </c>
      <c r="H5" s="53">
        <v>149555</v>
      </c>
      <c r="I5" s="54">
        <v>0</v>
      </c>
      <c r="J5" s="54">
        <v>149555</v>
      </c>
      <c r="K5" s="55">
        <f t="shared" si="0"/>
        <v>0.14515167867569415</v>
      </c>
      <c r="L5" s="53">
        <v>900</v>
      </c>
      <c r="M5" s="54">
        <v>0</v>
      </c>
      <c r="N5" s="54">
        <v>0</v>
      </c>
      <c r="O5" s="54">
        <v>0</v>
      </c>
      <c r="P5" s="54">
        <f t="shared" si="2"/>
        <v>0</v>
      </c>
      <c r="Q5" s="54">
        <v>0</v>
      </c>
      <c r="R5" s="54">
        <v>900</v>
      </c>
      <c r="S5" s="58">
        <f t="shared" si="3"/>
        <v>8.7350145971799495E-4</v>
      </c>
      <c r="T5" s="53">
        <v>6328</v>
      </c>
      <c r="U5" s="58">
        <f t="shared" si="4"/>
        <v>6.1416858189949682E-3</v>
      </c>
      <c r="V5" s="54">
        <v>8352</v>
      </c>
      <c r="W5" s="99" t="s">
        <v>33</v>
      </c>
      <c r="X5" s="54">
        <v>14680</v>
      </c>
      <c r="Y5" s="57">
        <f t="shared" si="5"/>
        <v>1.4247779365177961E-2</v>
      </c>
    </row>
    <row r="6" spans="1:25" x14ac:dyDescent="0.2">
      <c r="A6" s="34" t="s">
        <v>34</v>
      </c>
      <c r="B6" s="51" t="s">
        <v>32</v>
      </c>
      <c r="C6" s="52">
        <v>3828</v>
      </c>
      <c r="D6" s="53">
        <v>151545</v>
      </c>
      <c r="E6" s="54">
        <v>145545</v>
      </c>
      <c r="F6" s="53">
        <v>84641</v>
      </c>
      <c r="G6" s="55">
        <f t="shared" si="1"/>
        <v>0.58154522656223162</v>
      </c>
      <c r="H6" s="53">
        <v>52547</v>
      </c>
      <c r="I6" s="54">
        <v>0</v>
      </c>
      <c r="J6" s="54">
        <v>52547</v>
      </c>
      <c r="K6" s="55">
        <f t="shared" si="0"/>
        <v>0.36103610567178535</v>
      </c>
      <c r="L6" s="53">
        <v>658</v>
      </c>
      <c r="M6" s="54">
        <v>0</v>
      </c>
      <c r="N6" s="54">
        <v>0</v>
      </c>
      <c r="O6" s="54">
        <v>0</v>
      </c>
      <c r="P6" s="54">
        <f t="shared" si="2"/>
        <v>0</v>
      </c>
      <c r="Q6" s="54">
        <v>0</v>
      </c>
      <c r="R6" s="54">
        <v>658</v>
      </c>
      <c r="S6" s="58">
        <f t="shared" si="3"/>
        <v>4.5209385413446015E-3</v>
      </c>
      <c r="T6" s="53">
        <v>6658</v>
      </c>
      <c r="U6" s="56">
        <f t="shared" si="4"/>
        <v>4.5745302140231543E-2</v>
      </c>
      <c r="V6" s="54">
        <v>1041</v>
      </c>
      <c r="W6" s="99" t="s">
        <v>309</v>
      </c>
      <c r="X6" s="54">
        <v>7699</v>
      </c>
      <c r="Y6" s="95">
        <f t="shared" si="5"/>
        <v>5.289772922463843E-2</v>
      </c>
    </row>
    <row r="7" spans="1:25" x14ac:dyDescent="0.2">
      <c r="A7" s="34" t="s">
        <v>35</v>
      </c>
      <c r="B7" s="51" t="s">
        <v>36</v>
      </c>
      <c r="C7" s="52">
        <v>22583</v>
      </c>
      <c r="D7" s="53">
        <v>226737</v>
      </c>
      <c r="E7" s="54">
        <v>226737</v>
      </c>
      <c r="F7" s="53">
        <v>118825</v>
      </c>
      <c r="G7" s="55">
        <f t="shared" si="1"/>
        <v>0.52406532678830542</v>
      </c>
      <c r="H7" s="53">
        <v>36645</v>
      </c>
      <c r="I7" s="54">
        <v>0</v>
      </c>
      <c r="J7" s="54">
        <v>36645</v>
      </c>
      <c r="K7" s="55">
        <f t="shared" si="0"/>
        <v>0.16161896823191627</v>
      </c>
      <c r="L7" s="53">
        <v>900</v>
      </c>
      <c r="M7" s="54">
        <v>0</v>
      </c>
      <c r="N7" s="54">
        <v>15949</v>
      </c>
      <c r="O7" s="54">
        <v>0</v>
      </c>
      <c r="P7" s="54">
        <f t="shared" si="2"/>
        <v>15949</v>
      </c>
      <c r="Q7" s="54">
        <v>0</v>
      </c>
      <c r="R7" s="54">
        <v>16849</v>
      </c>
      <c r="S7" s="56">
        <f t="shared" si="3"/>
        <v>7.4310765336050133E-2</v>
      </c>
      <c r="T7" s="53">
        <v>0</v>
      </c>
      <c r="U7" s="56">
        <f t="shared" si="4"/>
        <v>0</v>
      </c>
      <c r="V7" s="54">
        <v>54418</v>
      </c>
      <c r="W7" s="99" t="s">
        <v>279</v>
      </c>
      <c r="X7" s="54">
        <v>54418</v>
      </c>
      <c r="Y7" s="95">
        <f t="shared" si="5"/>
        <v>0.24000493964372818</v>
      </c>
    </row>
    <row r="8" spans="1:25" s="110" customFormat="1" ht="25.5" x14ac:dyDescent="0.25">
      <c r="A8" s="100" t="s">
        <v>37</v>
      </c>
      <c r="B8" s="101" t="s">
        <v>38</v>
      </c>
      <c r="C8" s="102">
        <v>7997</v>
      </c>
      <c r="D8" s="103">
        <v>581267</v>
      </c>
      <c r="E8" s="104">
        <v>423667</v>
      </c>
      <c r="F8" s="103">
        <v>268462</v>
      </c>
      <c r="G8" s="105">
        <f t="shared" si="1"/>
        <v>0.63366275872324251</v>
      </c>
      <c r="H8" s="103">
        <v>64396</v>
      </c>
      <c r="I8" s="104">
        <v>1000</v>
      </c>
      <c r="J8" s="104">
        <v>65396</v>
      </c>
      <c r="K8" s="105">
        <f t="shared" si="0"/>
        <v>0.15435707761048181</v>
      </c>
      <c r="L8" s="103">
        <v>900</v>
      </c>
      <c r="M8" s="104">
        <v>0</v>
      </c>
      <c r="N8" s="104">
        <v>3501</v>
      </c>
      <c r="O8" s="104">
        <v>0</v>
      </c>
      <c r="P8" s="104">
        <f t="shared" si="2"/>
        <v>3501</v>
      </c>
      <c r="Q8" s="104">
        <v>0</v>
      </c>
      <c r="R8" s="104">
        <v>4401</v>
      </c>
      <c r="S8" s="107">
        <f t="shared" si="3"/>
        <v>1.038787538326091E-2</v>
      </c>
      <c r="T8" s="103">
        <v>0</v>
      </c>
      <c r="U8" s="107">
        <f t="shared" si="4"/>
        <v>0</v>
      </c>
      <c r="V8" s="104">
        <v>85408</v>
      </c>
      <c r="W8" s="108" t="s">
        <v>286</v>
      </c>
      <c r="X8" s="104">
        <v>85408</v>
      </c>
      <c r="Y8" s="109">
        <f t="shared" si="5"/>
        <v>0.20159228828301473</v>
      </c>
    </row>
    <row r="9" spans="1:25" x14ac:dyDescent="0.2">
      <c r="A9" s="34" t="s">
        <v>39</v>
      </c>
      <c r="B9" s="51" t="s">
        <v>40</v>
      </c>
      <c r="C9" s="52">
        <v>35688</v>
      </c>
      <c r="D9" s="53">
        <v>1321814</v>
      </c>
      <c r="E9" s="54">
        <v>1321814</v>
      </c>
      <c r="F9" s="53">
        <v>1078540</v>
      </c>
      <c r="G9" s="55">
        <f t="shared" si="1"/>
        <v>0.81595443837030024</v>
      </c>
      <c r="H9" s="53">
        <v>224402</v>
      </c>
      <c r="I9" s="54">
        <v>0</v>
      </c>
      <c r="J9" s="54">
        <v>224402</v>
      </c>
      <c r="K9" s="55">
        <f t="shared" si="0"/>
        <v>0.16976821247164881</v>
      </c>
      <c r="L9" s="53">
        <v>600</v>
      </c>
      <c r="M9" s="54">
        <v>0</v>
      </c>
      <c r="N9" s="54">
        <v>0</v>
      </c>
      <c r="O9" s="54">
        <v>0</v>
      </c>
      <c r="P9" s="54">
        <f t="shared" si="2"/>
        <v>0</v>
      </c>
      <c r="Q9" s="54">
        <v>0</v>
      </c>
      <c r="R9" s="54">
        <v>600</v>
      </c>
      <c r="S9" s="150">
        <f t="shared" si="3"/>
        <v>4.5392165614829318E-4</v>
      </c>
      <c r="T9" s="53">
        <v>0</v>
      </c>
      <c r="U9" s="56">
        <f t="shared" si="4"/>
        <v>0</v>
      </c>
      <c r="V9" s="54">
        <v>18272</v>
      </c>
      <c r="W9" s="99" t="s">
        <v>284</v>
      </c>
      <c r="X9" s="54">
        <v>18272</v>
      </c>
      <c r="Y9" s="57">
        <f t="shared" si="5"/>
        <v>1.3823427501902689E-2</v>
      </c>
    </row>
    <row r="10" spans="1:25" x14ac:dyDescent="0.2">
      <c r="A10" s="34" t="s">
        <v>42</v>
      </c>
      <c r="B10" s="51" t="s">
        <v>43</v>
      </c>
      <c r="C10" s="52">
        <v>82934</v>
      </c>
      <c r="D10" s="53">
        <v>3994657</v>
      </c>
      <c r="E10" s="54">
        <v>3994657</v>
      </c>
      <c r="F10" s="53">
        <v>3150219</v>
      </c>
      <c r="G10" s="55">
        <f t="shared" si="1"/>
        <v>0.78860813331407431</v>
      </c>
      <c r="H10" s="53">
        <v>781347</v>
      </c>
      <c r="I10" s="54">
        <v>4000</v>
      </c>
      <c r="J10" s="54">
        <v>785347</v>
      </c>
      <c r="K10" s="55">
        <f t="shared" si="0"/>
        <v>0.19659935759190339</v>
      </c>
      <c r="L10" s="53">
        <v>2400</v>
      </c>
      <c r="M10" s="54">
        <v>0</v>
      </c>
      <c r="N10" s="54">
        <v>18053</v>
      </c>
      <c r="O10" s="54">
        <v>0</v>
      </c>
      <c r="P10" s="54">
        <f t="shared" si="2"/>
        <v>18053</v>
      </c>
      <c r="Q10" s="54">
        <v>0</v>
      </c>
      <c r="R10" s="54">
        <v>20453</v>
      </c>
      <c r="S10" s="58">
        <f t="shared" si="3"/>
        <v>5.1200891590942599E-3</v>
      </c>
      <c r="T10" s="53">
        <v>0</v>
      </c>
      <c r="U10" s="56">
        <f t="shared" si="4"/>
        <v>0</v>
      </c>
      <c r="V10" s="54">
        <v>38638</v>
      </c>
      <c r="W10" s="99" t="s">
        <v>285</v>
      </c>
      <c r="X10" s="54">
        <v>38638</v>
      </c>
      <c r="Y10" s="57">
        <f t="shared" si="5"/>
        <v>9.6724199349280809E-3</v>
      </c>
    </row>
    <row r="11" spans="1:25" s="110" customFormat="1" ht="25.5" x14ac:dyDescent="0.25">
      <c r="A11" s="100" t="s">
        <v>44</v>
      </c>
      <c r="B11" s="101" t="s">
        <v>45</v>
      </c>
      <c r="C11" s="102">
        <v>36405</v>
      </c>
      <c r="D11" s="103">
        <v>1907300</v>
      </c>
      <c r="E11" s="104">
        <v>1871915</v>
      </c>
      <c r="F11" s="103">
        <v>1468344</v>
      </c>
      <c r="G11" s="105">
        <f t="shared" si="1"/>
        <v>0.78440741166132011</v>
      </c>
      <c r="H11" s="103">
        <v>337599</v>
      </c>
      <c r="I11" s="104">
        <v>2000</v>
      </c>
      <c r="J11" s="104">
        <v>339599</v>
      </c>
      <c r="K11" s="105">
        <f t="shared" si="0"/>
        <v>0.18141795968299843</v>
      </c>
      <c r="L11" s="103">
        <v>900</v>
      </c>
      <c r="M11" s="104">
        <v>0</v>
      </c>
      <c r="N11" s="104">
        <v>5000</v>
      </c>
      <c r="O11" s="104">
        <v>0</v>
      </c>
      <c r="P11" s="104">
        <f t="shared" si="2"/>
        <v>5000</v>
      </c>
      <c r="Q11" s="104">
        <v>0</v>
      </c>
      <c r="R11" s="104">
        <v>5900</v>
      </c>
      <c r="S11" s="106">
        <f t="shared" si="3"/>
        <v>3.1518525146708052E-3</v>
      </c>
      <c r="T11" s="103">
        <v>1000</v>
      </c>
      <c r="U11" s="106">
        <f t="shared" si="4"/>
        <v>5.3421229062217037E-4</v>
      </c>
      <c r="V11" s="104">
        <v>57072</v>
      </c>
      <c r="W11" s="108" t="s">
        <v>46</v>
      </c>
      <c r="X11" s="104">
        <v>58072</v>
      </c>
      <c r="Y11" s="109">
        <f t="shared" si="5"/>
        <v>3.1022776141010677E-2</v>
      </c>
    </row>
    <row r="12" spans="1:25" s="110" customFormat="1" ht="38.25" x14ac:dyDescent="0.25">
      <c r="A12" s="100" t="s">
        <v>47</v>
      </c>
      <c r="B12" s="101" t="s">
        <v>48</v>
      </c>
      <c r="C12" s="102">
        <v>14312</v>
      </c>
      <c r="D12" s="103">
        <v>858226</v>
      </c>
      <c r="E12" s="104">
        <v>811049</v>
      </c>
      <c r="F12" s="103">
        <v>546645</v>
      </c>
      <c r="G12" s="105">
        <f t="shared" si="1"/>
        <v>0.67399750200049569</v>
      </c>
      <c r="H12" s="103">
        <v>135464</v>
      </c>
      <c r="I12" s="104">
        <v>1000</v>
      </c>
      <c r="J12" s="104">
        <v>136464</v>
      </c>
      <c r="K12" s="105">
        <f t="shared" si="0"/>
        <v>0.16825617194522155</v>
      </c>
      <c r="L12" s="103">
        <v>0</v>
      </c>
      <c r="M12" s="104">
        <v>0</v>
      </c>
      <c r="N12" s="104">
        <v>4590</v>
      </c>
      <c r="O12" s="104">
        <v>0</v>
      </c>
      <c r="P12" s="104">
        <f t="shared" si="2"/>
        <v>4590</v>
      </c>
      <c r="Q12" s="104">
        <v>0</v>
      </c>
      <c r="R12" s="104">
        <v>4590</v>
      </c>
      <c r="S12" s="106">
        <f t="shared" si="3"/>
        <v>5.6593374752943407E-3</v>
      </c>
      <c r="T12" s="103">
        <v>0</v>
      </c>
      <c r="U12" s="107">
        <f t="shared" si="4"/>
        <v>0</v>
      </c>
      <c r="V12" s="104">
        <v>123350</v>
      </c>
      <c r="W12" s="108" t="s">
        <v>288</v>
      </c>
      <c r="X12" s="104">
        <v>123350</v>
      </c>
      <c r="Y12" s="109">
        <f t="shared" si="5"/>
        <v>0.15208698857898845</v>
      </c>
    </row>
    <row r="13" spans="1:25" x14ac:dyDescent="0.2">
      <c r="A13" s="34" t="s">
        <v>49</v>
      </c>
      <c r="B13" s="51" t="s">
        <v>50</v>
      </c>
      <c r="C13" s="52">
        <v>47139</v>
      </c>
      <c r="D13" s="53">
        <v>2744548</v>
      </c>
      <c r="E13" s="54">
        <v>2744548</v>
      </c>
      <c r="F13" s="53">
        <v>2218650</v>
      </c>
      <c r="G13" s="55">
        <f t="shared" si="1"/>
        <v>0.80838447715252204</v>
      </c>
      <c r="H13" s="53">
        <v>513132</v>
      </c>
      <c r="I13" s="54">
        <v>4000</v>
      </c>
      <c r="J13" s="54">
        <v>517132</v>
      </c>
      <c r="K13" s="55">
        <f t="shared" si="0"/>
        <v>0.18842155429600793</v>
      </c>
      <c r="L13" s="53">
        <v>1500</v>
      </c>
      <c r="M13" s="54">
        <v>0</v>
      </c>
      <c r="N13" s="54">
        <v>7266</v>
      </c>
      <c r="O13" s="54">
        <v>0</v>
      </c>
      <c r="P13" s="54">
        <f t="shared" si="2"/>
        <v>7266</v>
      </c>
      <c r="Q13" s="54">
        <v>0</v>
      </c>
      <c r="R13" s="54">
        <v>8766</v>
      </c>
      <c r="S13" s="58">
        <f t="shared" si="3"/>
        <v>3.1939685514700417E-3</v>
      </c>
      <c r="T13" s="53">
        <v>0</v>
      </c>
      <c r="U13" s="56">
        <f t="shared" si="4"/>
        <v>0</v>
      </c>
      <c r="V13" s="54">
        <v>0</v>
      </c>
      <c r="W13" s="99" t="s">
        <v>41</v>
      </c>
      <c r="X13" s="54">
        <v>0</v>
      </c>
      <c r="Y13" s="95">
        <f t="shared" si="5"/>
        <v>0</v>
      </c>
    </row>
    <row r="14" spans="1:25" s="110" customFormat="1" ht="25.5" x14ac:dyDescent="0.25">
      <c r="A14" s="100" t="s">
        <v>51</v>
      </c>
      <c r="B14" s="101" t="s">
        <v>52</v>
      </c>
      <c r="C14" s="102">
        <v>6460</v>
      </c>
      <c r="D14" s="103">
        <v>537345</v>
      </c>
      <c r="E14" s="104">
        <v>348230</v>
      </c>
      <c r="F14" s="103">
        <v>260979</v>
      </c>
      <c r="G14" s="105">
        <f t="shared" si="1"/>
        <v>0.74944433276857247</v>
      </c>
      <c r="H14" s="103">
        <v>57313</v>
      </c>
      <c r="I14" s="104">
        <v>0</v>
      </c>
      <c r="J14" s="104">
        <v>57313</v>
      </c>
      <c r="K14" s="105">
        <f t="shared" si="0"/>
        <v>0.16458375211785314</v>
      </c>
      <c r="L14" s="103">
        <v>900</v>
      </c>
      <c r="M14" s="104">
        <v>0</v>
      </c>
      <c r="N14" s="104">
        <v>2970</v>
      </c>
      <c r="O14" s="104">
        <v>0</v>
      </c>
      <c r="P14" s="104">
        <f t="shared" si="2"/>
        <v>2970</v>
      </c>
      <c r="Q14" s="104">
        <v>0</v>
      </c>
      <c r="R14" s="104">
        <v>3870</v>
      </c>
      <c r="S14" s="107">
        <f t="shared" si="3"/>
        <v>1.1113344628550096E-2</v>
      </c>
      <c r="T14" s="103">
        <v>21509</v>
      </c>
      <c r="U14" s="107">
        <f t="shared" si="4"/>
        <v>6.1766648479453234E-2</v>
      </c>
      <c r="V14" s="104">
        <v>4559</v>
      </c>
      <c r="W14" s="108" t="s">
        <v>290</v>
      </c>
      <c r="X14" s="104">
        <v>26068</v>
      </c>
      <c r="Y14" s="109">
        <f t="shared" si="5"/>
        <v>7.485857048502427E-2</v>
      </c>
    </row>
    <row r="15" spans="1:25" x14ac:dyDescent="0.2">
      <c r="A15" s="34" t="s">
        <v>53</v>
      </c>
      <c r="B15" s="51" t="s">
        <v>54</v>
      </c>
      <c r="C15" s="52">
        <v>4469</v>
      </c>
      <c r="D15" s="53">
        <v>250648</v>
      </c>
      <c r="E15" s="54">
        <v>231148</v>
      </c>
      <c r="F15" s="53">
        <v>171956</v>
      </c>
      <c r="G15" s="55">
        <f t="shared" si="1"/>
        <v>0.74392164327616939</v>
      </c>
      <c r="H15" s="53">
        <v>39461</v>
      </c>
      <c r="I15" s="54">
        <v>0</v>
      </c>
      <c r="J15" s="54">
        <v>39461</v>
      </c>
      <c r="K15" s="55">
        <f t="shared" si="0"/>
        <v>0.17071746240503918</v>
      </c>
      <c r="L15" s="53">
        <v>0</v>
      </c>
      <c r="M15" s="54">
        <v>6178</v>
      </c>
      <c r="N15" s="54">
        <v>0</v>
      </c>
      <c r="O15" s="54">
        <v>0</v>
      </c>
      <c r="P15" s="54">
        <f t="shared" si="2"/>
        <v>0</v>
      </c>
      <c r="Q15" s="54">
        <v>0</v>
      </c>
      <c r="R15" s="54">
        <v>6178</v>
      </c>
      <c r="S15" s="56">
        <f t="shared" si="3"/>
        <v>2.6727464654680119E-2</v>
      </c>
      <c r="T15" s="53">
        <v>0</v>
      </c>
      <c r="U15" s="56">
        <f t="shared" si="4"/>
        <v>0</v>
      </c>
      <c r="V15" s="54">
        <v>13553</v>
      </c>
      <c r="W15" s="99" t="s">
        <v>299</v>
      </c>
      <c r="X15" s="54">
        <v>13553</v>
      </c>
      <c r="Y15" s="95">
        <f t="shared" si="5"/>
        <v>5.8633429664111308E-2</v>
      </c>
    </row>
    <row r="16" spans="1:25" s="110" customFormat="1" ht="25.5" x14ac:dyDescent="0.25">
      <c r="A16" s="100" t="s">
        <v>55</v>
      </c>
      <c r="B16" s="101" t="s">
        <v>56</v>
      </c>
      <c r="C16" s="102">
        <v>4489</v>
      </c>
      <c r="D16" s="103">
        <v>251229</v>
      </c>
      <c r="E16" s="104">
        <v>251229</v>
      </c>
      <c r="F16" s="103">
        <v>177559</v>
      </c>
      <c r="G16" s="105">
        <f t="shared" si="1"/>
        <v>0.70676156017020331</v>
      </c>
      <c r="H16" s="103">
        <v>42452</v>
      </c>
      <c r="I16" s="104">
        <v>1750</v>
      </c>
      <c r="J16" s="104">
        <v>44202</v>
      </c>
      <c r="K16" s="105">
        <f t="shared" si="0"/>
        <v>0.17594306389787803</v>
      </c>
      <c r="L16" s="103">
        <v>900</v>
      </c>
      <c r="M16" s="104">
        <v>0</v>
      </c>
      <c r="N16" s="104">
        <v>5000</v>
      </c>
      <c r="O16" s="104">
        <v>0</v>
      </c>
      <c r="P16" s="104">
        <f t="shared" si="2"/>
        <v>5000</v>
      </c>
      <c r="Q16" s="104">
        <v>0</v>
      </c>
      <c r="R16" s="104">
        <v>5900</v>
      </c>
      <c r="S16" s="107">
        <f t="shared" si="3"/>
        <v>2.3484549952433834E-2</v>
      </c>
      <c r="T16" s="103">
        <v>0</v>
      </c>
      <c r="U16" s="107">
        <f t="shared" si="4"/>
        <v>0</v>
      </c>
      <c r="V16" s="104">
        <v>23568</v>
      </c>
      <c r="W16" s="108" t="s">
        <v>292</v>
      </c>
      <c r="X16" s="104">
        <v>23568</v>
      </c>
      <c r="Y16" s="109">
        <f t="shared" si="5"/>
        <v>9.3810825979484855E-2</v>
      </c>
    </row>
    <row r="17" spans="1:25" s="110" customFormat="1" ht="25.5" x14ac:dyDescent="0.25">
      <c r="A17" s="100" t="s">
        <v>57</v>
      </c>
      <c r="B17" s="101" t="s">
        <v>56</v>
      </c>
      <c r="C17" s="102">
        <v>5485</v>
      </c>
      <c r="D17" s="103">
        <v>278601</v>
      </c>
      <c r="E17" s="104">
        <v>278601</v>
      </c>
      <c r="F17" s="103">
        <v>214504</v>
      </c>
      <c r="G17" s="105">
        <f t="shared" si="1"/>
        <v>0.76993262766465298</v>
      </c>
      <c r="H17" s="103">
        <v>52886</v>
      </c>
      <c r="I17" s="104">
        <v>0</v>
      </c>
      <c r="J17" s="104">
        <v>52886</v>
      </c>
      <c r="K17" s="105">
        <f t="shared" si="0"/>
        <v>0.18982702861798773</v>
      </c>
      <c r="L17" s="103">
        <v>899</v>
      </c>
      <c r="M17" s="104">
        <v>0</v>
      </c>
      <c r="N17" s="104">
        <v>3556</v>
      </c>
      <c r="O17" s="104">
        <v>0</v>
      </c>
      <c r="P17" s="104">
        <f t="shared" si="2"/>
        <v>3556</v>
      </c>
      <c r="Q17" s="104">
        <v>0</v>
      </c>
      <c r="R17" s="104">
        <v>4455</v>
      </c>
      <c r="S17" s="107">
        <f t="shared" si="3"/>
        <v>1.5990610227529692E-2</v>
      </c>
      <c r="T17" s="103">
        <v>0</v>
      </c>
      <c r="U17" s="107">
        <f t="shared" si="4"/>
        <v>0</v>
      </c>
      <c r="V17" s="104">
        <v>6756</v>
      </c>
      <c r="W17" s="108" t="s">
        <v>294</v>
      </c>
      <c r="X17" s="104">
        <v>6756</v>
      </c>
      <c r="Y17" s="109">
        <f t="shared" si="5"/>
        <v>2.4249733489829541E-2</v>
      </c>
    </row>
    <row r="18" spans="1:25" x14ac:dyDescent="0.2">
      <c r="A18" s="34" t="s">
        <v>58</v>
      </c>
      <c r="B18" s="51" t="s">
        <v>59</v>
      </c>
      <c r="C18" s="52">
        <v>3778</v>
      </c>
      <c r="D18" s="53">
        <v>120018</v>
      </c>
      <c r="E18" s="54">
        <v>111966</v>
      </c>
      <c r="F18" s="53">
        <v>68000</v>
      </c>
      <c r="G18" s="55">
        <f t="shared" si="1"/>
        <v>0.60732722433595909</v>
      </c>
      <c r="H18" s="53">
        <v>18838</v>
      </c>
      <c r="I18" s="54">
        <v>500</v>
      </c>
      <c r="J18" s="54">
        <v>19338</v>
      </c>
      <c r="K18" s="55">
        <f t="shared" si="0"/>
        <v>0.17271314506189378</v>
      </c>
      <c r="L18" s="53">
        <v>600</v>
      </c>
      <c r="M18" s="54">
        <v>0</v>
      </c>
      <c r="N18" s="54">
        <v>8500</v>
      </c>
      <c r="O18" s="54">
        <v>0</v>
      </c>
      <c r="P18" s="54">
        <f t="shared" si="2"/>
        <v>8500</v>
      </c>
      <c r="Q18" s="54">
        <v>0</v>
      </c>
      <c r="R18" s="54">
        <v>9100</v>
      </c>
      <c r="S18" s="56">
        <f t="shared" si="3"/>
        <v>8.1274672668488646E-2</v>
      </c>
      <c r="T18" s="53">
        <v>575</v>
      </c>
      <c r="U18" s="58">
        <f t="shared" si="4"/>
        <v>5.1354875587231842E-3</v>
      </c>
      <c r="V18" s="54">
        <v>14953</v>
      </c>
      <c r="W18" s="99" t="s">
        <v>280</v>
      </c>
      <c r="X18" s="54">
        <v>15528</v>
      </c>
      <c r="Y18" s="95">
        <f t="shared" si="5"/>
        <v>0.13868495793365843</v>
      </c>
    </row>
    <row r="19" spans="1:25" s="110" customFormat="1" ht="25.5" x14ac:dyDescent="0.25">
      <c r="A19" s="100" t="s">
        <v>60</v>
      </c>
      <c r="B19" s="101" t="s">
        <v>59</v>
      </c>
      <c r="C19" s="102">
        <v>4620</v>
      </c>
      <c r="D19" s="103">
        <v>189677</v>
      </c>
      <c r="E19" s="104">
        <v>144642</v>
      </c>
      <c r="F19" s="103">
        <v>68000</v>
      </c>
      <c r="G19" s="105">
        <f t="shared" si="1"/>
        <v>0.47012624272341369</v>
      </c>
      <c r="H19" s="103">
        <v>23301</v>
      </c>
      <c r="I19" s="104">
        <v>500</v>
      </c>
      <c r="J19" s="104">
        <v>23801</v>
      </c>
      <c r="K19" s="105">
        <f t="shared" si="0"/>
        <v>0.1645510985744113</v>
      </c>
      <c r="L19" s="103">
        <v>529</v>
      </c>
      <c r="M19" s="104">
        <v>0</v>
      </c>
      <c r="N19" s="104">
        <v>2506</v>
      </c>
      <c r="O19" s="104">
        <v>0</v>
      </c>
      <c r="P19" s="104">
        <f t="shared" si="2"/>
        <v>2506</v>
      </c>
      <c r="Q19" s="104">
        <v>0</v>
      </c>
      <c r="R19" s="104">
        <v>3035</v>
      </c>
      <c r="S19" s="107">
        <f t="shared" si="3"/>
        <v>2.0982840392140597E-2</v>
      </c>
      <c r="T19" s="103">
        <v>2500</v>
      </c>
      <c r="U19" s="107">
        <f t="shared" si="4"/>
        <v>1.7284053041301973E-2</v>
      </c>
      <c r="V19" s="104">
        <v>47306</v>
      </c>
      <c r="W19" s="108" t="s">
        <v>298</v>
      </c>
      <c r="X19" s="104">
        <v>49806</v>
      </c>
      <c r="Y19" s="109">
        <f t="shared" si="5"/>
        <v>0.34433981831003441</v>
      </c>
    </row>
    <row r="20" spans="1:25" x14ac:dyDescent="0.2">
      <c r="A20" s="34" t="s">
        <v>61</v>
      </c>
      <c r="B20" s="51" t="s">
        <v>62</v>
      </c>
      <c r="C20" s="52">
        <v>5559</v>
      </c>
      <c r="D20" s="53">
        <v>1063854.95</v>
      </c>
      <c r="E20" s="54">
        <v>619017</v>
      </c>
      <c r="F20" s="53">
        <v>474032</v>
      </c>
      <c r="G20" s="55">
        <f t="shared" si="1"/>
        <v>0.76578187674974996</v>
      </c>
      <c r="H20" s="53">
        <v>128801</v>
      </c>
      <c r="I20" s="54">
        <v>1500</v>
      </c>
      <c r="J20" s="54">
        <v>130301</v>
      </c>
      <c r="K20" s="55">
        <f t="shared" si="0"/>
        <v>0.2104966422569978</v>
      </c>
      <c r="L20" s="53">
        <v>900</v>
      </c>
      <c r="M20" s="54">
        <v>0</v>
      </c>
      <c r="N20" s="54">
        <v>4976</v>
      </c>
      <c r="O20" s="54">
        <v>0</v>
      </c>
      <c r="P20" s="54">
        <f t="shared" si="2"/>
        <v>4976</v>
      </c>
      <c r="Q20" s="54">
        <v>0</v>
      </c>
      <c r="R20" s="54">
        <v>5876</v>
      </c>
      <c r="S20" s="58">
        <f t="shared" si="3"/>
        <v>9.4924695121458708E-3</v>
      </c>
      <c r="T20" s="53">
        <v>0</v>
      </c>
      <c r="U20" s="56">
        <f t="shared" si="4"/>
        <v>0</v>
      </c>
      <c r="V20" s="54">
        <v>8808</v>
      </c>
      <c r="W20" s="99" t="s">
        <v>297</v>
      </c>
      <c r="X20" s="54">
        <v>8808</v>
      </c>
      <c r="Y20" s="57">
        <f t="shared" si="5"/>
        <v>1.4229011481106335E-2</v>
      </c>
    </row>
    <row r="21" spans="1:25" s="110" customFormat="1" ht="25.5" x14ac:dyDescent="0.25">
      <c r="A21" s="100" t="s">
        <v>63</v>
      </c>
      <c r="B21" s="101" t="s">
        <v>64</v>
      </c>
      <c r="C21" s="102">
        <v>29568</v>
      </c>
      <c r="D21" s="103">
        <v>634003</v>
      </c>
      <c r="E21" s="104">
        <v>634003</v>
      </c>
      <c r="F21" s="103">
        <v>489124</v>
      </c>
      <c r="G21" s="105">
        <f t="shared" si="1"/>
        <v>0.77148530842913987</v>
      </c>
      <c r="H21" s="103">
        <v>131840</v>
      </c>
      <c r="I21" s="104">
        <v>500</v>
      </c>
      <c r="J21" s="104">
        <v>132340</v>
      </c>
      <c r="K21" s="105">
        <f t="shared" si="0"/>
        <v>0.20873718263162794</v>
      </c>
      <c r="L21" s="103">
        <v>900</v>
      </c>
      <c r="M21" s="104">
        <v>0</v>
      </c>
      <c r="N21" s="104">
        <v>0</v>
      </c>
      <c r="O21" s="104">
        <v>0</v>
      </c>
      <c r="P21" s="104">
        <f t="shared" si="2"/>
        <v>0</v>
      </c>
      <c r="Q21" s="104">
        <v>0</v>
      </c>
      <c r="R21" s="104">
        <v>900</v>
      </c>
      <c r="S21" s="106">
        <f t="shared" si="3"/>
        <v>1.4195516425001143E-3</v>
      </c>
      <c r="T21" s="103">
        <v>0</v>
      </c>
      <c r="U21" s="107">
        <f t="shared" si="4"/>
        <v>0</v>
      </c>
      <c r="V21" s="104">
        <v>11639</v>
      </c>
      <c r="W21" s="108" t="s">
        <v>302</v>
      </c>
      <c r="X21" s="104">
        <v>11639</v>
      </c>
      <c r="Y21" s="111">
        <f t="shared" si="5"/>
        <v>1.8357957296732036E-2</v>
      </c>
    </row>
    <row r="22" spans="1:25" x14ac:dyDescent="0.2">
      <c r="A22" s="34" t="s">
        <v>65</v>
      </c>
      <c r="B22" s="51" t="s">
        <v>66</v>
      </c>
      <c r="C22" s="52">
        <v>22529</v>
      </c>
      <c r="D22" s="53">
        <v>1384082</v>
      </c>
      <c r="E22" s="54">
        <v>1384082</v>
      </c>
      <c r="F22" s="53">
        <v>1142462</v>
      </c>
      <c r="G22" s="55">
        <f t="shared" si="1"/>
        <v>0.82542941819921078</v>
      </c>
      <c r="H22" s="53">
        <v>234360</v>
      </c>
      <c r="I22" s="54">
        <v>2000</v>
      </c>
      <c r="J22" s="54">
        <v>236360</v>
      </c>
      <c r="K22" s="55">
        <f t="shared" si="0"/>
        <v>0.17077022893152285</v>
      </c>
      <c r="L22" s="53">
        <v>0</v>
      </c>
      <c r="M22" s="54">
        <v>0</v>
      </c>
      <c r="N22" s="54">
        <v>0</v>
      </c>
      <c r="O22" s="54">
        <v>0</v>
      </c>
      <c r="P22" s="54">
        <f t="shared" si="2"/>
        <v>0</v>
      </c>
      <c r="Q22" s="54">
        <v>0</v>
      </c>
      <c r="R22" s="54">
        <v>0</v>
      </c>
      <c r="S22" s="56">
        <f t="shared" si="3"/>
        <v>0</v>
      </c>
      <c r="T22" s="53">
        <v>0</v>
      </c>
      <c r="U22" s="56">
        <f t="shared" si="4"/>
        <v>0</v>
      </c>
      <c r="V22" s="54">
        <v>5260</v>
      </c>
      <c r="W22" s="99" t="s">
        <v>300</v>
      </c>
      <c r="X22" s="54">
        <v>5260</v>
      </c>
      <c r="Y22" s="57">
        <f t="shared" si="5"/>
        <v>3.8003528692664161E-3</v>
      </c>
    </row>
    <row r="23" spans="1:25" s="110" customFormat="1" ht="38.25" x14ac:dyDescent="0.25">
      <c r="A23" s="100" t="s">
        <v>67</v>
      </c>
      <c r="B23" s="101" t="s">
        <v>68</v>
      </c>
      <c r="C23" s="102">
        <v>3616</v>
      </c>
      <c r="D23" s="103">
        <v>248738</v>
      </c>
      <c r="E23" s="104">
        <v>248738</v>
      </c>
      <c r="F23" s="103">
        <v>178233</v>
      </c>
      <c r="G23" s="105">
        <f t="shared" si="1"/>
        <v>0.71654914005901793</v>
      </c>
      <c r="H23" s="103">
        <v>43716</v>
      </c>
      <c r="I23" s="104">
        <v>0</v>
      </c>
      <c r="J23" s="104">
        <v>43716</v>
      </c>
      <c r="K23" s="105">
        <f t="shared" si="0"/>
        <v>0.17575119201730335</v>
      </c>
      <c r="L23" s="103">
        <v>0</v>
      </c>
      <c r="M23" s="104">
        <v>0</v>
      </c>
      <c r="N23" s="104">
        <v>0</v>
      </c>
      <c r="O23" s="104">
        <v>0</v>
      </c>
      <c r="P23" s="104">
        <f t="shared" si="2"/>
        <v>0</v>
      </c>
      <c r="Q23" s="104">
        <v>0</v>
      </c>
      <c r="R23" s="104">
        <v>0</v>
      </c>
      <c r="S23" s="107">
        <f t="shared" si="3"/>
        <v>0</v>
      </c>
      <c r="T23" s="103">
        <v>20500</v>
      </c>
      <c r="U23" s="107">
        <f t="shared" si="4"/>
        <v>8.2416036150487662E-2</v>
      </c>
      <c r="V23" s="104">
        <v>6289</v>
      </c>
      <c r="W23" s="108" t="s">
        <v>282</v>
      </c>
      <c r="X23" s="104">
        <v>26789</v>
      </c>
      <c r="Y23" s="109">
        <f t="shared" si="5"/>
        <v>0.10769966792367873</v>
      </c>
    </row>
    <row r="24" spans="1:25" s="110" customFormat="1" ht="25.5" x14ac:dyDescent="0.25">
      <c r="A24" s="100" t="s">
        <v>69</v>
      </c>
      <c r="B24" s="101" t="s">
        <v>70</v>
      </c>
      <c r="C24" s="102">
        <v>17075</v>
      </c>
      <c r="D24" s="103">
        <v>906330</v>
      </c>
      <c r="E24" s="104">
        <v>906330</v>
      </c>
      <c r="F24" s="103">
        <v>723613</v>
      </c>
      <c r="G24" s="105">
        <f t="shared" si="1"/>
        <v>0.79839903787803557</v>
      </c>
      <c r="H24" s="103">
        <v>168217</v>
      </c>
      <c r="I24" s="104">
        <v>1500</v>
      </c>
      <c r="J24" s="104">
        <v>169717</v>
      </c>
      <c r="K24" s="105">
        <f t="shared" si="0"/>
        <v>0.18725740072600489</v>
      </c>
      <c r="L24" s="103">
        <v>0</v>
      </c>
      <c r="M24" s="104">
        <v>0</v>
      </c>
      <c r="N24" s="104">
        <v>0</v>
      </c>
      <c r="O24" s="104">
        <v>0</v>
      </c>
      <c r="P24" s="104">
        <f t="shared" si="2"/>
        <v>0</v>
      </c>
      <c r="Q24" s="104">
        <v>0</v>
      </c>
      <c r="R24" s="104">
        <v>0</v>
      </c>
      <c r="S24" s="107">
        <f t="shared" si="3"/>
        <v>0</v>
      </c>
      <c r="T24" s="103">
        <v>0</v>
      </c>
      <c r="U24" s="107">
        <f t="shared" si="4"/>
        <v>0</v>
      </c>
      <c r="V24" s="104">
        <v>13000</v>
      </c>
      <c r="W24" s="108" t="s">
        <v>304</v>
      </c>
      <c r="X24" s="104">
        <v>13000</v>
      </c>
      <c r="Y24" s="111">
        <f t="shared" si="5"/>
        <v>1.4343561395959529E-2</v>
      </c>
    </row>
    <row r="25" spans="1:25" x14ac:dyDescent="0.2">
      <c r="A25" s="34" t="s">
        <v>71</v>
      </c>
      <c r="B25" s="51" t="s">
        <v>72</v>
      </c>
      <c r="C25" s="52">
        <v>14532</v>
      </c>
      <c r="D25" s="53">
        <v>1093724</v>
      </c>
      <c r="E25" s="54">
        <v>1093724</v>
      </c>
      <c r="F25" s="53">
        <v>984632</v>
      </c>
      <c r="G25" s="55">
        <f t="shared" si="1"/>
        <v>0.90025637180860985</v>
      </c>
      <c r="H25" s="53">
        <v>100000</v>
      </c>
      <c r="I25" s="54">
        <v>4000</v>
      </c>
      <c r="J25" s="54">
        <v>104000</v>
      </c>
      <c r="K25" s="55">
        <f t="shared" si="0"/>
        <v>9.5087974662711988E-2</v>
      </c>
      <c r="L25" s="53">
        <v>593</v>
      </c>
      <c r="M25" s="54">
        <v>0</v>
      </c>
      <c r="N25" s="54">
        <v>0</v>
      </c>
      <c r="O25" s="54">
        <v>0</v>
      </c>
      <c r="P25" s="54">
        <f t="shared" si="2"/>
        <v>0</v>
      </c>
      <c r="Q25" s="54">
        <v>0</v>
      </c>
      <c r="R25" s="54">
        <v>593</v>
      </c>
      <c r="S25" s="58">
        <f t="shared" si="3"/>
        <v>5.4218431706719425E-4</v>
      </c>
      <c r="T25" s="53">
        <v>0</v>
      </c>
      <c r="U25" s="56">
        <f t="shared" si="4"/>
        <v>0</v>
      </c>
      <c r="V25" s="54">
        <v>4499</v>
      </c>
      <c r="W25" s="99" t="s">
        <v>303</v>
      </c>
      <c r="X25" s="54">
        <v>4499</v>
      </c>
      <c r="Y25" s="57">
        <f t="shared" si="5"/>
        <v>4.1134692116109733E-3</v>
      </c>
    </row>
    <row r="26" spans="1:25" x14ac:dyDescent="0.2">
      <c r="A26" s="34" t="s">
        <v>73</v>
      </c>
      <c r="B26" s="51" t="s">
        <v>74</v>
      </c>
      <c r="C26" s="52">
        <v>1410</v>
      </c>
      <c r="D26" s="53">
        <v>628460</v>
      </c>
      <c r="E26" s="54">
        <v>628460</v>
      </c>
      <c r="F26" s="53">
        <v>478283</v>
      </c>
      <c r="G26" s="55">
        <f t="shared" si="1"/>
        <v>0.76103968430767277</v>
      </c>
      <c r="H26" s="53">
        <v>97282</v>
      </c>
      <c r="I26" s="54">
        <v>0</v>
      </c>
      <c r="J26" s="54">
        <v>97282</v>
      </c>
      <c r="K26" s="55">
        <f t="shared" si="0"/>
        <v>0.15479425898227414</v>
      </c>
      <c r="L26" s="53">
        <v>900</v>
      </c>
      <c r="M26" s="54">
        <v>0</v>
      </c>
      <c r="N26" s="54">
        <v>4995</v>
      </c>
      <c r="O26" s="54">
        <v>0</v>
      </c>
      <c r="P26" s="54">
        <f t="shared" si="2"/>
        <v>4995</v>
      </c>
      <c r="Q26" s="54">
        <v>0</v>
      </c>
      <c r="R26" s="54">
        <v>5895</v>
      </c>
      <c r="S26" s="58">
        <f t="shared" si="3"/>
        <v>9.3800719218406891E-3</v>
      </c>
      <c r="T26" s="53">
        <v>25000</v>
      </c>
      <c r="U26" s="56">
        <f t="shared" si="4"/>
        <v>3.97797791426662E-2</v>
      </c>
      <c r="V26" s="54">
        <v>22000</v>
      </c>
      <c r="W26" s="99" t="s">
        <v>296</v>
      </c>
      <c r="X26" s="54">
        <v>47000</v>
      </c>
      <c r="Y26" s="95">
        <f t="shared" si="5"/>
        <v>7.4785984788212453E-2</v>
      </c>
    </row>
    <row r="27" spans="1:25" s="110" customFormat="1" ht="38.25" x14ac:dyDescent="0.25">
      <c r="A27" s="100" t="s">
        <v>75</v>
      </c>
      <c r="B27" s="101" t="s">
        <v>76</v>
      </c>
      <c r="C27" s="102">
        <v>25163</v>
      </c>
      <c r="D27" s="103">
        <v>2573611</v>
      </c>
      <c r="E27" s="104">
        <v>2573611</v>
      </c>
      <c r="F27" s="103">
        <v>1989231</v>
      </c>
      <c r="G27" s="105">
        <f t="shared" si="1"/>
        <v>0.7729338272178663</v>
      </c>
      <c r="H27" s="103">
        <v>486280</v>
      </c>
      <c r="I27" s="104">
        <v>0</v>
      </c>
      <c r="J27" s="104">
        <v>486280</v>
      </c>
      <c r="K27" s="105">
        <f t="shared" si="0"/>
        <v>0.18894852407764809</v>
      </c>
      <c r="L27" s="103">
        <v>600</v>
      </c>
      <c r="M27" s="104">
        <v>0</v>
      </c>
      <c r="N27" s="104">
        <v>0</v>
      </c>
      <c r="O27" s="104">
        <v>0</v>
      </c>
      <c r="P27" s="104">
        <f t="shared" si="2"/>
        <v>0</v>
      </c>
      <c r="Q27" s="104">
        <v>0</v>
      </c>
      <c r="R27" s="104">
        <v>600</v>
      </c>
      <c r="S27" s="151">
        <f t="shared" si="3"/>
        <v>2.33135466082481E-4</v>
      </c>
      <c r="T27" s="103">
        <v>0</v>
      </c>
      <c r="U27" s="107">
        <f t="shared" si="4"/>
        <v>0</v>
      </c>
      <c r="V27" s="104">
        <v>97500</v>
      </c>
      <c r="W27" s="108" t="s">
        <v>305</v>
      </c>
      <c r="X27" s="104">
        <v>97500</v>
      </c>
      <c r="Y27" s="109">
        <f t="shared" si="5"/>
        <v>3.788451323840316E-2</v>
      </c>
    </row>
    <row r="28" spans="1:25" s="110" customFormat="1" ht="38.25" x14ac:dyDescent="0.25">
      <c r="A28" s="100" t="s">
        <v>77</v>
      </c>
      <c r="B28" s="101" t="s">
        <v>78</v>
      </c>
      <c r="C28" s="102">
        <v>5991</v>
      </c>
      <c r="D28" s="103">
        <v>110054</v>
      </c>
      <c r="E28" s="104">
        <v>103782</v>
      </c>
      <c r="F28" s="103">
        <v>11500</v>
      </c>
      <c r="G28" s="105">
        <f t="shared" si="1"/>
        <v>0.11080919619972635</v>
      </c>
      <c r="H28" s="103">
        <v>23931</v>
      </c>
      <c r="I28" s="104">
        <v>2500</v>
      </c>
      <c r="J28" s="104">
        <v>26431</v>
      </c>
      <c r="K28" s="105">
        <f t="shared" si="0"/>
        <v>0.2546780751960841</v>
      </c>
      <c r="L28" s="103">
        <v>600</v>
      </c>
      <c r="M28" s="104">
        <v>0</v>
      </c>
      <c r="N28" s="104">
        <v>0</v>
      </c>
      <c r="O28" s="104">
        <v>0</v>
      </c>
      <c r="P28" s="104">
        <f t="shared" si="2"/>
        <v>0</v>
      </c>
      <c r="Q28" s="104">
        <v>0</v>
      </c>
      <c r="R28" s="104">
        <v>600</v>
      </c>
      <c r="S28" s="106">
        <f t="shared" si="3"/>
        <v>5.7813493669422447E-3</v>
      </c>
      <c r="T28" s="103">
        <v>8240</v>
      </c>
      <c r="U28" s="107">
        <f t="shared" si="4"/>
        <v>7.9397197972673486E-2</v>
      </c>
      <c r="V28" s="104">
        <v>57011</v>
      </c>
      <c r="W28" s="108" t="s">
        <v>287</v>
      </c>
      <c r="X28" s="104">
        <v>65251</v>
      </c>
      <c r="Y28" s="109">
        <f t="shared" si="5"/>
        <v>0.62873137923724731</v>
      </c>
    </row>
    <row r="29" spans="1:25" s="110" customFormat="1" ht="25.5" x14ac:dyDescent="0.25">
      <c r="A29" s="100" t="s">
        <v>79</v>
      </c>
      <c r="B29" s="101" t="s">
        <v>78</v>
      </c>
      <c r="C29" s="102">
        <v>19821</v>
      </c>
      <c r="D29" s="103">
        <v>1644699</v>
      </c>
      <c r="E29" s="104">
        <v>1644699</v>
      </c>
      <c r="F29" s="103">
        <v>1346560</v>
      </c>
      <c r="G29" s="105">
        <f t="shared" si="1"/>
        <v>0.81872731727811598</v>
      </c>
      <c r="H29" s="103">
        <v>290255</v>
      </c>
      <c r="I29" s="104">
        <v>0</v>
      </c>
      <c r="J29" s="104">
        <v>290255</v>
      </c>
      <c r="K29" s="105">
        <f t="shared" si="0"/>
        <v>0.17647910043114273</v>
      </c>
      <c r="L29" s="103">
        <v>0</v>
      </c>
      <c r="M29" s="104">
        <v>0</v>
      </c>
      <c r="N29" s="104">
        <v>0</v>
      </c>
      <c r="O29" s="104">
        <v>0</v>
      </c>
      <c r="P29" s="104">
        <f t="shared" si="2"/>
        <v>0</v>
      </c>
      <c r="Q29" s="104">
        <v>0</v>
      </c>
      <c r="R29" s="104">
        <v>0</v>
      </c>
      <c r="S29" s="107">
        <f t="shared" si="3"/>
        <v>0</v>
      </c>
      <c r="T29" s="103">
        <v>0</v>
      </c>
      <c r="U29" s="107">
        <f t="shared" si="4"/>
        <v>0</v>
      </c>
      <c r="V29" s="104">
        <v>7884</v>
      </c>
      <c r="W29" s="108" t="s">
        <v>306</v>
      </c>
      <c r="X29" s="104">
        <v>7884</v>
      </c>
      <c r="Y29" s="111">
        <f t="shared" si="5"/>
        <v>4.7935822907413453E-3</v>
      </c>
    </row>
    <row r="30" spans="1:25" s="110" customFormat="1" ht="25.5" x14ac:dyDescent="0.25">
      <c r="A30" s="100" t="s">
        <v>80</v>
      </c>
      <c r="B30" s="101" t="s">
        <v>78</v>
      </c>
      <c r="C30" s="102">
        <v>1920</v>
      </c>
      <c r="D30" s="103">
        <v>127042</v>
      </c>
      <c r="E30" s="104">
        <v>127042</v>
      </c>
      <c r="F30" s="103">
        <v>10000</v>
      </c>
      <c r="G30" s="105">
        <f t="shared" si="1"/>
        <v>7.8714126037058615E-2</v>
      </c>
      <c r="H30" s="103">
        <v>31192</v>
      </c>
      <c r="I30" s="104">
        <v>0</v>
      </c>
      <c r="J30" s="104">
        <v>31192</v>
      </c>
      <c r="K30" s="105">
        <f t="shared" si="0"/>
        <v>0.24552510193479321</v>
      </c>
      <c r="L30" s="103">
        <v>900</v>
      </c>
      <c r="M30" s="104">
        <v>0</v>
      </c>
      <c r="N30" s="104">
        <v>0</v>
      </c>
      <c r="O30" s="104">
        <v>0</v>
      </c>
      <c r="P30" s="104">
        <f t="shared" si="2"/>
        <v>0</v>
      </c>
      <c r="Q30" s="104">
        <v>0</v>
      </c>
      <c r="R30" s="104">
        <v>900</v>
      </c>
      <c r="S30" s="106">
        <f t="shared" si="3"/>
        <v>7.0842713433352748E-3</v>
      </c>
      <c r="T30" s="103">
        <v>1000</v>
      </c>
      <c r="U30" s="106">
        <f t="shared" si="4"/>
        <v>7.8714126037058608E-3</v>
      </c>
      <c r="V30" s="104">
        <v>83950</v>
      </c>
      <c r="W30" s="108" t="s">
        <v>317</v>
      </c>
      <c r="X30" s="104">
        <v>84950</v>
      </c>
      <c r="Y30" s="109">
        <f t="shared" si="5"/>
        <v>0.66867650068481288</v>
      </c>
    </row>
    <row r="31" spans="1:25" x14ac:dyDescent="0.2">
      <c r="A31" s="34" t="s">
        <v>81</v>
      </c>
      <c r="B31" s="51" t="s">
        <v>82</v>
      </c>
      <c r="C31" s="52">
        <v>34114</v>
      </c>
      <c r="D31" s="53">
        <v>1016308</v>
      </c>
      <c r="E31" s="54">
        <v>1016308</v>
      </c>
      <c r="F31" s="53">
        <v>773404</v>
      </c>
      <c r="G31" s="55">
        <f t="shared" si="1"/>
        <v>0.76099371450387088</v>
      </c>
      <c r="H31" s="53">
        <v>240904</v>
      </c>
      <c r="I31" s="54">
        <v>2000</v>
      </c>
      <c r="J31" s="54">
        <v>242904</v>
      </c>
      <c r="K31" s="55">
        <f t="shared" si="0"/>
        <v>0.23900628549612912</v>
      </c>
      <c r="L31" s="53">
        <v>0</v>
      </c>
      <c r="M31" s="54">
        <v>0</v>
      </c>
      <c r="N31" s="54">
        <v>0</v>
      </c>
      <c r="O31" s="54">
        <v>0</v>
      </c>
      <c r="P31" s="54">
        <f t="shared" si="2"/>
        <v>0</v>
      </c>
      <c r="Q31" s="54">
        <v>0</v>
      </c>
      <c r="R31" s="54">
        <v>0</v>
      </c>
      <c r="S31" s="56">
        <f t="shared" si="3"/>
        <v>0</v>
      </c>
      <c r="T31" s="53">
        <v>0</v>
      </c>
      <c r="U31" s="56">
        <f t="shared" si="4"/>
        <v>0</v>
      </c>
      <c r="V31" s="54">
        <v>0</v>
      </c>
      <c r="W31" s="99" t="s">
        <v>41</v>
      </c>
      <c r="X31" s="54">
        <v>0</v>
      </c>
      <c r="Y31" s="95">
        <f t="shared" si="5"/>
        <v>0</v>
      </c>
    </row>
    <row r="32" spans="1:25" x14ac:dyDescent="0.2">
      <c r="A32" s="34" t="s">
        <v>83</v>
      </c>
      <c r="B32" s="51" t="s">
        <v>84</v>
      </c>
      <c r="C32" s="52">
        <v>12588</v>
      </c>
      <c r="D32" s="53">
        <v>503172</v>
      </c>
      <c r="E32" s="54">
        <v>503172</v>
      </c>
      <c r="F32" s="53">
        <v>393157</v>
      </c>
      <c r="G32" s="55">
        <f t="shared" si="1"/>
        <v>0.78135707074320515</v>
      </c>
      <c r="H32" s="53">
        <v>95323</v>
      </c>
      <c r="I32" s="54">
        <v>0</v>
      </c>
      <c r="J32" s="54">
        <v>95323</v>
      </c>
      <c r="K32" s="55">
        <f t="shared" si="0"/>
        <v>0.1894441662095665</v>
      </c>
      <c r="L32" s="53">
        <v>0</v>
      </c>
      <c r="M32" s="54">
        <v>0</v>
      </c>
      <c r="N32" s="54">
        <v>0</v>
      </c>
      <c r="O32" s="54">
        <v>0</v>
      </c>
      <c r="P32" s="54">
        <f t="shared" si="2"/>
        <v>0</v>
      </c>
      <c r="Q32" s="54">
        <v>0</v>
      </c>
      <c r="R32" s="54">
        <v>0</v>
      </c>
      <c r="S32" s="56">
        <f t="shared" si="3"/>
        <v>0</v>
      </c>
      <c r="T32" s="53">
        <v>3000</v>
      </c>
      <c r="U32" s="58">
        <f t="shared" si="4"/>
        <v>5.9621759557368058E-3</v>
      </c>
      <c r="V32" s="54">
        <v>11692</v>
      </c>
      <c r="W32" s="99" t="s">
        <v>308</v>
      </c>
      <c r="X32" s="54">
        <v>14692</v>
      </c>
      <c r="Y32" s="95">
        <f t="shared" si="5"/>
        <v>2.9198763047228384E-2</v>
      </c>
    </row>
    <row r="33" spans="1:25" s="110" customFormat="1" ht="25.5" x14ac:dyDescent="0.25">
      <c r="A33" s="100" t="s">
        <v>85</v>
      </c>
      <c r="B33" s="101" t="s">
        <v>86</v>
      </c>
      <c r="C33" s="102">
        <v>75604</v>
      </c>
      <c r="D33" s="103">
        <v>3133699</v>
      </c>
      <c r="E33" s="104">
        <v>2663699</v>
      </c>
      <c r="F33" s="103">
        <v>2139124</v>
      </c>
      <c r="G33" s="105">
        <f t="shared" si="1"/>
        <v>0.80306521119691077</v>
      </c>
      <c r="H33" s="103">
        <v>385419</v>
      </c>
      <c r="I33" s="104">
        <v>0</v>
      </c>
      <c r="J33" s="104">
        <v>385419</v>
      </c>
      <c r="K33" s="105">
        <f t="shared" si="0"/>
        <v>0.14469315038973998</v>
      </c>
      <c r="L33" s="103">
        <v>800</v>
      </c>
      <c r="M33" s="104">
        <v>0</v>
      </c>
      <c r="N33" s="104">
        <v>15000</v>
      </c>
      <c r="O33" s="104">
        <v>0</v>
      </c>
      <c r="P33" s="104">
        <f t="shared" si="2"/>
        <v>15000</v>
      </c>
      <c r="Q33" s="104">
        <v>5000</v>
      </c>
      <c r="R33" s="104">
        <v>20800</v>
      </c>
      <c r="S33" s="106">
        <f t="shared" si="3"/>
        <v>7.8086900959905758E-3</v>
      </c>
      <c r="T33" s="103">
        <v>4780</v>
      </c>
      <c r="U33" s="106">
        <f t="shared" si="4"/>
        <v>1.7944970509055265E-3</v>
      </c>
      <c r="V33" s="104">
        <v>113576</v>
      </c>
      <c r="W33" s="108" t="s">
        <v>310</v>
      </c>
      <c r="X33" s="104">
        <v>118356</v>
      </c>
      <c r="Y33" s="109">
        <f t="shared" si="5"/>
        <v>4.4432948317358681E-2</v>
      </c>
    </row>
    <row r="34" spans="1:25" s="110" customFormat="1" ht="25.5" x14ac:dyDescent="0.25">
      <c r="A34" s="100" t="s">
        <v>87</v>
      </c>
      <c r="B34" s="101" t="s">
        <v>88</v>
      </c>
      <c r="C34" s="102">
        <v>17871</v>
      </c>
      <c r="D34" s="103">
        <v>737686</v>
      </c>
      <c r="E34" s="104">
        <v>737686</v>
      </c>
      <c r="F34" s="103">
        <v>547024</v>
      </c>
      <c r="G34" s="105">
        <f t="shared" si="1"/>
        <v>0.74154043861480357</v>
      </c>
      <c r="H34" s="103">
        <v>132188</v>
      </c>
      <c r="I34" s="104">
        <v>0</v>
      </c>
      <c r="J34" s="104">
        <v>132188</v>
      </c>
      <c r="K34" s="105">
        <f t="shared" si="0"/>
        <v>0.1791927730768918</v>
      </c>
      <c r="L34" s="103">
        <v>790</v>
      </c>
      <c r="M34" s="104">
        <v>0</v>
      </c>
      <c r="N34" s="104">
        <v>7849</v>
      </c>
      <c r="O34" s="104">
        <v>0</v>
      </c>
      <c r="P34" s="104">
        <f t="shared" si="2"/>
        <v>7849</v>
      </c>
      <c r="Q34" s="104">
        <v>0</v>
      </c>
      <c r="R34" s="104">
        <v>8639</v>
      </c>
      <c r="S34" s="107">
        <f t="shared" si="3"/>
        <v>1.1710944765116865E-2</v>
      </c>
      <c r="T34" s="103">
        <v>0</v>
      </c>
      <c r="U34" s="107">
        <f t="shared" si="4"/>
        <v>0</v>
      </c>
      <c r="V34" s="104">
        <v>49835</v>
      </c>
      <c r="W34" s="108" t="s">
        <v>311</v>
      </c>
      <c r="X34" s="104">
        <v>49835</v>
      </c>
      <c r="Y34" s="109">
        <f t="shared" si="5"/>
        <v>6.7555843543187749E-2</v>
      </c>
    </row>
    <row r="35" spans="1:25" s="110" customFormat="1" ht="38.25" x14ac:dyDescent="0.25">
      <c r="A35" s="100" t="s">
        <v>89</v>
      </c>
      <c r="B35" s="101" t="s">
        <v>90</v>
      </c>
      <c r="C35" s="102">
        <v>131744</v>
      </c>
      <c r="D35" s="103">
        <v>6166871</v>
      </c>
      <c r="E35" s="104">
        <v>5996967</v>
      </c>
      <c r="F35" s="103">
        <v>4014678</v>
      </c>
      <c r="G35" s="105">
        <f t="shared" si="1"/>
        <v>0.66945140768658562</v>
      </c>
      <c r="H35" s="103">
        <v>998750</v>
      </c>
      <c r="I35" s="104">
        <v>18661</v>
      </c>
      <c r="J35" s="104">
        <v>1017411</v>
      </c>
      <c r="K35" s="105">
        <f t="shared" si="0"/>
        <v>0.16965426022854552</v>
      </c>
      <c r="L35" s="103">
        <v>3300</v>
      </c>
      <c r="M35" s="104">
        <v>0</v>
      </c>
      <c r="N35" s="104">
        <v>46907</v>
      </c>
      <c r="O35" s="104">
        <v>380458</v>
      </c>
      <c r="P35" s="104">
        <f t="shared" si="2"/>
        <v>427365</v>
      </c>
      <c r="Q35" s="104">
        <v>0</v>
      </c>
      <c r="R35" s="104">
        <v>430665</v>
      </c>
      <c r="S35" s="107">
        <f t="shared" si="3"/>
        <v>7.1813801876848743E-2</v>
      </c>
      <c r="T35" s="103">
        <v>143735</v>
      </c>
      <c r="U35" s="107">
        <f t="shared" si="4"/>
        <v>2.3967949131619367E-2</v>
      </c>
      <c r="V35" s="104">
        <v>390478</v>
      </c>
      <c r="W35" s="112" t="s">
        <v>404</v>
      </c>
      <c r="X35" s="104">
        <v>534213</v>
      </c>
      <c r="Y35" s="109">
        <f t="shared" si="5"/>
        <v>8.9080530208020148E-2</v>
      </c>
    </row>
    <row r="36" spans="1:25" s="110" customFormat="1" ht="38.25" x14ac:dyDescent="0.25">
      <c r="A36" s="100" t="s">
        <v>91</v>
      </c>
      <c r="B36" s="101" t="s">
        <v>90</v>
      </c>
      <c r="C36" s="102">
        <v>59190</v>
      </c>
      <c r="D36" s="103">
        <v>8485243</v>
      </c>
      <c r="E36" s="104">
        <v>7866760</v>
      </c>
      <c r="F36" s="103">
        <v>279412</v>
      </c>
      <c r="G36" s="105">
        <f t="shared" si="1"/>
        <v>3.5518053175640288E-2</v>
      </c>
      <c r="H36" s="103">
        <v>861690</v>
      </c>
      <c r="I36" s="104">
        <v>628357</v>
      </c>
      <c r="J36" s="104">
        <v>1490047</v>
      </c>
      <c r="K36" s="105">
        <f t="shared" si="0"/>
        <v>0.18941050699398482</v>
      </c>
      <c r="L36" s="103">
        <v>0</v>
      </c>
      <c r="M36" s="104">
        <v>0</v>
      </c>
      <c r="N36" s="104">
        <v>149441</v>
      </c>
      <c r="O36" s="104">
        <v>0</v>
      </c>
      <c r="P36" s="104">
        <f t="shared" si="2"/>
        <v>149441</v>
      </c>
      <c r="Q36" s="104">
        <v>679033</v>
      </c>
      <c r="R36" s="104">
        <v>828474</v>
      </c>
      <c r="S36" s="107">
        <f t="shared" si="3"/>
        <v>0.1053132420462808</v>
      </c>
      <c r="T36" s="103">
        <v>1864600</v>
      </c>
      <c r="U36" s="107">
        <f t="shared" si="4"/>
        <v>0.23702261159613361</v>
      </c>
      <c r="V36" s="104">
        <v>3404227</v>
      </c>
      <c r="W36" s="108" t="s">
        <v>92</v>
      </c>
      <c r="X36" s="104">
        <v>5268827</v>
      </c>
      <c r="Y36" s="109">
        <f t="shared" si="5"/>
        <v>0.66975819778409407</v>
      </c>
    </row>
    <row r="37" spans="1:25" s="110" customFormat="1" ht="25.5" x14ac:dyDescent="0.25">
      <c r="A37" s="100" t="s">
        <v>93</v>
      </c>
      <c r="B37" s="101" t="s">
        <v>94</v>
      </c>
      <c r="C37" s="102">
        <v>8020</v>
      </c>
      <c r="D37" s="103">
        <v>184724</v>
      </c>
      <c r="E37" s="104">
        <v>184724</v>
      </c>
      <c r="F37" s="103">
        <v>102000</v>
      </c>
      <c r="G37" s="105">
        <f t="shared" si="1"/>
        <v>0.55217513696108789</v>
      </c>
      <c r="H37" s="103">
        <v>31429</v>
      </c>
      <c r="I37" s="104">
        <v>2000</v>
      </c>
      <c r="J37" s="104">
        <v>33429</v>
      </c>
      <c r="K37" s="105">
        <f t="shared" si="0"/>
        <v>0.18096728091639419</v>
      </c>
      <c r="L37" s="103">
        <v>595</v>
      </c>
      <c r="M37" s="104">
        <v>0</v>
      </c>
      <c r="N37" s="104">
        <v>0</v>
      </c>
      <c r="O37" s="104">
        <v>0</v>
      </c>
      <c r="P37" s="104">
        <f t="shared" si="2"/>
        <v>0</v>
      </c>
      <c r="Q37" s="104">
        <v>0</v>
      </c>
      <c r="R37" s="104">
        <v>595</v>
      </c>
      <c r="S37" s="106">
        <f t="shared" si="3"/>
        <v>3.2210216322730127E-3</v>
      </c>
      <c r="T37" s="103">
        <v>0</v>
      </c>
      <c r="U37" s="107">
        <f t="shared" si="4"/>
        <v>0</v>
      </c>
      <c r="V37" s="104">
        <v>48700</v>
      </c>
      <c r="W37" s="108" t="s">
        <v>283</v>
      </c>
      <c r="X37" s="104">
        <v>48700</v>
      </c>
      <c r="Y37" s="109">
        <f t="shared" si="5"/>
        <v>0.26363656049024492</v>
      </c>
    </row>
    <row r="38" spans="1:25" s="110" customFormat="1" ht="25.5" x14ac:dyDescent="0.25">
      <c r="A38" s="100" t="s">
        <v>95</v>
      </c>
      <c r="B38" s="101" t="s">
        <v>96</v>
      </c>
      <c r="C38" s="102">
        <v>4230</v>
      </c>
      <c r="D38" s="103">
        <v>360569</v>
      </c>
      <c r="E38" s="104">
        <v>360569</v>
      </c>
      <c r="F38" s="103">
        <v>295739</v>
      </c>
      <c r="G38" s="105">
        <f t="shared" si="1"/>
        <v>0.8202008492133267</v>
      </c>
      <c r="H38" s="103">
        <v>64954</v>
      </c>
      <c r="I38" s="113">
        <v>0</v>
      </c>
      <c r="J38" s="113">
        <v>64954</v>
      </c>
      <c r="K38" s="114">
        <f t="shared" si="0"/>
        <v>0.18014305167665551</v>
      </c>
      <c r="L38" s="103">
        <v>900</v>
      </c>
      <c r="M38" s="104">
        <v>0</v>
      </c>
      <c r="N38" s="104">
        <v>4995</v>
      </c>
      <c r="O38" s="104">
        <v>0</v>
      </c>
      <c r="P38" s="104">
        <f t="shared" si="2"/>
        <v>4995</v>
      </c>
      <c r="Q38" s="104">
        <v>0</v>
      </c>
      <c r="R38" s="104">
        <v>5895</v>
      </c>
      <c r="S38" s="107">
        <f t="shared" si="3"/>
        <v>1.634915924552582E-2</v>
      </c>
      <c r="T38" s="103">
        <v>500</v>
      </c>
      <c r="U38" s="106">
        <f t="shared" si="4"/>
        <v>1.3866971370250908E-3</v>
      </c>
      <c r="V38" s="104">
        <v>9720</v>
      </c>
      <c r="W38" s="108" t="s">
        <v>295</v>
      </c>
      <c r="X38" s="104">
        <v>10220</v>
      </c>
      <c r="Y38" s="109">
        <f t="shared" si="5"/>
        <v>2.8344089480792856E-2</v>
      </c>
    </row>
    <row r="39" spans="1:25" x14ac:dyDescent="0.2">
      <c r="A39" s="34" t="s">
        <v>97</v>
      </c>
      <c r="B39" s="51" t="s">
        <v>96</v>
      </c>
      <c r="C39" s="52">
        <v>6154</v>
      </c>
      <c r="D39" s="53">
        <v>494019</v>
      </c>
      <c r="E39" s="54">
        <v>385311</v>
      </c>
      <c r="F39" s="53">
        <v>275374</v>
      </c>
      <c r="G39" s="55">
        <f t="shared" si="1"/>
        <v>0.71467983005935465</v>
      </c>
      <c r="H39" s="53">
        <v>64955</v>
      </c>
      <c r="I39" s="54">
        <v>0</v>
      </c>
      <c r="J39" s="54">
        <v>64955</v>
      </c>
      <c r="K39" s="55">
        <f t="shared" si="0"/>
        <v>0.16857810963092151</v>
      </c>
      <c r="L39" s="53">
        <v>900</v>
      </c>
      <c r="M39" s="54">
        <v>0</v>
      </c>
      <c r="N39" s="54">
        <v>11000</v>
      </c>
      <c r="O39" s="54">
        <v>0</v>
      </c>
      <c r="P39" s="54">
        <f t="shared" si="2"/>
        <v>11000</v>
      </c>
      <c r="Q39" s="54">
        <v>0</v>
      </c>
      <c r="R39" s="54">
        <v>11900</v>
      </c>
      <c r="S39" s="56">
        <f t="shared" si="3"/>
        <v>3.0884142939080379E-2</v>
      </c>
      <c r="T39" s="53">
        <v>1300</v>
      </c>
      <c r="U39" s="58">
        <f t="shared" si="4"/>
        <v>3.3738979681348313E-3</v>
      </c>
      <c r="V39" s="54">
        <v>31782</v>
      </c>
      <c r="W39" s="99" t="s">
        <v>307</v>
      </c>
      <c r="X39" s="54">
        <v>33082</v>
      </c>
      <c r="Y39" s="95">
        <f t="shared" si="5"/>
        <v>8.5857917370643452E-2</v>
      </c>
    </row>
    <row r="40" spans="1:25" s="110" customFormat="1" ht="51" x14ac:dyDescent="0.25">
      <c r="A40" s="100" t="s">
        <v>98</v>
      </c>
      <c r="B40" s="101" t="s">
        <v>99</v>
      </c>
      <c r="C40" s="102">
        <v>9476</v>
      </c>
      <c r="D40" s="103">
        <v>780033</v>
      </c>
      <c r="E40" s="104">
        <v>780033</v>
      </c>
      <c r="F40" s="103">
        <v>587365</v>
      </c>
      <c r="G40" s="105">
        <f t="shared" si="1"/>
        <v>0.75300019358155357</v>
      </c>
      <c r="H40" s="103">
        <v>169028</v>
      </c>
      <c r="I40" s="104">
        <v>0</v>
      </c>
      <c r="J40" s="104">
        <v>169028</v>
      </c>
      <c r="K40" s="105">
        <f t="shared" si="0"/>
        <v>0.21669339630502812</v>
      </c>
      <c r="L40" s="103">
        <v>473</v>
      </c>
      <c r="M40" s="104">
        <v>0</v>
      </c>
      <c r="N40" s="104">
        <v>7500</v>
      </c>
      <c r="O40" s="104">
        <v>0</v>
      </c>
      <c r="P40" s="104">
        <f t="shared" si="2"/>
        <v>7500</v>
      </c>
      <c r="Q40" s="104">
        <v>4278</v>
      </c>
      <c r="R40" s="104">
        <v>12251</v>
      </c>
      <c r="S40" s="107">
        <f t="shared" si="3"/>
        <v>1.5705745782550226E-2</v>
      </c>
      <c r="T40" s="103">
        <v>0</v>
      </c>
      <c r="U40" s="107">
        <f t="shared" si="4"/>
        <v>0</v>
      </c>
      <c r="V40" s="104">
        <v>11389</v>
      </c>
      <c r="W40" s="108" t="s">
        <v>289</v>
      </c>
      <c r="X40" s="104">
        <v>11389</v>
      </c>
      <c r="Y40" s="111">
        <f t="shared" si="5"/>
        <v>1.4600664330868053E-2</v>
      </c>
    </row>
    <row r="41" spans="1:25" s="110" customFormat="1" ht="25.5" x14ac:dyDescent="0.25">
      <c r="A41" s="100" t="s">
        <v>100</v>
      </c>
      <c r="B41" s="101" t="s">
        <v>99</v>
      </c>
      <c r="C41" s="102">
        <v>12642</v>
      </c>
      <c r="D41" s="103">
        <v>1200218</v>
      </c>
      <c r="E41" s="104">
        <v>1172017</v>
      </c>
      <c r="F41" s="103">
        <v>913637</v>
      </c>
      <c r="G41" s="105">
        <f t="shared" si="1"/>
        <v>0.77954244690989982</v>
      </c>
      <c r="H41" s="103">
        <v>194880</v>
      </c>
      <c r="I41" s="104">
        <v>0</v>
      </c>
      <c r="J41" s="104">
        <v>194880</v>
      </c>
      <c r="K41" s="105">
        <f t="shared" si="0"/>
        <v>0.16627745160693061</v>
      </c>
      <c r="L41" s="103">
        <v>900</v>
      </c>
      <c r="M41" s="104">
        <v>0</v>
      </c>
      <c r="N41" s="104">
        <v>0</v>
      </c>
      <c r="O41" s="104">
        <v>0</v>
      </c>
      <c r="P41" s="104">
        <f t="shared" si="2"/>
        <v>0</v>
      </c>
      <c r="Q41" s="104">
        <v>0</v>
      </c>
      <c r="R41" s="104">
        <v>900</v>
      </c>
      <c r="S41" s="106">
        <f t="shared" si="3"/>
        <v>7.679069501551599E-4</v>
      </c>
      <c r="T41" s="103">
        <v>0</v>
      </c>
      <c r="U41" s="107">
        <f t="shared" si="4"/>
        <v>0</v>
      </c>
      <c r="V41" s="104">
        <v>62600</v>
      </c>
      <c r="W41" s="108" t="s">
        <v>293</v>
      </c>
      <c r="X41" s="104">
        <v>62600</v>
      </c>
      <c r="Y41" s="109">
        <f t="shared" si="5"/>
        <v>5.3412194533014455E-2</v>
      </c>
    </row>
    <row r="42" spans="1:25" s="110" customFormat="1" ht="25.5" x14ac:dyDescent="0.25">
      <c r="A42" s="100" t="s">
        <v>101</v>
      </c>
      <c r="B42" s="101" t="s">
        <v>102</v>
      </c>
      <c r="C42" s="102">
        <v>31931</v>
      </c>
      <c r="D42" s="103">
        <v>1476173</v>
      </c>
      <c r="E42" s="104">
        <v>1445281</v>
      </c>
      <c r="F42" s="103">
        <v>1067993</v>
      </c>
      <c r="G42" s="105">
        <f t="shared" si="1"/>
        <v>0.73895180245225667</v>
      </c>
      <c r="H42" s="103">
        <v>262022</v>
      </c>
      <c r="I42" s="104">
        <v>0</v>
      </c>
      <c r="J42" s="104">
        <v>262022</v>
      </c>
      <c r="K42" s="105">
        <f t="shared" si="0"/>
        <v>0.18129484854502342</v>
      </c>
      <c r="L42" s="103">
        <v>0</v>
      </c>
      <c r="M42" s="104">
        <v>0</v>
      </c>
      <c r="N42" s="104">
        <v>0</v>
      </c>
      <c r="O42" s="104">
        <v>0</v>
      </c>
      <c r="P42" s="104">
        <f t="shared" si="2"/>
        <v>0</v>
      </c>
      <c r="Q42" s="104">
        <v>0</v>
      </c>
      <c r="R42" s="104">
        <v>0</v>
      </c>
      <c r="S42" s="107">
        <f t="shared" si="3"/>
        <v>0</v>
      </c>
      <c r="T42" s="103">
        <v>3040</v>
      </c>
      <c r="U42" s="106">
        <f t="shared" si="4"/>
        <v>2.1033971940404668E-3</v>
      </c>
      <c r="V42" s="104">
        <v>112226</v>
      </c>
      <c r="W42" s="108" t="s">
        <v>312</v>
      </c>
      <c r="X42" s="104">
        <v>115266</v>
      </c>
      <c r="Y42" s="109">
        <f t="shared" si="5"/>
        <v>7.9753349002719881E-2</v>
      </c>
    </row>
    <row r="43" spans="1:25" x14ac:dyDescent="0.2">
      <c r="A43" s="34" t="s">
        <v>103</v>
      </c>
      <c r="B43" s="51" t="s">
        <v>104</v>
      </c>
      <c r="C43" s="52">
        <v>16359</v>
      </c>
      <c r="D43" s="53">
        <v>807522</v>
      </c>
      <c r="E43" s="54">
        <v>775522</v>
      </c>
      <c r="F43" s="53">
        <v>603000</v>
      </c>
      <c r="G43" s="55">
        <f t="shared" si="1"/>
        <v>0.77754080477407472</v>
      </c>
      <c r="H43" s="53">
        <v>146250</v>
      </c>
      <c r="I43" s="54">
        <v>1500</v>
      </c>
      <c r="J43" s="54">
        <v>147750</v>
      </c>
      <c r="K43" s="55">
        <f t="shared" si="0"/>
        <v>0.19051683898071234</v>
      </c>
      <c r="L43" s="53">
        <v>1200</v>
      </c>
      <c r="M43" s="54">
        <v>0</v>
      </c>
      <c r="N43" s="54">
        <v>0</v>
      </c>
      <c r="O43" s="54">
        <v>0</v>
      </c>
      <c r="P43" s="54">
        <f t="shared" si="2"/>
        <v>0</v>
      </c>
      <c r="Q43" s="54">
        <v>0</v>
      </c>
      <c r="R43" s="54">
        <v>1200</v>
      </c>
      <c r="S43" s="58">
        <f t="shared" si="3"/>
        <v>1.5473448851225369E-3</v>
      </c>
      <c r="T43" s="53">
        <v>0</v>
      </c>
      <c r="U43" s="56">
        <f t="shared" si="4"/>
        <v>0</v>
      </c>
      <c r="V43" s="54">
        <v>23572</v>
      </c>
      <c r="W43" s="99" t="s">
        <v>313</v>
      </c>
      <c r="X43" s="54">
        <v>23572</v>
      </c>
      <c r="Y43" s="95">
        <f t="shared" si="5"/>
        <v>3.0395011360090363E-2</v>
      </c>
    </row>
    <row r="44" spans="1:25" s="110" customFormat="1" ht="25.5" x14ac:dyDescent="0.25">
      <c r="A44" s="100" t="s">
        <v>105</v>
      </c>
      <c r="B44" s="101" t="s">
        <v>106</v>
      </c>
      <c r="C44" s="102">
        <v>11147</v>
      </c>
      <c r="D44" s="103">
        <v>467631</v>
      </c>
      <c r="E44" s="104">
        <v>420131</v>
      </c>
      <c r="F44" s="103">
        <v>299019</v>
      </c>
      <c r="G44" s="105">
        <f t="shared" si="1"/>
        <v>0.71172800864492269</v>
      </c>
      <c r="H44" s="103">
        <v>73388</v>
      </c>
      <c r="I44" s="104">
        <v>1500</v>
      </c>
      <c r="J44" s="104">
        <v>74888</v>
      </c>
      <c r="K44" s="105">
        <f t="shared" si="0"/>
        <v>0.17824916514134878</v>
      </c>
      <c r="L44" s="103">
        <v>900</v>
      </c>
      <c r="M44" s="104">
        <v>0</v>
      </c>
      <c r="N44" s="104">
        <v>3895</v>
      </c>
      <c r="O44" s="104">
        <v>0</v>
      </c>
      <c r="P44" s="104">
        <f t="shared" si="2"/>
        <v>3895</v>
      </c>
      <c r="Q44" s="104">
        <v>0</v>
      </c>
      <c r="R44" s="104">
        <v>4795</v>
      </c>
      <c r="S44" s="107">
        <f t="shared" si="3"/>
        <v>1.1413106864287568E-2</v>
      </c>
      <c r="T44" s="103">
        <v>5750</v>
      </c>
      <c r="U44" s="107">
        <f t="shared" si="4"/>
        <v>1.3686207397216583E-2</v>
      </c>
      <c r="V44" s="104">
        <v>35679</v>
      </c>
      <c r="W44" s="108" t="s">
        <v>291</v>
      </c>
      <c r="X44" s="104">
        <v>41429</v>
      </c>
      <c r="Y44" s="109">
        <f t="shared" si="5"/>
        <v>9.8609719349441002E-2</v>
      </c>
    </row>
    <row r="45" spans="1:25" s="110" customFormat="1" ht="25.5" x14ac:dyDescent="0.25">
      <c r="A45" s="100" t="s">
        <v>107</v>
      </c>
      <c r="B45" s="101" t="s">
        <v>108</v>
      </c>
      <c r="C45" s="102">
        <v>9631</v>
      </c>
      <c r="D45" s="103">
        <v>135682</v>
      </c>
      <c r="E45" s="104">
        <v>135682</v>
      </c>
      <c r="F45" s="103">
        <v>0</v>
      </c>
      <c r="G45" s="105">
        <f t="shared" si="1"/>
        <v>0</v>
      </c>
      <c r="H45" s="103">
        <v>24663</v>
      </c>
      <c r="I45" s="104">
        <v>0</v>
      </c>
      <c r="J45" s="104">
        <v>24663</v>
      </c>
      <c r="K45" s="105">
        <f t="shared" si="0"/>
        <v>0.18177061069264899</v>
      </c>
      <c r="L45" s="103">
        <v>0</v>
      </c>
      <c r="M45" s="104">
        <v>0</v>
      </c>
      <c r="N45" s="104">
        <v>0</v>
      </c>
      <c r="O45" s="104">
        <v>0</v>
      </c>
      <c r="P45" s="104">
        <f t="shared" si="2"/>
        <v>0</v>
      </c>
      <c r="Q45" s="104">
        <v>0</v>
      </c>
      <c r="R45" s="104">
        <v>0</v>
      </c>
      <c r="S45" s="107">
        <f t="shared" si="3"/>
        <v>0</v>
      </c>
      <c r="T45" s="103">
        <v>0</v>
      </c>
      <c r="U45" s="107">
        <f t="shared" si="4"/>
        <v>0</v>
      </c>
      <c r="V45" s="104">
        <v>111019</v>
      </c>
      <c r="W45" s="108" t="s">
        <v>109</v>
      </c>
      <c r="X45" s="104">
        <v>111019</v>
      </c>
      <c r="Y45" s="109">
        <f t="shared" si="5"/>
        <v>0.81822938930735101</v>
      </c>
    </row>
    <row r="46" spans="1:25" x14ac:dyDescent="0.2">
      <c r="A46" s="34" t="s">
        <v>110</v>
      </c>
      <c r="B46" s="51" t="s">
        <v>108</v>
      </c>
      <c r="C46" s="52">
        <v>73192</v>
      </c>
      <c r="D46" s="53">
        <v>5265663</v>
      </c>
      <c r="E46" s="54">
        <v>4455793</v>
      </c>
      <c r="F46" s="53">
        <v>3664104</v>
      </c>
      <c r="G46" s="55">
        <f t="shared" si="1"/>
        <v>0.82232365821302744</v>
      </c>
      <c r="H46" s="53">
        <v>710409</v>
      </c>
      <c r="I46" s="54">
        <v>0</v>
      </c>
      <c r="J46" s="54">
        <v>710409</v>
      </c>
      <c r="K46" s="55">
        <f t="shared" si="0"/>
        <v>0.1594349198896807</v>
      </c>
      <c r="L46" s="53">
        <v>0</v>
      </c>
      <c r="M46" s="54">
        <v>0</v>
      </c>
      <c r="N46" s="54">
        <v>10895</v>
      </c>
      <c r="O46" s="54">
        <v>0</v>
      </c>
      <c r="P46" s="54">
        <f t="shared" si="2"/>
        <v>10895</v>
      </c>
      <c r="Q46" s="54">
        <v>0</v>
      </c>
      <c r="R46" s="54">
        <v>10895</v>
      </c>
      <c r="S46" s="58">
        <f t="shared" si="3"/>
        <v>2.4451315399974818E-3</v>
      </c>
      <c r="T46" s="53">
        <v>0</v>
      </c>
      <c r="U46" s="56">
        <f t="shared" si="4"/>
        <v>0</v>
      </c>
      <c r="V46" s="54">
        <v>70385</v>
      </c>
      <c r="W46" s="99" t="s">
        <v>314</v>
      </c>
      <c r="X46" s="54">
        <v>70385</v>
      </c>
      <c r="Y46" s="57">
        <f t="shared" si="5"/>
        <v>1.5796290357294424E-2</v>
      </c>
    </row>
    <row r="47" spans="1:25" x14ac:dyDescent="0.2">
      <c r="A47" s="34" t="s">
        <v>111</v>
      </c>
      <c r="B47" s="51" t="s">
        <v>112</v>
      </c>
      <c r="C47" s="52">
        <v>6528</v>
      </c>
      <c r="D47" s="53">
        <v>354527</v>
      </c>
      <c r="E47" s="54">
        <v>354527</v>
      </c>
      <c r="F47" s="53">
        <v>285633</v>
      </c>
      <c r="G47" s="55">
        <f t="shared" si="1"/>
        <v>0.80567347479881646</v>
      </c>
      <c r="H47" s="53">
        <v>56285</v>
      </c>
      <c r="I47" s="54">
        <v>500</v>
      </c>
      <c r="J47" s="54">
        <v>56785</v>
      </c>
      <c r="K47" s="55">
        <f t="shared" si="0"/>
        <v>0.16017115762692263</v>
      </c>
      <c r="L47" s="53">
        <v>0</v>
      </c>
      <c r="M47" s="54">
        <v>900</v>
      </c>
      <c r="N47" s="54">
        <v>4995</v>
      </c>
      <c r="O47" s="54">
        <v>0</v>
      </c>
      <c r="P47" s="54">
        <f t="shared" si="2"/>
        <v>4995</v>
      </c>
      <c r="Q47" s="54">
        <v>0</v>
      </c>
      <c r="R47" s="54">
        <v>5895</v>
      </c>
      <c r="S47" s="56">
        <f t="shared" si="3"/>
        <v>1.6627788574636065E-2</v>
      </c>
      <c r="T47" s="53">
        <v>0</v>
      </c>
      <c r="U47" s="56">
        <f t="shared" si="4"/>
        <v>0</v>
      </c>
      <c r="V47" s="54">
        <v>6214</v>
      </c>
      <c r="W47" s="99" t="s">
        <v>301</v>
      </c>
      <c r="X47" s="54">
        <v>6214</v>
      </c>
      <c r="Y47" s="57">
        <f t="shared" si="5"/>
        <v>1.7527578999624854E-2</v>
      </c>
    </row>
    <row r="48" spans="1:25" x14ac:dyDescent="0.2">
      <c r="A48" s="34" t="s">
        <v>113</v>
      </c>
      <c r="B48" s="51" t="s">
        <v>114</v>
      </c>
      <c r="C48" s="52">
        <v>31012</v>
      </c>
      <c r="D48" s="53">
        <v>1213258</v>
      </c>
      <c r="E48" s="54">
        <v>1159936</v>
      </c>
      <c r="F48" s="53">
        <v>818924</v>
      </c>
      <c r="G48" s="55">
        <f t="shared" si="1"/>
        <v>0.70600791767821669</v>
      </c>
      <c r="H48" s="53">
        <v>203446</v>
      </c>
      <c r="I48" s="54">
        <v>1000</v>
      </c>
      <c r="J48" s="54">
        <v>204446</v>
      </c>
      <c r="K48" s="55">
        <f t="shared" si="0"/>
        <v>0.17625627620834253</v>
      </c>
      <c r="L48" s="53">
        <v>0</v>
      </c>
      <c r="M48" s="54">
        <v>0</v>
      </c>
      <c r="N48" s="54">
        <v>58860</v>
      </c>
      <c r="O48" s="54">
        <v>0</v>
      </c>
      <c r="P48" s="54">
        <f t="shared" si="2"/>
        <v>58860</v>
      </c>
      <c r="Q48" s="54">
        <v>0</v>
      </c>
      <c r="R48" s="54">
        <v>58860</v>
      </c>
      <c r="S48" s="56">
        <f t="shared" si="3"/>
        <v>5.0744178989185609E-2</v>
      </c>
      <c r="T48" s="53">
        <v>4983</v>
      </c>
      <c r="U48" s="58">
        <f t="shared" si="4"/>
        <v>4.2959266718163762E-3</v>
      </c>
      <c r="V48" s="54">
        <v>72723</v>
      </c>
      <c r="W48" s="99" t="s">
        <v>315</v>
      </c>
      <c r="X48" s="54">
        <v>77706</v>
      </c>
      <c r="Y48" s="95">
        <f t="shared" si="5"/>
        <v>6.6991627124255132E-2</v>
      </c>
    </row>
    <row r="49" spans="1:25" x14ac:dyDescent="0.2">
      <c r="A49" s="34" t="s">
        <v>115</v>
      </c>
      <c r="B49" s="51" t="s">
        <v>116</v>
      </c>
      <c r="C49" s="52">
        <v>23359</v>
      </c>
      <c r="D49" s="53">
        <v>2780684</v>
      </c>
      <c r="E49" s="54">
        <v>2780684</v>
      </c>
      <c r="F49" s="53">
        <v>533000</v>
      </c>
      <c r="G49" s="55">
        <f t="shared" si="1"/>
        <v>0.19167945728461055</v>
      </c>
      <c r="H49" s="53">
        <v>411306</v>
      </c>
      <c r="I49" s="54">
        <v>1000</v>
      </c>
      <c r="J49" s="54">
        <v>412306</v>
      </c>
      <c r="K49" s="55">
        <f t="shared" si="0"/>
        <v>0.14827502873393741</v>
      </c>
      <c r="L49" s="53">
        <v>1396</v>
      </c>
      <c r="M49" s="54">
        <v>0</v>
      </c>
      <c r="N49" s="54">
        <v>0</v>
      </c>
      <c r="O49" s="54">
        <v>3250</v>
      </c>
      <c r="P49" s="54">
        <f t="shared" si="2"/>
        <v>3250</v>
      </c>
      <c r="Q49" s="54">
        <v>0</v>
      </c>
      <c r="R49" s="54">
        <v>4646</v>
      </c>
      <c r="S49" s="58">
        <f t="shared" si="3"/>
        <v>1.6708119297266428E-3</v>
      </c>
      <c r="T49" s="53">
        <v>3000</v>
      </c>
      <c r="U49" s="58">
        <f t="shared" si="4"/>
        <v>1.0788712417520293E-3</v>
      </c>
      <c r="V49" s="54">
        <v>1827732</v>
      </c>
      <c r="W49" s="99" t="s">
        <v>316</v>
      </c>
      <c r="X49" s="54">
        <v>1830732</v>
      </c>
      <c r="Y49" s="95">
        <f t="shared" si="5"/>
        <v>0.65837470205172544</v>
      </c>
    </row>
    <row r="50" spans="1:25" x14ac:dyDescent="0.2">
      <c r="A50" s="34" t="s">
        <v>117</v>
      </c>
      <c r="B50" s="51" t="s">
        <v>118</v>
      </c>
      <c r="C50" s="52">
        <v>43240</v>
      </c>
      <c r="D50" s="53">
        <v>1243244</v>
      </c>
      <c r="E50" s="54">
        <v>1243244</v>
      </c>
      <c r="F50" s="53">
        <v>971518</v>
      </c>
      <c r="G50" s="55">
        <f t="shared" si="1"/>
        <v>0.78143791564648613</v>
      </c>
      <c r="H50" s="53">
        <v>226504</v>
      </c>
      <c r="I50" s="54">
        <v>0</v>
      </c>
      <c r="J50" s="54">
        <v>226504</v>
      </c>
      <c r="K50" s="55">
        <f t="shared" si="0"/>
        <v>0.18218788910302403</v>
      </c>
      <c r="L50" s="53">
        <v>900</v>
      </c>
      <c r="M50" s="54">
        <v>0</v>
      </c>
      <c r="N50" s="54">
        <v>16895</v>
      </c>
      <c r="O50" s="54">
        <v>12493</v>
      </c>
      <c r="P50" s="54">
        <f t="shared" si="2"/>
        <v>29388</v>
      </c>
      <c r="Q50" s="54">
        <v>0</v>
      </c>
      <c r="R50" s="54">
        <v>30288</v>
      </c>
      <c r="S50" s="56">
        <f t="shared" si="3"/>
        <v>2.4362072127434357E-2</v>
      </c>
      <c r="T50" s="53">
        <v>0</v>
      </c>
      <c r="U50" s="56">
        <f t="shared" si="4"/>
        <v>0</v>
      </c>
      <c r="V50" s="54">
        <v>14934</v>
      </c>
      <c r="W50" s="99" t="s">
        <v>318</v>
      </c>
      <c r="X50" s="54">
        <v>14934</v>
      </c>
      <c r="Y50" s="57">
        <f t="shared" si="5"/>
        <v>1.2012123123055491E-2</v>
      </c>
    </row>
    <row r="51" spans="1:25" x14ac:dyDescent="0.2">
      <c r="A51" s="59"/>
      <c r="B51" s="60"/>
      <c r="C51" s="60"/>
      <c r="D51" s="60"/>
      <c r="E51" s="60"/>
      <c r="F51" s="60"/>
      <c r="G51" s="60"/>
      <c r="H51" s="60"/>
      <c r="I51" s="60"/>
      <c r="J51" s="60"/>
      <c r="K51" s="61"/>
      <c r="L51" s="60"/>
      <c r="M51" s="60"/>
      <c r="N51" s="60"/>
      <c r="O51" s="60"/>
      <c r="P51" s="60"/>
      <c r="Q51" s="60"/>
      <c r="R51" s="60"/>
      <c r="S51" s="61"/>
      <c r="T51" s="60"/>
      <c r="U51" s="61"/>
      <c r="V51" s="60"/>
      <c r="W51" s="60"/>
      <c r="X51" s="60"/>
      <c r="Y51" s="62"/>
    </row>
    <row r="52" spans="1:25" x14ac:dyDescent="0.2">
      <c r="A52" s="4" t="s">
        <v>119</v>
      </c>
      <c r="B52" s="4"/>
      <c r="C52" s="5">
        <f>SUM(C3:C50)</f>
        <v>1097379</v>
      </c>
      <c r="D52" s="6">
        <f t="shared" ref="D52:X52" si="6">SUM(D3:D50)</f>
        <v>65433884.950000003</v>
      </c>
      <c r="E52" s="6">
        <f t="shared" si="6"/>
        <v>61430129</v>
      </c>
      <c r="F52" s="6">
        <f t="shared" si="6"/>
        <v>39644925</v>
      </c>
      <c r="G52" s="7">
        <f>F52/E52</f>
        <v>0.64536613621631822</v>
      </c>
      <c r="H52" s="6">
        <f t="shared" si="6"/>
        <v>10167586</v>
      </c>
      <c r="I52" s="6">
        <f t="shared" si="6"/>
        <v>685268</v>
      </c>
      <c r="J52" s="97">
        <f>SUM(J3:J50)</f>
        <v>10852854</v>
      </c>
      <c r="K52" s="7">
        <f>J52/E52</f>
        <v>0.17666988783305337</v>
      </c>
      <c r="L52" s="6">
        <f>SUM(L3:L50)</f>
        <v>31033</v>
      </c>
      <c r="M52" s="6">
        <f t="shared" si="6"/>
        <v>7078</v>
      </c>
      <c r="N52" s="6">
        <f t="shared" si="6"/>
        <v>430094</v>
      </c>
      <c r="O52" s="6">
        <f t="shared" si="6"/>
        <v>396201</v>
      </c>
      <c r="P52" s="6">
        <f t="shared" si="6"/>
        <v>826295</v>
      </c>
      <c r="Q52" s="6">
        <f t="shared" si="6"/>
        <v>688311</v>
      </c>
      <c r="R52" s="6">
        <f t="shared" si="6"/>
        <v>1552717</v>
      </c>
      <c r="S52" s="7">
        <f>R52/E52</f>
        <v>2.5276147474800191E-2</v>
      </c>
      <c r="T52" s="6">
        <f t="shared" si="6"/>
        <v>2127998</v>
      </c>
      <c r="U52" s="7">
        <f>T52/E52</f>
        <v>3.4640949557504595E-2</v>
      </c>
      <c r="V52" s="6">
        <f t="shared" si="6"/>
        <v>7267874</v>
      </c>
      <c r="W52" s="8"/>
      <c r="X52" s="6">
        <f t="shared" si="6"/>
        <v>9395872</v>
      </c>
      <c r="Y52" s="7">
        <f>X52/E52</f>
        <v>0.15295217758699481</v>
      </c>
    </row>
    <row r="53" spans="1:25" x14ac:dyDescent="0.2">
      <c r="A53" s="4" t="s">
        <v>120</v>
      </c>
      <c r="B53" s="4"/>
      <c r="C53" s="5">
        <f>AVERAGE(C3:C50)</f>
        <v>22862.0625</v>
      </c>
      <c r="D53" s="6">
        <f t="shared" ref="D53:Y53" si="7">AVERAGE(D3:D50)</f>
        <v>1363205.9364583334</v>
      </c>
      <c r="E53" s="6">
        <f t="shared" si="7"/>
        <v>1279794.3541666667</v>
      </c>
      <c r="F53" s="6">
        <f t="shared" si="7"/>
        <v>825935.9375</v>
      </c>
      <c r="G53" s="7">
        <f t="shared" si="7"/>
        <v>0.67457003022963324</v>
      </c>
      <c r="H53" s="6">
        <f t="shared" si="7"/>
        <v>211824.70833333334</v>
      </c>
      <c r="I53" s="6">
        <f t="shared" si="7"/>
        <v>14276.416666666666</v>
      </c>
      <c r="J53" s="97">
        <f t="shared" si="7"/>
        <v>226101.125</v>
      </c>
      <c r="K53" s="7">
        <f>AVERAGE(K3:K50)</f>
        <v>0.18282207439017836</v>
      </c>
      <c r="L53" s="6">
        <f>AVERAGE(L3:L50)</f>
        <v>646.52083333333337</v>
      </c>
      <c r="M53" s="6">
        <f t="shared" si="7"/>
        <v>147.45833333333334</v>
      </c>
      <c r="N53" s="6">
        <f t="shared" si="7"/>
        <v>8960.2916666666661</v>
      </c>
      <c r="O53" s="6">
        <f t="shared" si="7"/>
        <v>8254.1875</v>
      </c>
      <c r="P53" s="6">
        <f t="shared" si="7"/>
        <v>17214.479166666668</v>
      </c>
      <c r="Q53" s="6">
        <f t="shared" si="7"/>
        <v>14339.8125</v>
      </c>
      <c r="R53" s="6">
        <f t="shared" si="7"/>
        <v>32348.270833333332</v>
      </c>
      <c r="S53" s="7">
        <f t="shared" si="7"/>
        <v>1.4503634466636961E-2</v>
      </c>
      <c r="T53" s="6">
        <f t="shared" si="7"/>
        <v>44333.291666666664</v>
      </c>
      <c r="U53" s="7">
        <f t="shared" si="7"/>
        <v>1.3348834302984185E-2</v>
      </c>
      <c r="V53" s="6">
        <f t="shared" si="7"/>
        <v>151414.04166666666</v>
      </c>
      <c r="W53" s="8"/>
      <c r="X53" s="6">
        <f t="shared" si="7"/>
        <v>195747.33333333334</v>
      </c>
      <c r="Y53" s="7">
        <f t="shared" si="7"/>
        <v>0.12904253486389095</v>
      </c>
    </row>
    <row r="54" spans="1:25" x14ac:dyDescent="0.2">
      <c r="A54" s="4" t="s">
        <v>121</v>
      </c>
      <c r="B54" s="4"/>
      <c r="C54" s="5">
        <f>MEDIAN(C3:C50)</f>
        <v>14422</v>
      </c>
      <c r="D54" s="6">
        <f t="shared" ref="D54:Y54" si="8">MEDIAN(D3:D50)</f>
        <v>832874</v>
      </c>
      <c r="E54" s="6">
        <f t="shared" si="8"/>
        <v>777777.5</v>
      </c>
      <c r="F54" s="6">
        <f t="shared" si="8"/>
        <v>539822.5</v>
      </c>
      <c r="G54" s="7">
        <f t="shared" si="8"/>
        <v>0.76101669940577188</v>
      </c>
      <c r="H54" s="6">
        <f t="shared" si="8"/>
        <v>133826</v>
      </c>
      <c r="I54" s="6">
        <f t="shared" si="8"/>
        <v>250</v>
      </c>
      <c r="J54" s="97">
        <f t="shared" si="8"/>
        <v>134402</v>
      </c>
      <c r="K54" s="7">
        <f>MEDIAN(K3:K50)</f>
        <v>0.17736413278624574</v>
      </c>
      <c r="L54" s="6">
        <f>MEDIAN(L3:L50)</f>
        <v>629</v>
      </c>
      <c r="M54" s="6">
        <f t="shared" si="8"/>
        <v>0</v>
      </c>
      <c r="N54" s="6">
        <f t="shared" si="8"/>
        <v>3235.5</v>
      </c>
      <c r="O54" s="6">
        <f t="shared" si="8"/>
        <v>0</v>
      </c>
      <c r="P54" s="6">
        <f t="shared" si="8"/>
        <v>3375.5</v>
      </c>
      <c r="Q54" s="6">
        <f t="shared" si="8"/>
        <v>0</v>
      </c>
      <c r="R54" s="6">
        <f t="shared" si="8"/>
        <v>4522.5</v>
      </c>
      <c r="S54" s="7">
        <f t="shared" si="8"/>
        <v>5.3897133171943003E-3</v>
      </c>
      <c r="T54" s="6">
        <f t="shared" si="8"/>
        <v>0</v>
      </c>
      <c r="U54" s="33">
        <f t="shared" si="8"/>
        <v>0</v>
      </c>
      <c r="V54" s="6">
        <f t="shared" si="8"/>
        <v>23570</v>
      </c>
      <c r="W54" s="8"/>
      <c r="X54" s="6">
        <f t="shared" si="8"/>
        <v>29935.5</v>
      </c>
      <c r="Y54" s="7">
        <f t="shared" si="8"/>
        <v>4.8665338770998559E-2</v>
      </c>
    </row>
  </sheetData>
  <sheetProtection sort="0" autoFilter="0"/>
  <autoFilter ref="A2:Y2" xr:uid="{2068A19E-87E7-4B72-B926-7B58E4183450}">
    <sortState xmlns:xlrd2="http://schemas.microsoft.com/office/spreadsheetml/2017/richdata2" ref="A4:Y50">
      <sortCondition ref="B2"/>
    </sortState>
  </autoFilter>
  <sortState xmlns:xlrd2="http://schemas.microsoft.com/office/spreadsheetml/2017/richdata2" ref="A4:Y50">
    <sortCondition ref="B3:B50"/>
  </sortState>
  <mergeCells count="9">
    <mergeCell ref="H1:K1"/>
    <mergeCell ref="L1:S1"/>
    <mergeCell ref="T1:Y1"/>
    <mergeCell ref="F1:G1"/>
    <mergeCell ref="A1:A2"/>
    <mergeCell ref="D1:D2"/>
    <mergeCell ref="E1:E2"/>
    <mergeCell ref="B1:B2"/>
    <mergeCell ref="C1:C2"/>
  </mergeCells>
  <conditionalFormatting sqref="A3:Y50">
    <cfRule type="expression" dxfId="10" priority="1">
      <formula>MOD(ROW(),2)=1</formula>
    </cfRule>
  </conditionalFormatting>
  <pageMargins left="0.7" right="0.7" top="0.75" bottom="0.75" header="0.3" footer="0.3"/>
  <pageSetup orientation="portrait" r:id="rId1"/>
  <ignoredErrors>
    <ignoredError sqref="G52 K52 S52 U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1CB2-4330-4143-9D47-E1FF56D3980B}">
  <sheetPr>
    <tabColor theme="7" tint="0.79998168889431442"/>
  </sheetPr>
  <dimension ref="A1"/>
  <sheetViews>
    <sheetView showGridLines="0" showRowColHeaders="0" workbookViewId="0"/>
  </sheetViews>
  <sheetFormatPr defaultRowHeight="15" x14ac:dyDescent="0.25"/>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CFAC1-C6C7-4755-8F1E-0F40CA0C6451}">
  <sheetPr>
    <tabColor theme="7" tint="0.39997558519241921"/>
  </sheetPr>
  <dimension ref="A1:P54"/>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x14ac:dyDescent="0.2"/>
  <cols>
    <col min="1" max="1" width="38.7109375" style="2" bestFit="1" customWidth="1"/>
    <col min="2" max="2" width="15.42578125" style="2" customWidth="1"/>
    <col min="3" max="3" width="13.28515625" style="2" customWidth="1"/>
    <col min="4" max="4" width="13.5703125" style="2" customWidth="1"/>
    <col min="5" max="5" width="15" style="3" customWidth="1"/>
    <col min="6" max="6" width="14.5703125" style="2" customWidth="1"/>
    <col min="7" max="7" width="13.7109375" style="2" customWidth="1"/>
    <col min="8" max="8" width="13.28515625" style="2" customWidth="1"/>
    <col min="9" max="9" width="12.85546875" style="3" customWidth="1"/>
    <col min="10" max="10" width="14.5703125" style="2" customWidth="1"/>
    <col min="11" max="11" width="13.140625" style="2" customWidth="1"/>
    <col min="12" max="12" width="13.7109375" style="3" customWidth="1"/>
    <col min="13" max="13" width="12.5703125" style="2" customWidth="1"/>
    <col min="14" max="14" width="13.7109375" style="2" customWidth="1"/>
    <col min="15" max="15" width="13.140625" style="3" customWidth="1"/>
    <col min="16" max="16" width="13.140625" style="2" customWidth="1"/>
    <col min="17" max="16384" width="9.140625" style="2"/>
  </cols>
  <sheetData>
    <row r="1" spans="1:16" ht="12.75" customHeight="1" x14ac:dyDescent="0.2">
      <c r="A1" s="168" t="s">
        <v>0</v>
      </c>
      <c r="B1" s="168" t="s">
        <v>406</v>
      </c>
      <c r="C1" s="170" t="s">
        <v>1</v>
      </c>
      <c r="D1" s="172" t="s">
        <v>122</v>
      </c>
      <c r="E1" s="172"/>
      <c r="F1" s="172"/>
      <c r="G1" s="172"/>
      <c r="H1" s="158" t="s">
        <v>123</v>
      </c>
      <c r="I1" s="158"/>
      <c r="J1" s="158"/>
      <c r="K1" s="159" t="s">
        <v>124</v>
      </c>
      <c r="L1" s="159"/>
      <c r="M1" s="159"/>
      <c r="N1" s="160" t="s">
        <v>125</v>
      </c>
      <c r="O1" s="160"/>
      <c r="P1" s="160"/>
    </row>
    <row r="2" spans="1:16" ht="58.15" customHeight="1" x14ac:dyDescent="0.2">
      <c r="A2" s="169"/>
      <c r="B2" s="169"/>
      <c r="C2" s="171"/>
      <c r="D2" s="12" t="s">
        <v>126</v>
      </c>
      <c r="E2" s="13" t="s">
        <v>127</v>
      </c>
      <c r="F2" s="13" t="s">
        <v>128</v>
      </c>
      <c r="G2" s="12" t="s">
        <v>129</v>
      </c>
      <c r="H2" s="15" t="s">
        <v>130</v>
      </c>
      <c r="I2" s="16" t="s">
        <v>131</v>
      </c>
      <c r="J2" s="16" t="s">
        <v>132</v>
      </c>
      <c r="K2" s="18" t="s">
        <v>133</v>
      </c>
      <c r="L2" s="30" t="s">
        <v>134</v>
      </c>
      <c r="M2" s="30" t="s">
        <v>135</v>
      </c>
      <c r="N2" s="21" t="s">
        <v>136</v>
      </c>
      <c r="O2" s="22" t="s">
        <v>137</v>
      </c>
      <c r="P2" s="41" t="s">
        <v>138</v>
      </c>
    </row>
    <row r="3" spans="1:16" x14ac:dyDescent="0.2">
      <c r="A3" s="34" t="s">
        <v>27</v>
      </c>
      <c r="B3" s="51" t="s">
        <v>28</v>
      </c>
      <c r="C3" s="63">
        <v>17153</v>
      </c>
      <c r="D3" s="53">
        <v>1857780</v>
      </c>
      <c r="E3" s="55">
        <f t="shared" ref="E3:E50" si="0">D3/G3</f>
        <v>1</v>
      </c>
      <c r="F3" s="64">
        <f t="shared" ref="F3:F50" si="1">D3/C3</f>
        <v>108.30641870226782</v>
      </c>
      <c r="G3" s="54">
        <v>1857780</v>
      </c>
      <c r="H3" s="53">
        <v>1532848</v>
      </c>
      <c r="I3" s="55">
        <f t="shared" ref="I3:I50" si="2">H3/D3</f>
        <v>0.82509662069782208</v>
      </c>
      <c r="J3" s="64">
        <f t="shared" ref="J3:J50" si="3">H3/C3</f>
        <v>89.363260071124586</v>
      </c>
      <c r="K3" s="53">
        <v>125095</v>
      </c>
      <c r="L3" s="55">
        <f t="shared" ref="L3:L50" si="4">K3/D3</f>
        <v>6.7335744813702372E-2</v>
      </c>
      <c r="M3" s="64">
        <f t="shared" ref="M3:M50" si="5">K3/C3</f>
        <v>7.2928933714219086</v>
      </c>
      <c r="N3" s="53">
        <v>199837</v>
      </c>
      <c r="O3" s="55">
        <f t="shared" ref="O3:O50" si="6">N3/D3</f>
        <v>0.10756763448847549</v>
      </c>
      <c r="P3" s="65">
        <f t="shared" ref="P3:P50" si="7">N3/C3</f>
        <v>11.650265259721332</v>
      </c>
    </row>
    <row r="4" spans="1:16" x14ac:dyDescent="0.2">
      <c r="A4" s="34" t="s">
        <v>29</v>
      </c>
      <c r="B4" s="51" t="s">
        <v>30</v>
      </c>
      <c r="C4" s="63">
        <v>22493</v>
      </c>
      <c r="D4" s="53">
        <v>1051556</v>
      </c>
      <c r="E4" s="55">
        <f t="shared" si="0"/>
        <v>0.79384884835765457</v>
      </c>
      <c r="F4" s="64">
        <f t="shared" si="1"/>
        <v>46.75036678077624</v>
      </c>
      <c r="G4" s="54">
        <v>1324630</v>
      </c>
      <c r="H4" s="53">
        <v>779334</v>
      </c>
      <c r="I4" s="55">
        <f t="shared" si="2"/>
        <v>0.74112458109696489</v>
      </c>
      <c r="J4" s="64">
        <f t="shared" si="3"/>
        <v>34.647845996532254</v>
      </c>
      <c r="K4" s="53">
        <v>88249</v>
      </c>
      <c r="L4" s="55">
        <f t="shared" si="4"/>
        <v>8.3922301807987404E-2</v>
      </c>
      <c r="M4" s="64">
        <f t="shared" si="5"/>
        <v>3.9233983906104122</v>
      </c>
      <c r="N4" s="53">
        <v>183973</v>
      </c>
      <c r="O4" s="55">
        <f t="shared" si="6"/>
        <v>0.17495311709504771</v>
      </c>
      <c r="P4" s="65">
        <f t="shared" si="7"/>
        <v>8.1791223936335751</v>
      </c>
    </row>
    <row r="5" spans="1:16" x14ac:dyDescent="0.2">
      <c r="A5" s="34" t="s">
        <v>34</v>
      </c>
      <c r="B5" s="51" t="s">
        <v>32</v>
      </c>
      <c r="C5" s="63">
        <v>3828</v>
      </c>
      <c r="D5" s="53">
        <v>148681</v>
      </c>
      <c r="E5" s="55">
        <f t="shared" si="0"/>
        <v>1</v>
      </c>
      <c r="F5" s="64">
        <f t="shared" si="1"/>
        <v>38.840386624869382</v>
      </c>
      <c r="G5" s="54">
        <v>148681</v>
      </c>
      <c r="H5" s="53">
        <v>94161</v>
      </c>
      <c r="I5" s="55">
        <f t="shared" si="2"/>
        <v>0.63330889622749376</v>
      </c>
      <c r="J5" s="64">
        <f t="shared" si="3"/>
        <v>24.597962382445139</v>
      </c>
      <c r="K5" s="53">
        <v>9622</v>
      </c>
      <c r="L5" s="55">
        <f t="shared" si="4"/>
        <v>6.4715733684868951E-2</v>
      </c>
      <c r="M5" s="64">
        <f t="shared" si="5"/>
        <v>2.5135841170323929</v>
      </c>
      <c r="N5" s="53">
        <v>44898</v>
      </c>
      <c r="O5" s="55">
        <f t="shared" si="6"/>
        <v>0.30197537008763731</v>
      </c>
      <c r="P5" s="65">
        <f t="shared" si="7"/>
        <v>11.72884012539185</v>
      </c>
    </row>
    <row r="6" spans="1:16" x14ac:dyDescent="0.2">
      <c r="A6" s="34" t="s">
        <v>31</v>
      </c>
      <c r="B6" s="51" t="s">
        <v>32</v>
      </c>
      <c r="C6" s="63">
        <v>12330</v>
      </c>
      <c r="D6" s="53">
        <v>1030336</v>
      </c>
      <c r="E6" s="55">
        <f t="shared" si="0"/>
        <v>0.76848823514933273</v>
      </c>
      <c r="F6" s="64">
        <f t="shared" si="1"/>
        <v>83.563341443633419</v>
      </c>
      <c r="G6" s="54">
        <v>1340731</v>
      </c>
      <c r="H6" s="53">
        <v>786865</v>
      </c>
      <c r="I6" s="55">
        <f t="shared" si="2"/>
        <v>0.76369747344555561</v>
      </c>
      <c r="J6" s="64">
        <f t="shared" si="3"/>
        <v>63.817112733171129</v>
      </c>
      <c r="K6" s="53">
        <v>43340</v>
      </c>
      <c r="L6" s="55">
        <f t="shared" si="4"/>
        <v>4.2063948071308775E-2</v>
      </c>
      <c r="M6" s="64">
        <f t="shared" si="5"/>
        <v>3.5150040551500403</v>
      </c>
      <c r="N6" s="53">
        <v>200131</v>
      </c>
      <c r="O6" s="55">
        <f t="shared" si="6"/>
        <v>0.19423857848313561</v>
      </c>
      <c r="P6" s="65">
        <f t="shared" si="7"/>
        <v>16.231224655312246</v>
      </c>
    </row>
    <row r="7" spans="1:16" x14ac:dyDescent="0.2">
      <c r="A7" s="34" t="s">
        <v>35</v>
      </c>
      <c r="B7" s="51" t="s">
        <v>36</v>
      </c>
      <c r="C7" s="63">
        <v>22583</v>
      </c>
      <c r="D7" s="53">
        <v>236837</v>
      </c>
      <c r="E7" s="55">
        <f t="shared" si="0"/>
        <v>1</v>
      </c>
      <c r="F7" s="64">
        <f t="shared" si="1"/>
        <v>10.487402028074214</v>
      </c>
      <c r="G7" s="54">
        <v>236837</v>
      </c>
      <c r="H7" s="53">
        <v>142173</v>
      </c>
      <c r="I7" s="55">
        <f t="shared" si="2"/>
        <v>0.60029893977714632</v>
      </c>
      <c r="J7" s="64">
        <f t="shared" si="3"/>
        <v>6.2955763184696449</v>
      </c>
      <c r="K7" s="53">
        <v>16600</v>
      </c>
      <c r="L7" s="55">
        <f t="shared" si="4"/>
        <v>7.0090399726394109E-2</v>
      </c>
      <c r="M7" s="64">
        <f t="shared" si="5"/>
        <v>0.73506620023911795</v>
      </c>
      <c r="N7" s="53">
        <v>78064</v>
      </c>
      <c r="O7" s="55">
        <f t="shared" si="6"/>
        <v>0.3296106604964596</v>
      </c>
      <c r="P7" s="65">
        <f t="shared" si="7"/>
        <v>3.456759509365452</v>
      </c>
    </row>
    <row r="8" spans="1:16" x14ac:dyDescent="0.2">
      <c r="A8" s="34" t="s">
        <v>37</v>
      </c>
      <c r="B8" s="51" t="s">
        <v>38</v>
      </c>
      <c r="C8" s="63">
        <v>7997</v>
      </c>
      <c r="D8" s="53">
        <v>401053</v>
      </c>
      <c r="E8" s="55">
        <f t="shared" si="0"/>
        <v>0.83942340698073559</v>
      </c>
      <c r="F8" s="64">
        <f t="shared" si="1"/>
        <v>50.150431411779415</v>
      </c>
      <c r="G8" s="54">
        <v>477772</v>
      </c>
      <c r="H8" s="53">
        <v>283352</v>
      </c>
      <c r="I8" s="55">
        <f t="shared" si="2"/>
        <v>0.70652008587393689</v>
      </c>
      <c r="J8" s="64">
        <f t="shared" si="3"/>
        <v>35.432287107665374</v>
      </c>
      <c r="K8" s="53">
        <v>32492</v>
      </c>
      <c r="L8" s="55">
        <f t="shared" si="4"/>
        <v>8.1016723475450872E-2</v>
      </c>
      <c r="M8" s="64">
        <f t="shared" si="5"/>
        <v>4.0630236338626986</v>
      </c>
      <c r="N8" s="53">
        <v>85209</v>
      </c>
      <c r="O8" s="55">
        <f t="shared" si="6"/>
        <v>0.21246319065061225</v>
      </c>
      <c r="P8" s="65">
        <f t="shared" si="7"/>
        <v>10.655120670251344</v>
      </c>
    </row>
    <row r="9" spans="1:16" x14ac:dyDescent="0.2">
      <c r="A9" s="34" t="s">
        <v>39</v>
      </c>
      <c r="B9" s="51" t="s">
        <v>40</v>
      </c>
      <c r="C9" s="63">
        <v>35688</v>
      </c>
      <c r="D9" s="53">
        <v>1285707</v>
      </c>
      <c r="E9" s="55">
        <f t="shared" si="0"/>
        <v>0.97197268482084331</v>
      </c>
      <c r="F9" s="64">
        <f t="shared" si="1"/>
        <v>36.026311365164759</v>
      </c>
      <c r="G9" s="54">
        <v>1322781</v>
      </c>
      <c r="H9" s="53">
        <v>914106</v>
      </c>
      <c r="I9" s="55">
        <f t="shared" si="2"/>
        <v>0.71097536219371915</v>
      </c>
      <c r="J9" s="64">
        <f t="shared" si="3"/>
        <v>25.613819771351714</v>
      </c>
      <c r="K9" s="53">
        <v>181779</v>
      </c>
      <c r="L9" s="55">
        <f t="shared" si="4"/>
        <v>0.1413844678453178</v>
      </c>
      <c r="M9" s="64">
        <f t="shared" si="5"/>
        <v>5.0935608607935441</v>
      </c>
      <c r="N9" s="53">
        <v>189822</v>
      </c>
      <c r="O9" s="55">
        <f t="shared" si="6"/>
        <v>0.1476401699609631</v>
      </c>
      <c r="P9" s="65">
        <f t="shared" si="7"/>
        <v>5.3189307330195019</v>
      </c>
    </row>
    <row r="10" spans="1:16" x14ac:dyDescent="0.2">
      <c r="A10" s="34" t="s">
        <v>42</v>
      </c>
      <c r="B10" s="51" t="s">
        <v>43</v>
      </c>
      <c r="C10" s="63">
        <v>82934</v>
      </c>
      <c r="D10" s="53">
        <v>4108109</v>
      </c>
      <c r="E10" s="55">
        <f t="shared" si="0"/>
        <v>0.98147995509394415</v>
      </c>
      <c r="F10" s="64">
        <f t="shared" si="1"/>
        <v>49.534678177828155</v>
      </c>
      <c r="G10" s="54">
        <v>4185627</v>
      </c>
      <c r="H10" s="53">
        <v>3157595</v>
      </c>
      <c r="I10" s="55">
        <f t="shared" si="2"/>
        <v>0.76862493181169245</v>
      </c>
      <c r="J10" s="64">
        <f t="shared" si="3"/>
        <v>38.073588636747296</v>
      </c>
      <c r="K10" s="53">
        <v>274482</v>
      </c>
      <c r="L10" s="55">
        <f t="shared" si="4"/>
        <v>6.681468286260174E-2</v>
      </c>
      <c r="M10" s="64">
        <f t="shared" si="5"/>
        <v>3.3096438131526273</v>
      </c>
      <c r="N10" s="53">
        <v>676032</v>
      </c>
      <c r="O10" s="55">
        <f t="shared" si="6"/>
        <v>0.16456038532570583</v>
      </c>
      <c r="P10" s="65">
        <f t="shared" si="7"/>
        <v>8.1514457279282322</v>
      </c>
    </row>
    <row r="11" spans="1:16" x14ac:dyDescent="0.2">
      <c r="A11" s="34" t="s">
        <v>44</v>
      </c>
      <c r="B11" s="51" t="s">
        <v>45</v>
      </c>
      <c r="C11" s="63">
        <v>36405</v>
      </c>
      <c r="D11" s="53">
        <v>1871914</v>
      </c>
      <c r="E11" s="55">
        <f t="shared" si="0"/>
        <v>0.98144758635116991</v>
      </c>
      <c r="F11" s="64">
        <f t="shared" si="1"/>
        <v>51.419145721741522</v>
      </c>
      <c r="G11" s="54">
        <v>1907299</v>
      </c>
      <c r="H11" s="53">
        <v>1396273</v>
      </c>
      <c r="I11" s="55">
        <f t="shared" si="2"/>
        <v>0.74590659613636101</v>
      </c>
      <c r="J11" s="64">
        <f t="shared" si="3"/>
        <v>38.353879961543747</v>
      </c>
      <c r="K11" s="53">
        <v>168469</v>
      </c>
      <c r="L11" s="55">
        <f t="shared" si="4"/>
        <v>8.9998258467002226E-2</v>
      </c>
      <c r="M11" s="64">
        <f t="shared" si="5"/>
        <v>4.6276335668177451</v>
      </c>
      <c r="N11" s="53">
        <v>307172</v>
      </c>
      <c r="O11" s="55">
        <f t="shared" si="6"/>
        <v>0.1640951453966368</v>
      </c>
      <c r="P11" s="65">
        <f t="shared" si="7"/>
        <v>8.4376321933800309</v>
      </c>
    </row>
    <row r="12" spans="1:16" x14ac:dyDescent="0.2">
      <c r="A12" s="34" t="s">
        <v>47</v>
      </c>
      <c r="B12" s="51" t="s">
        <v>48</v>
      </c>
      <c r="C12" s="63">
        <v>14312</v>
      </c>
      <c r="D12" s="53">
        <v>779026</v>
      </c>
      <c r="E12" s="55">
        <f t="shared" si="0"/>
        <v>0.94548874918076564</v>
      </c>
      <c r="F12" s="64">
        <f t="shared" si="1"/>
        <v>54.43166573504751</v>
      </c>
      <c r="G12" s="54">
        <v>823940</v>
      </c>
      <c r="H12" s="53">
        <v>551704</v>
      </c>
      <c r="I12" s="55">
        <f t="shared" si="2"/>
        <v>0.70819715901651548</v>
      </c>
      <c r="J12" s="64">
        <f t="shared" si="3"/>
        <v>38.548351034097259</v>
      </c>
      <c r="K12" s="53">
        <v>64364</v>
      </c>
      <c r="L12" s="55">
        <f t="shared" si="4"/>
        <v>8.262111919242747E-2</v>
      </c>
      <c r="M12" s="64">
        <f t="shared" si="5"/>
        <v>4.4972051425377302</v>
      </c>
      <c r="N12" s="53">
        <v>162958</v>
      </c>
      <c r="O12" s="55">
        <f t="shared" si="6"/>
        <v>0.20918172179105704</v>
      </c>
      <c r="P12" s="65">
        <f t="shared" si="7"/>
        <v>11.386109558412521</v>
      </c>
    </row>
    <row r="13" spans="1:16" x14ac:dyDescent="0.2">
      <c r="A13" s="34" t="s">
        <v>49</v>
      </c>
      <c r="B13" s="51" t="s">
        <v>50</v>
      </c>
      <c r="C13" s="63">
        <v>47139</v>
      </c>
      <c r="D13" s="53">
        <v>2329029</v>
      </c>
      <c r="E13" s="55">
        <f t="shared" si="0"/>
        <v>0.99953135480947131</v>
      </c>
      <c r="F13" s="64">
        <f t="shared" si="1"/>
        <v>49.407687901737418</v>
      </c>
      <c r="G13" s="54">
        <v>2330121</v>
      </c>
      <c r="H13" s="53">
        <v>1956979</v>
      </c>
      <c r="I13" s="55">
        <f t="shared" si="2"/>
        <v>0.84025531670065079</v>
      </c>
      <c r="J13" s="64">
        <f t="shared" si="3"/>
        <v>41.515072445321287</v>
      </c>
      <c r="K13" s="53">
        <v>128545</v>
      </c>
      <c r="L13" s="55">
        <f t="shared" si="4"/>
        <v>5.5192528731930778E-2</v>
      </c>
      <c r="M13" s="64">
        <f t="shared" si="5"/>
        <v>2.7269352340949107</v>
      </c>
      <c r="N13" s="53">
        <v>243505</v>
      </c>
      <c r="O13" s="55">
        <f t="shared" si="6"/>
        <v>0.10455215456741844</v>
      </c>
      <c r="P13" s="65">
        <f t="shared" si="7"/>
        <v>5.1656802223212201</v>
      </c>
    </row>
    <row r="14" spans="1:16" x14ac:dyDescent="0.2">
      <c r="A14" s="34" t="s">
        <v>51</v>
      </c>
      <c r="B14" s="51" t="s">
        <v>52</v>
      </c>
      <c r="C14" s="63">
        <v>6460</v>
      </c>
      <c r="D14" s="53">
        <v>301116</v>
      </c>
      <c r="E14" s="55">
        <f t="shared" si="0"/>
        <v>0.54330512603070924</v>
      </c>
      <c r="F14" s="64">
        <f t="shared" si="1"/>
        <v>46.612383900928791</v>
      </c>
      <c r="G14" s="54">
        <v>554230</v>
      </c>
      <c r="H14" s="53">
        <v>200259</v>
      </c>
      <c r="I14" s="55">
        <f t="shared" si="2"/>
        <v>0.66505599171083574</v>
      </c>
      <c r="J14" s="64">
        <f t="shared" si="3"/>
        <v>30.99984520123839</v>
      </c>
      <c r="K14" s="53">
        <v>25425</v>
      </c>
      <c r="L14" s="55">
        <f t="shared" si="4"/>
        <v>8.4435898457737218E-2</v>
      </c>
      <c r="M14" s="64">
        <f t="shared" si="5"/>
        <v>3.9357585139318885</v>
      </c>
      <c r="N14" s="53">
        <v>75432</v>
      </c>
      <c r="O14" s="55">
        <f t="shared" si="6"/>
        <v>0.25050810983142707</v>
      </c>
      <c r="P14" s="65">
        <f t="shared" si="7"/>
        <v>11.676780185758513</v>
      </c>
    </row>
    <row r="15" spans="1:16" x14ac:dyDescent="0.2">
      <c r="A15" s="34" t="s">
        <v>53</v>
      </c>
      <c r="B15" s="51" t="s">
        <v>54</v>
      </c>
      <c r="C15" s="63">
        <v>4469</v>
      </c>
      <c r="D15" s="53">
        <v>227723</v>
      </c>
      <c r="E15" s="55">
        <f t="shared" si="0"/>
        <v>1</v>
      </c>
      <c r="F15" s="64">
        <f t="shared" si="1"/>
        <v>50.956142313716718</v>
      </c>
      <c r="G15" s="54">
        <v>227723</v>
      </c>
      <c r="H15" s="53">
        <v>158045</v>
      </c>
      <c r="I15" s="55">
        <f t="shared" si="2"/>
        <v>0.6940230016291723</v>
      </c>
      <c r="J15" s="64">
        <f t="shared" si="3"/>
        <v>35.36473484000895</v>
      </c>
      <c r="K15" s="53">
        <v>14491</v>
      </c>
      <c r="L15" s="55">
        <f t="shared" si="4"/>
        <v>6.3634327670020155E-2</v>
      </c>
      <c r="M15" s="64">
        <f t="shared" si="5"/>
        <v>3.2425598567912286</v>
      </c>
      <c r="N15" s="53">
        <v>55187</v>
      </c>
      <c r="O15" s="55">
        <f t="shared" si="6"/>
        <v>0.24234267070080756</v>
      </c>
      <c r="P15" s="65">
        <f t="shared" si="7"/>
        <v>12.348847616916537</v>
      </c>
    </row>
    <row r="16" spans="1:16" x14ac:dyDescent="0.2">
      <c r="A16" s="34" t="s">
        <v>57</v>
      </c>
      <c r="B16" s="51" t="s">
        <v>56</v>
      </c>
      <c r="C16" s="63">
        <v>5485</v>
      </c>
      <c r="D16" s="53">
        <v>274724</v>
      </c>
      <c r="E16" s="55">
        <f t="shared" si="0"/>
        <v>1</v>
      </c>
      <c r="F16" s="64">
        <f t="shared" si="1"/>
        <v>50.086417502278941</v>
      </c>
      <c r="G16" s="54">
        <v>274724</v>
      </c>
      <c r="H16" s="53">
        <v>177455</v>
      </c>
      <c r="I16" s="55">
        <f t="shared" si="2"/>
        <v>0.64593919715787484</v>
      </c>
      <c r="J16" s="64">
        <f t="shared" si="3"/>
        <v>32.352780309936186</v>
      </c>
      <c r="K16" s="53">
        <v>24148</v>
      </c>
      <c r="L16" s="55">
        <f t="shared" si="4"/>
        <v>8.7899127851953238E-2</v>
      </c>
      <c r="M16" s="64">
        <f t="shared" si="5"/>
        <v>4.4025524156791249</v>
      </c>
      <c r="N16" s="53">
        <v>73121</v>
      </c>
      <c r="O16" s="55">
        <f t="shared" si="6"/>
        <v>0.26616167499017196</v>
      </c>
      <c r="P16" s="65">
        <f t="shared" si="7"/>
        <v>13.331084776663628</v>
      </c>
    </row>
    <row r="17" spans="1:16" x14ac:dyDescent="0.2">
      <c r="A17" s="34" t="s">
        <v>55</v>
      </c>
      <c r="B17" s="51" t="s">
        <v>56</v>
      </c>
      <c r="C17" s="63">
        <v>4489</v>
      </c>
      <c r="D17" s="53">
        <v>234387</v>
      </c>
      <c r="E17" s="55">
        <f t="shared" si="0"/>
        <v>1</v>
      </c>
      <c r="F17" s="64">
        <f t="shared" si="1"/>
        <v>52.213633325907772</v>
      </c>
      <c r="G17" s="54">
        <v>234387</v>
      </c>
      <c r="H17" s="53">
        <v>169814</v>
      </c>
      <c r="I17" s="55">
        <f t="shared" si="2"/>
        <v>0.72450263879822685</v>
      </c>
      <c r="J17" s="64">
        <f t="shared" si="3"/>
        <v>37.828915125863219</v>
      </c>
      <c r="K17" s="53">
        <v>13768</v>
      </c>
      <c r="L17" s="55">
        <f t="shared" si="4"/>
        <v>5.8740459155157923E-2</v>
      </c>
      <c r="M17" s="64">
        <f t="shared" si="5"/>
        <v>3.0670527957228781</v>
      </c>
      <c r="N17" s="53">
        <v>50805</v>
      </c>
      <c r="O17" s="55">
        <f t="shared" si="6"/>
        <v>0.21675690204661521</v>
      </c>
      <c r="P17" s="65">
        <f t="shared" si="7"/>
        <v>11.317665404321675</v>
      </c>
    </row>
    <row r="18" spans="1:16" x14ac:dyDescent="0.2">
      <c r="A18" s="34" t="s">
        <v>60</v>
      </c>
      <c r="B18" s="51" t="s">
        <v>59</v>
      </c>
      <c r="C18" s="63">
        <v>4620</v>
      </c>
      <c r="D18" s="53">
        <v>126415</v>
      </c>
      <c r="E18" s="55">
        <f t="shared" si="0"/>
        <v>0.73732866724992707</v>
      </c>
      <c r="F18" s="64">
        <f t="shared" si="1"/>
        <v>27.362554112554111</v>
      </c>
      <c r="G18" s="54">
        <v>171450</v>
      </c>
      <c r="H18" s="53">
        <v>85526</v>
      </c>
      <c r="I18" s="55">
        <f t="shared" si="2"/>
        <v>0.67654946011153738</v>
      </c>
      <c r="J18" s="64">
        <f t="shared" si="3"/>
        <v>18.512121212121212</v>
      </c>
      <c r="K18" s="53">
        <v>7518</v>
      </c>
      <c r="L18" s="55">
        <f t="shared" si="4"/>
        <v>5.9470790649843772E-2</v>
      </c>
      <c r="M18" s="64">
        <f t="shared" si="5"/>
        <v>1.6272727272727272</v>
      </c>
      <c r="N18" s="53">
        <v>33371</v>
      </c>
      <c r="O18" s="55">
        <f t="shared" si="6"/>
        <v>0.26397974923861883</v>
      </c>
      <c r="P18" s="65">
        <f t="shared" si="7"/>
        <v>7.2231601731601733</v>
      </c>
    </row>
    <row r="19" spans="1:16" x14ac:dyDescent="0.2">
      <c r="A19" s="34" t="s">
        <v>58</v>
      </c>
      <c r="B19" s="51" t="s">
        <v>59</v>
      </c>
      <c r="C19" s="63">
        <v>3778</v>
      </c>
      <c r="D19" s="53">
        <v>131331</v>
      </c>
      <c r="E19" s="55">
        <f t="shared" si="0"/>
        <v>0.93805176994943007</v>
      </c>
      <c r="F19" s="64">
        <f t="shared" si="1"/>
        <v>34.762043409211223</v>
      </c>
      <c r="G19" s="54">
        <v>140004</v>
      </c>
      <c r="H19" s="53">
        <v>74261</v>
      </c>
      <c r="I19" s="55">
        <f t="shared" si="2"/>
        <v>0.56544913234499095</v>
      </c>
      <c r="J19" s="64">
        <f t="shared" si="3"/>
        <v>19.656167284277394</v>
      </c>
      <c r="K19" s="53">
        <v>13129</v>
      </c>
      <c r="L19" s="55">
        <f t="shared" si="4"/>
        <v>9.9968781171239085E-2</v>
      </c>
      <c r="M19" s="64">
        <f t="shared" si="5"/>
        <v>3.4751191106405503</v>
      </c>
      <c r="N19" s="53">
        <v>43941</v>
      </c>
      <c r="O19" s="55">
        <f t="shared" si="6"/>
        <v>0.33458208648377002</v>
      </c>
      <c r="P19" s="65">
        <f t="shared" si="7"/>
        <v>11.630757014293277</v>
      </c>
    </row>
    <row r="20" spans="1:16" x14ac:dyDescent="0.2">
      <c r="A20" s="34" t="s">
        <v>61</v>
      </c>
      <c r="B20" s="51" t="s">
        <v>62</v>
      </c>
      <c r="C20" s="63">
        <v>5559</v>
      </c>
      <c r="D20" s="53">
        <v>578318</v>
      </c>
      <c r="E20" s="55">
        <f t="shared" si="0"/>
        <v>0.22754494787639851</v>
      </c>
      <c r="F20" s="64">
        <f t="shared" si="1"/>
        <v>104.03273970138514</v>
      </c>
      <c r="G20" s="54">
        <v>2541555</v>
      </c>
      <c r="H20" s="53">
        <v>416791</v>
      </c>
      <c r="I20" s="55">
        <f t="shared" si="2"/>
        <v>0.7206951884603281</v>
      </c>
      <c r="J20" s="64">
        <f t="shared" si="3"/>
        <v>74.975894945134016</v>
      </c>
      <c r="K20" s="53">
        <v>62508</v>
      </c>
      <c r="L20" s="55">
        <f t="shared" si="4"/>
        <v>0.10808586279520956</v>
      </c>
      <c r="M20" s="64">
        <f t="shared" si="5"/>
        <v>11.244468429573665</v>
      </c>
      <c r="N20" s="53">
        <v>99019</v>
      </c>
      <c r="O20" s="55">
        <f t="shared" si="6"/>
        <v>0.17121894874446239</v>
      </c>
      <c r="P20" s="65">
        <f t="shared" si="7"/>
        <v>17.812376326677459</v>
      </c>
    </row>
    <row r="21" spans="1:16" x14ac:dyDescent="0.2">
      <c r="A21" s="34" t="s">
        <v>63</v>
      </c>
      <c r="B21" s="51" t="s">
        <v>64</v>
      </c>
      <c r="C21" s="63">
        <v>29568</v>
      </c>
      <c r="D21" s="53">
        <v>619384</v>
      </c>
      <c r="E21" s="55">
        <f t="shared" si="0"/>
        <v>1</v>
      </c>
      <c r="F21" s="64">
        <f t="shared" si="1"/>
        <v>20.947781385281385</v>
      </c>
      <c r="G21" s="54">
        <v>619384</v>
      </c>
      <c r="H21" s="53">
        <v>496073</v>
      </c>
      <c r="I21" s="55">
        <f t="shared" si="2"/>
        <v>0.80091348823992869</v>
      </c>
      <c r="J21" s="64">
        <f t="shared" si="3"/>
        <v>16.777360660173159</v>
      </c>
      <c r="K21" s="53">
        <v>20325</v>
      </c>
      <c r="L21" s="55">
        <f t="shared" si="4"/>
        <v>3.2814861216951034E-2</v>
      </c>
      <c r="M21" s="64">
        <f t="shared" si="5"/>
        <v>0.68739853896103897</v>
      </c>
      <c r="N21" s="53">
        <v>102986</v>
      </c>
      <c r="O21" s="55">
        <f t="shared" si="6"/>
        <v>0.16627165054312026</v>
      </c>
      <c r="P21" s="65">
        <f t="shared" si="7"/>
        <v>3.4830221861471862</v>
      </c>
    </row>
    <row r="22" spans="1:16" x14ac:dyDescent="0.2">
      <c r="A22" s="34" t="s">
        <v>65</v>
      </c>
      <c r="B22" s="51" t="s">
        <v>66</v>
      </c>
      <c r="C22" s="63">
        <v>22529</v>
      </c>
      <c r="D22" s="53">
        <v>1384082</v>
      </c>
      <c r="E22" s="55">
        <f t="shared" si="0"/>
        <v>1</v>
      </c>
      <c r="F22" s="64">
        <f t="shared" si="1"/>
        <v>61.435571929513074</v>
      </c>
      <c r="G22" s="54">
        <v>1384082</v>
      </c>
      <c r="H22" s="53">
        <v>1086662</v>
      </c>
      <c r="I22" s="55">
        <f t="shared" si="2"/>
        <v>0.78511388776098523</v>
      </c>
      <c r="J22" s="64">
        <f t="shared" si="3"/>
        <v>48.23392072439966</v>
      </c>
      <c r="K22" s="53">
        <v>169236</v>
      </c>
      <c r="L22" s="55">
        <f t="shared" si="4"/>
        <v>0.12227310231619225</v>
      </c>
      <c r="M22" s="64">
        <f t="shared" si="5"/>
        <v>7.5119179723911405</v>
      </c>
      <c r="N22" s="53">
        <v>128184</v>
      </c>
      <c r="O22" s="55">
        <f t="shared" si="6"/>
        <v>9.2613009922822495E-2</v>
      </c>
      <c r="P22" s="65">
        <f t="shared" si="7"/>
        <v>5.6897332327222694</v>
      </c>
    </row>
    <row r="23" spans="1:16" x14ac:dyDescent="0.2">
      <c r="A23" s="34" t="s">
        <v>67</v>
      </c>
      <c r="B23" s="51" t="s">
        <v>68</v>
      </c>
      <c r="C23" s="63">
        <v>3616</v>
      </c>
      <c r="D23" s="53">
        <v>261976</v>
      </c>
      <c r="E23" s="55">
        <f t="shared" si="0"/>
        <v>1</v>
      </c>
      <c r="F23" s="64">
        <f t="shared" si="1"/>
        <v>72.44911504424779</v>
      </c>
      <c r="G23" s="54">
        <v>261976</v>
      </c>
      <c r="H23" s="53">
        <v>195662</v>
      </c>
      <c r="I23" s="55">
        <f t="shared" si="2"/>
        <v>0.74686994228478942</v>
      </c>
      <c r="J23" s="64">
        <f t="shared" si="3"/>
        <v>54.110066371681413</v>
      </c>
      <c r="K23" s="53">
        <v>46372</v>
      </c>
      <c r="L23" s="55">
        <f t="shared" si="4"/>
        <v>0.17700858093871194</v>
      </c>
      <c r="M23" s="64">
        <f t="shared" si="5"/>
        <v>12.824115044247788</v>
      </c>
      <c r="N23" s="53">
        <v>19942</v>
      </c>
      <c r="O23" s="55">
        <f t="shared" si="6"/>
        <v>7.6121476776498609E-2</v>
      </c>
      <c r="P23" s="65">
        <f t="shared" si="7"/>
        <v>5.5149336283185839</v>
      </c>
    </row>
    <row r="24" spans="1:16" x14ac:dyDescent="0.2">
      <c r="A24" s="34" t="s">
        <v>69</v>
      </c>
      <c r="B24" s="51" t="s">
        <v>70</v>
      </c>
      <c r="C24" s="63">
        <v>17075</v>
      </c>
      <c r="D24" s="53">
        <v>904443</v>
      </c>
      <c r="E24" s="55">
        <f t="shared" si="0"/>
        <v>1</v>
      </c>
      <c r="F24" s="64">
        <f t="shared" si="1"/>
        <v>52.968843338213766</v>
      </c>
      <c r="G24" s="54">
        <v>904443</v>
      </c>
      <c r="H24" s="53">
        <v>607417</v>
      </c>
      <c r="I24" s="55">
        <f t="shared" si="2"/>
        <v>0.67159235020891306</v>
      </c>
      <c r="J24" s="64">
        <f t="shared" si="3"/>
        <v>35.573469985358713</v>
      </c>
      <c r="K24" s="53">
        <v>70153</v>
      </c>
      <c r="L24" s="55">
        <f t="shared" si="4"/>
        <v>7.7564865889834952E-2</v>
      </c>
      <c r="M24" s="64">
        <f t="shared" si="5"/>
        <v>4.1085212298682281</v>
      </c>
      <c r="N24" s="53">
        <v>226873</v>
      </c>
      <c r="O24" s="55">
        <f t="shared" si="6"/>
        <v>0.25084278390125192</v>
      </c>
      <c r="P24" s="65">
        <f t="shared" si="7"/>
        <v>13.286852122986822</v>
      </c>
    </row>
    <row r="25" spans="1:16" x14ac:dyDescent="0.2">
      <c r="A25" s="34" t="s">
        <v>71</v>
      </c>
      <c r="B25" s="51" t="s">
        <v>72</v>
      </c>
      <c r="C25" s="63">
        <v>14532</v>
      </c>
      <c r="D25" s="53">
        <v>1107378</v>
      </c>
      <c r="E25" s="55">
        <f t="shared" si="0"/>
        <v>1</v>
      </c>
      <c r="F25" s="64">
        <f t="shared" si="1"/>
        <v>76.202725020644095</v>
      </c>
      <c r="G25" s="54">
        <v>1107378</v>
      </c>
      <c r="H25" s="53">
        <v>844873</v>
      </c>
      <c r="I25" s="55">
        <f t="shared" si="2"/>
        <v>0.76294905623915232</v>
      </c>
      <c r="J25" s="64">
        <f t="shared" si="3"/>
        <v>58.13879713735205</v>
      </c>
      <c r="K25" s="53">
        <v>87231</v>
      </c>
      <c r="L25" s="55">
        <f t="shared" si="4"/>
        <v>7.877256004724674E-2</v>
      </c>
      <c r="M25" s="64">
        <f t="shared" si="5"/>
        <v>6.0026837324525184</v>
      </c>
      <c r="N25" s="53">
        <v>175274</v>
      </c>
      <c r="O25" s="55">
        <f t="shared" si="6"/>
        <v>0.15827838371360095</v>
      </c>
      <c r="P25" s="65">
        <f t="shared" si="7"/>
        <v>12.061244150839526</v>
      </c>
    </row>
    <row r="26" spans="1:16" x14ac:dyDescent="0.2">
      <c r="A26" s="34" t="s">
        <v>73</v>
      </c>
      <c r="B26" s="51" t="s">
        <v>74</v>
      </c>
      <c r="C26" s="63">
        <v>1410</v>
      </c>
      <c r="D26" s="53">
        <v>620595</v>
      </c>
      <c r="E26" s="55">
        <f t="shared" si="0"/>
        <v>0.71784090777647969</v>
      </c>
      <c r="F26" s="64">
        <f t="shared" si="1"/>
        <v>440.13829787234044</v>
      </c>
      <c r="G26" s="54">
        <v>864530</v>
      </c>
      <c r="H26" s="53">
        <v>391707</v>
      </c>
      <c r="I26" s="55">
        <f t="shared" si="2"/>
        <v>0.63117975491262412</v>
      </c>
      <c r="J26" s="64">
        <f t="shared" si="3"/>
        <v>277.80638297872338</v>
      </c>
      <c r="K26" s="53">
        <v>25170</v>
      </c>
      <c r="L26" s="55">
        <f t="shared" si="4"/>
        <v>4.055785173905687E-2</v>
      </c>
      <c r="M26" s="64">
        <f t="shared" si="5"/>
        <v>17.851063829787233</v>
      </c>
      <c r="N26" s="53">
        <v>203718</v>
      </c>
      <c r="O26" s="55">
        <f t="shared" si="6"/>
        <v>0.32826239334831897</v>
      </c>
      <c r="P26" s="65">
        <f t="shared" si="7"/>
        <v>144.48085106382979</v>
      </c>
    </row>
    <row r="27" spans="1:16" x14ac:dyDescent="0.2">
      <c r="A27" s="34" t="s">
        <v>75</v>
      </c>
      <c r="B27" s="51" t="s">
        <v>76</v>
      </c>
      <c r="C27" s="63">
        <v>25163</v>
      </c>
      <c r="D27" s="53">
        <v>2847701</v>
      </c>
      <c r="E27" s="55">
        <f t="shared" si="0"/>
        <v>0.99129738876409346</v>
      </c>
      <c r="F27" s="64">
        <f t="shared" si="1"/>
        <v>113.17017048841554</v>
      </c>
      <c r="G27" s="54">
        <v>2872701</v>
      </c>
      <c r="H27" s="53">
        <v>1668149</v>
      </c>
      <c r="I27" s="55">
        <f t="shared" si="2"/>
        <v>0.58578797422903595</v>
      </c>
      <c r="J27" s="64">
        <f t="shared" si="3"/>
        <v>66.293724913563565</v>
      </c>
      <c r="K27" s="53">
        <v>267600</v>
      </c>
      <c r="L27" s="55">
        <f t="shared" si="4"/>
        <v>9.3970539744165554E-2</v>
      </c>
      <c r="M27" s="64">
        <f t="shared" si="5"/>
        <v>10.634662003735643</v>
      </c>
      <c r="N27" s="53">
        <v>911952</v>
      </c>
      <c r="O27" s="55">
        <f t="shared" si="6"/>
        <v>0.32024148602679847</v>
      </c>
      <c r="P27" s="65">
        <f t="shared" si="7"/>
        <v>36.241783571116322</v>
      </c>
    </row>
    <row r="28" spans="1:16" x14ac:dyDescent="0.2">
      <c r="A28" s="34" t="s">
        <v>77</v>
      </c>
      <c r="B28" s="51" t="s">
        <v>78</v>
      </c>
      <c r="C28" s="63">
        <v>5991</v>
      </c>
      <c r="D28" s="53">
        <v>93153</v>
      </c>
      <c r="E28" s="55">
        <f t="shared" si="0"/>
        <v>0.98104325297778905</v>
      </c>
      <c r="F28" s="64">
        <f t="shared" si="1"/>
        <v>15.548823234852279</v>
      </c>
      <c r="G28" s="54">
        <v>94953</v>
      </c>
      <c r="H28" s="53">
        <v>50618</v>
      </c>
      <c r="I28" s="55">
        <f t="shared" si="2"/>
        <v>0.54338561291638487</v>
      </c>
      <c r="J28" s="64">
        <f t="shared" si="3"/>
        <v>8.4490068435987311</v>
      </c>
      <c r="K28" s="53">
        <v>6527</v>
      </c>
      <c r="L28" s="55">
        <f t="shared" si="4"/>
        <v>7.0067523321846847E-2</v>
      </c>
      <c r="M28" s="64">
        <f t="shared" si="5"/>
        <v>1.0894675346352862</v>
      </c>
      <c r="N28" s="53">
        <v>36008</v>
      </c>
      <c r="O28" s="55">
        <f t="shared" si="6"/>
        <v>0.38654686376176828</v>
      </c>
      <c r="P28" s="65">
        <f t="shared" si="7"/>
        <v>6.0103488566182603</v>
      </c>
    </row>
    <row r="29" spans="1:16" x14ac:dyDescent="0.2">
      <c r="A29" s="34" t="s">
        <v>80</v>
      </c>
      <c r="B29" s="51" t="s">
        <v>78</v>
      </c>
      <c r="C29" s="63">
        <v>1920</v>
      </c>
      <c r="D29" s="53">
        <v>110145</v>
      </c>
      <c r="E29" s="55">
        <f t="shared" si="0"/>
        <v>1</v>
      </c>
      <c r="F29" s="64">
        <f t="shared" si="1"/>
        <v>57.3671875</v>
      </c>
      <c r="G29" s="54">
        <v>110145</v>
      </c>
      <c r="H29" s="53">
        <v>67901</v>
      </c>
      <c r="I29" s="55">
        <f t="shared" si="2"/>
        <v>0.61646919969131597</v>
      </c>
      <c r="J29" s="64">
        <f t="shared" si="3"/>
        <v>35.365104166666669</v>
      </c>
      <c r="K29" s="53">
        <v>9757</v>
      </c>
      <c r="L29" s="55">
        <f t="shared" si="4"/>
        <v>8.858323119524264E-2</v>
      </c>
      <c r="M29" s="64">
        <f t="shared" si="5"/>
        <v>5.0817708333333336</v>
      </c>
      <c r="N29" s="53">
        <v>32487</v>
      </c>
      <c r="O29" s="55">
        <f t="shared" si="6"/>
        <v>0.29494756911344139</v>
      </c>
      <c r="P29" s="65">
        <f t="shared" si="7"/>
        <v>16.920312500000001</v>
      </c>
    </row>
    <row r="30" spans="1:16" x14ac:dyDescent="0.2">
      <c r="A30" s="34" t="s">
        <v>79</v>
      </c>
      <c r="B30" s="51" t="s">
        <v>78</v>
      </c>
      <c r="C30" s="63">
        <v>19821</v>
      </c>
      <c r="D30" s="53">
        <v>1516981</v>
      </c>
      <c r="E30" s="55">
        <f t="shared" si="0"/>
        <v>1</v>
      </c>
      <c r="F30" s="64">
        <f t="shared" si="1"/>
        <v>76.534029564603202</v>
      </c>
      <c r="G30" s="54">
        <v>1516981</v>
      </c>
      <c r="H30" s="53">
        <v>1048816</v>
      </c>
      <c r="I30" s="55">
        <f t="shared" si="2"/>
        <v>0.69138374178714168</v>
      </c>
      <c r="J30" s="64">
        <f t="shared" si="3"/>
        <v>52.914383734423083</v>
      </c>
      <c r="K30" s="53">
        <v>152437</v>
      </c>
      <c r="L30" s="55">
        <f t="shared" si="4"/>
        <v>0.1004870858633035</v>
      </c>
      <c r="M30" s="64">
        <f t="shared" si="5"/>
        <v>7.6906816003228897</v>
      </c>
      <c r="N30" s="53">
        <v>315728</v>
      </c>
      <c r="O30" s="55">
        <f t="shared" si="6"/>
        <v>0.2081291723495548</v>
      </c>
      <c r="P30" s="65">
        <f t="shared" si="7"/>
        <v>15.928964229857222</v>
      </c>
    </row>
    <row r="31" spans="1:16" x14ac:dyDescent="0.2">
      <c r="A31" s="34" t="s">
        <v>81</v>
      </c>
      <c r="B31" s="51" t="s">
        <v>82</v>
      </c>
      <c r="C31" s="63">
        <v>34114</v>
      </c>
      <c r="D31" s="53">
        <v>1027132</v>
      </c>
      <c r="E31" s="55">
        <f t="shared" si="0"/>
        <v>1</v>
      </c>
      <c r="F31" s="64">
        <f t="shared" si="1"/>
        <v>30.108811631588203</v>
      </c>
      <c r="G31" s="54">
        <v>1027132</v>
      </c>
      <c r="H31" s="53">
        <v>684245</v>
      </c>
      <c r="I31" s="55">
        <f t="shared" si="2"/>
        <v>0.66617046299793992</v>
      </c>
      <c r="J31" s="64">
        <f t="shared" si="3"/>
        <v>20.057600984932872</v>
      </c>
      <c r="K31" s="53">
        <v>177733</v>
      </c>
      <c r="L31" s="55">
        <f t="shared" si="4"/>
        <v>0.17303812947118774</v>
      </c>
      <c r="M31" s="64">
        <f t="shared" si="5"/>
        <v>5.2099724453303633</v>
      </c>
      <c r="N31" s="53">
        <v>165154</v>
      </c>
      <c r="O31" s="55">
        <f t="shared" si="6"/>
        <v>0.16079140753087237</v>
      </c>
      <c r="P31" s="65">
        <f t="shared" si="7"/>
        <v>4.8412382013249688</v>
      </c>
    </row>
    <row r="32" spans="1:16" x14ac:dyDescent="0.2">
      <c r="A32" s="34" t="s">
        <v>83</v>
      </c>
      <c r="B32" s="51" t="s">
        <v>84</v>
      </c>
      <c r="C32" s="63">
        <v>12588</v>
      </c>
      <c r="D32" s="53">
        <v>498894</v>
      </c>
      <c r="E32" s="55">
        <f t="shared" si="0"/>
        <v>1</v>
      </c>
      <c r="F32" s="64">
        <f t="shared" si="1"/>
        <v>39.632507149666345</v>
      </c>
      <c r="G32" s="54">
        <v>498894</v>
      </c>
      <c r="H32" s="53">
        <v>315402</v>
      </c>
      <c r="I32" s="55">
        <f t="shared" si="2"/>
        <v>0.63220243177909541</v>
      </c>
      <c r="J32" s="64">
        <f t="shared" si="3"/>
        <v>25.05576739752145</v>
      </c>
      <c r="K32" s="53">
        <v>74572</v>
      </c>
      <c r="L32" s="55">
        <f t="shared" si="4"/>
        <v>0.14947463789903265</v>
      </c>
      <c r="M32" s="64">
        <f t="shared" si="5"/>
        <v>5.9240546552272004</v>
      </c>
      <c r="N32" s="53">
        <v>108920</v>
      </c>
      <c r="O32" s="55">
        <f t="shared" si="6"/>
        <v>0.21832293032187197</v>
      </c>
      <c r="P32" s="65">
        <f t="shared" si="7"/>
        <v>8.6526850969176987</v>
      </c>
    </row>
    <row r="33" spans="1:16" x14ac:dyDescent="0.2">
      <c r="A33" s="34" t="s">
        <v>85</v>
      </c>
      <c r="B33" s="51" t="s">
        <v>86</v>
      </c>
      <c r="C33" s="63">
        <v>75604</v>
      </c>
      <c r="D33" s="53">
        <v>2533087</v>
      </c>
      <c r="E33" s="55">
        <f t="shared" si="0"/>
        <v>0.95493379968793246</v>
      </c>
      <c r="F33" s="64">
        <f t="shared" si="1"/>
        <v>33.50466906512883</v>
      </c>
      <c r="G33" s="54">
        <v>2652631</v>
      </c>
      <c r="H33" s="53">
        <v>2077877</v>
      </c>
      <c r="I33" s="55">
        <f t="shared" si="2"/>
        <v>0.82029436809710843</v>
      </c>
      <c r="J33" s="64">
        <f t="shared" si="3"/>
        <v>27.48369133908259</v>
      </c>
      <c r="K33" s="53">
        <v>130574</v>
      </c>
      <c r="L33" s="55">
        <f t="shared" si="4"/>
        <v>5.1547380725573182E-2</v>
      </c>
      <c r="M33" s="64">
        <f t="shared" si="5"/>
        <v>1.72707793238453</v>
      </c>
      <c r="N33" s="53">
        <v>324636</v>
      </c>
      <c r="O33" s="55">
        <f t="shared" si="6"/>
        <v>0.12815825117731844</v>
      </c>
      <c r="P33" s="65">
        <f t="shared" si="7"/>
        <v>4.2938997936617112</v>
      </c>
    </row>
    <row r="34" spans="1:16" x14ac:dyDescent="0.2">
      <c r="A34" s="34" t="s">
        <v>87</v>
      </c>
      <c r="B34" s="51" t="s">
        <v>88</v>
      </c>
      <c r="C34" s="63">
        <v>17871</v>
      </c>
      <c r="D34" s="53">
        <v>728687</v>
      </c>
      <c r="E34" s="55">
        <f t="shared" si="0"/>
        <v>1</v>
      </c>
      <c r="F34" s="64">
        <f t="shared" si="1"/>
        <v>40.774830731352473</v>
      </c>
      <c r="G34" s="54">
        <v>728687</v>
      </c>
      <c r="H34" s="53">
        <v>515351</v>
      </c>
      <c r="I34" s="55">
        <f t="shared" si="2"/>
        <v>0.70723232334321873</v>
      </c>
      <c r="J34" s="64">
        <f t="shared" si="3"/>
        <v>28.837278272060882</v>
      </c>
      <c r="K34" s="53">
        <v>53329</v>
      </c>
      <c r="L34" s="55">
        <f t="shared" si="4"/>
        <v>7.3185057507544393E-2</v>
      </c>
      <c r="M34" s="64">
        <f t="shared" si="5"/>
        <v>2.984108331934419</v>
      </c>
      <c r="N34" s="53">
        <v>160007</v>
      </c>
      <c r="O34" s="55">
        <f t="shared" si="6"/>
        <v>0.21958261914923691</v>
      </c>
      <c r="P34" s="65">
        <f t="shared" si="7"/>
        <v>8.9534441273571712</v>
      </c>
    </row>
    <row r="35" spans="1:16" x14ac:dyDescent="0.2">
      <c r="A35" s="34" t="s">
        <v>89</v>
      </c>
      <c r="B35" s="51" t="s">
        <v>90</v>
      </c>
      <c r="C35" s="63">
        <v>131744</v>
      </c>
      <c r="D35" s="53">
        <v>6069806</v>
      </c>
      <c r="E35" s="55">
        <f t="shared" si="0"/>
        <v>0.96987491409461835</v>
      </c>
      <c r="F35" s="64">
        <f t="shared" si="1"/>
        <v>46.072731965023074</v>
      </c>
      <c r="G35" s="54">
        <v>6258339</v>
      </c>
      <c r="H35" s="53">
        <v>4452978</v>
      </c>
      <c r="I35" s="55">
        <f t="shared" si="2"/>
        <v>0.73362773044146712</v>
      </c>
      <c r="J35" s="64">
        <f t="shared" si="3"/>
        <v>33.800233786737913</v>
      </c>
      <c r="K35" s="53">
        <v>205108</v>
      </c>
      <c r="L35" s="55">
        <f t="shared" si="4"/>
        <v>3.3791524803263896E-2</v>
      </c>
      <c r="M35" s="64">
        <f t="shared" si="5"/>
        <v>1.5568678649502066</v>
      </c>
      <c r="N35" s="53">
        <v>1411720</v>
      </c>
      <c r="O35" s="55">
        <f t="shared" si="6"/>
        <v>0.23258074475526894</v>
      </c>
      <c r="P35" s="65">
        <f t="shared" si="7"/>
        <v>10.715630313334952</v>
      </c>
    </row>
    <row r="36" spans="1:16" x14ac:dyDescent="0.2">
      <c r="A36" s="34" t="s">
        <v>91</v>
      </c>
      <c r="B36" s="51" t="s">
        <v>90</v>
      </c>
      <c r="C36" s="63">
        <v>59190</v>
      </c>
      <c r="D36" s="53">
        <v>8851212</v>
      </c>
      <c r="E36" s="55">
        <f t="shared" si="0"/>
        <v>1</v>
      </c>
      <c r="F36" s="64">
        <f t="shared" si="1"/>
        <v>149.53897617840852</v>
      </c>
      <c r="G36" s="54">
        <v>8851212</v>
      </c>
      <c r="H36" s="53">
        <v>4663667</v>
      </c>
      <c r="I36" s="55">
        <f t="shared" si="2"/>
        <v>0.52689586465672722</v>
      </c>
      <c r="J36" s="64">
        <f t="shared" si="3"/>
        <v>78.791468153404296</v>
      </c>
      <c r="K36" s="53">
        <v>456900</v>
      </c>
      <c r="L36" s="55">
        <f t="shared" si="4"/>
        <v>5.1620049322058943E-2</v>
      </c>
      <c r="M36" s="64">
        <f t="shared" si="5"/>
        <v>7.7192093258996453</v>
      </c>
      <c r="N36" s="53">
        <v>3730645</v>
      </c>
      <c r="O36" s="55">
        <f t="shared" si="6"/>
        <v>0.42148408602121384</v>
      </c>
      <c r="P36" s="65">
        <f t="shared" si="7"/>
        <v>63.028298699104582</v>
      </c>
    </row>
    <row r="37" spans="1:16" x14ac:dyDescent="0.2">
      <c r="A37" s="34" t="s">
        <v>93</v>
      </c>
      <c r="B37" s="51" t="s">
        <v>94</v>
      </c>
      <c r="C37" s="63">
        <v>8020</v>
      </c>
      <c r="D37" s="53">
        <v>161749</v>
      </c>
      <c r="E37" s="55">
        <f t="shared" si="0"/>
        <v>1</v>
      </c>
      <c r="F37" s="64">
        <f t="shared" si="1"/>
        <v>20.168204488778056</v>
      </c>
      <c r="G37" s="54">
        <v>161749</v>
      </c>
      <c r="H37" s="53">
        <v>98954</v>
      </c>
      <c r="I37" s="55">
        <f t="shared" si="2"/>
        <v>0.61177503415786183</v>
      </c>
      <c r="J37" s="64">
        <f t="shared" si="3"/>
        <v>12.338403990024938</v>
      </c>
      <c r="K37" s="53">
        <v>15345</v>
      </c>
      <c r="L37" s="55">
        <f t="shared" si="4"/>
        <v>9.4869210937934698E-2</v>
      </c>
      <c r="M37" s="64">
        <f t="shared" si="5"/>
        <v>1.9133416458852868</v>
      </c>
      <c r="N37" s="53">
        <v>47450</v>
      </c>
      <c r="O37" s="55">
        <f t="shared" si="6"/>
        <v>0.2933557549042034</v>
      </c>
      <c r="P37" s="65">
        <f t="shared" si="7"/>
        <v>5.9164588528678301</v>
      </c>
    </row>
    <row r="38" spans="1:16" x14ac:dyDescent="0.2">
      <c r="A38" s="34" t="s">
        <v>97</v>
      </c>
      <c r="B38" s="51" t="s">
        <v>96</v>
      </c>
      <c r="C38" s="63">
        <v>6154</v>
      </c>
      <c r="D38" s="53">
        <v>410608</v>
      </c>
      <c r="E38" s="55">
        <f t="shared" si="0"/>
        <v>0.99077530397098668</v>
      </c>
      <c r="F38" s="64">
        <f t="shared" si="1"/>
        <v>66.722131946701339</v>
      </c>
      <c r="G38" s="54">
        <v>414431</v>
      </c>
      <c r="H38" s="53">
        <v>277742</v>
      </c>
      <c r="I38" s="55">
        <f t="shared" si="2"/>
        <v>0.67641643611425006</v>
      </c>
      <c r="J38" s="64">
        <f t="shared" si="3"/>
        <v>45.131946701332467</v>
      </c>
      <c r="K38" s="53">
        <v>32528</v>
      </c>
      <c r="L38" s="55">
        <f t="shared" si="4"/>
        <v>7.9219109223395548E-2</v>
      </c>
      <c r="M38" s="64">
        <f t="shared" si="5"/>
        <v>5.2856678583035421</v>
      </c>
      <c r="N38" s="53">
        <v>100338</v>
      </c>
      <c r="O38" s="55">
        <f t="shared" si="6"/>
        <v>0.24436445466235437</v>
      </c>
      <c r="P38" s="65">
        <f t="shared" si="7"/>
        <v>16.304517387065324</v>
      </c>
    </row>
    <row r="39" spans="1:16" x14ac:dyDescent="0.2">
      <c r="A39" s="34" t="s">
        <v>95</v>
      </c>
      <c r="B39" s="51" t="s">
        <v>96</v>
      </c>
      <c r="C39" s="63">
        <v>4230</v>
      </c>
      <c r="D39" s="53">
        <v>330200</v>
      </c>
      <c r="E39" s="55">
        <f t="shared" si="0"/>
        <v>0.94815036022247934</v>
      </c>
      <c r="F39" s="64">
        <f t="shared" si="1"/>
        <v>78.061465721040193</v>
      </c>
      <c r="G39" s="54">
        <v>348257</v>
      </c>
      <c r="H39" s="53">
        <v>228173</v>
      </c>
      <c r="I39" s="55">
        <f t="shared" si="2"/>
        <v>0.69101453664445789</v>
      </c>
      <c r="J39" s="64">
        <f t="shared" si="3"/>
        <v>53.941607565011822</v>
      </c>
      <c r="K39" s="53">
        <v>19226</v>
      </c>
      <c r="L39" s="55">
        <f t="shared" si="4"/>
        <v>5.8225317989097518E-2</v>
      </c>
      <c r="M39" s="64">
        <f t="shared" si="5"/>
        <v>4.5451536643026005</v>
      </c>
      <c r="N39" s="53">
        <v>82801</v>
      </c>
      <c r="O39" s="55">
        <f t="shared" si="6"/>
        <v>0.25076014536644459</v>
      </c>
      <c r="P39" s="65">
        <f t="shared" si="7"/>
        <v>19.574704491725768</v>
      </c>
    </row>
    <row r="40" spans="1:16" x14ac:dyDescent="0.2">
      <c r="A40" s="34" t="s">
        <v>98</v>
      </c>
      <c r="B40" s="51" t="s">
        <v>99</v>
      </c>
      <c r="C40" s="63">
        <v>9476</v>
      </c>
      <c r="D40" s="53">
        <v>757211</v>
      </c>
      <c r="E40" s="55">
        <f t="shared" si="0"/>
        <v>1</v>
      </c>
      <c r="F40" s="64">
        <f t="shared" si="1"/>
        <v>79.908294639088226</v>
      </c>
      <c r="G40" s="54">
        <v>757211</v>
      </c>
      <c r="H40" s="53">
        <v>549987</v>
      </c>
      <c r="I40" s="55">
        <f t="shared" si="2"/>
        <v>0.72633255459838808</v>
      </c>
      <c r="J40" s="64">
        <f t="shared" si="3"/>
        <v>58.039995778809626</v>
      </c>
      <c r="K40" s="53">
        <v>72397</v>
      </c>
      <c r="L40" s="55">
        <f t="shared" si="4"/>
        <v>9.5610074338592546E-2</v>
      </c>
      <c r="M40" s="64">
        <f t="shared" si="5"/>
        <v>7.6400379907133811</v>
      </c>
      <c r="N40" s="53">
        <v>134827</v>
      </c>
      <c r="O40" s="55">
        <f t="shared" si="6"/>
        <v>0.17805737106301942</v>
      </c>
      <c r="P40" s="65">
        <f t="shared" si="7"/>
        <v>14.228260869565217</v>
      </c>
    </row>
    <row r="41" spans="1:16" x14ac:dyDescent="0.2">
      <c r="A41" s="34" t="s">
        <v>100</v>
      </c>
      <c r="B41" s="51" t="s">
        <v>99</v>
      </c>
      <c r="C41" s="63">
        <v>12642</v>
      </c>
      <c r="D41" s="53">
        <v>1172017</v>
      </c>
      <c r="E41" s="55">
        <f t="shared" si="0"/>
        <v>0.9765034352092703</v>
      </c>
      <c r="F41" s="64">
        <f t="shared" si="1"/>
        <v>92.70819490586932</v>
      </c>
      <c r="G41" s="54">
        <v>1200218</v>
      </c>
      <c r="H41" s="53">
        <v>781618</v>
      </c>
      <c r="I41" s="55">
        <f t="shared" si="2"/>
        <v>0.66689988285152857</v>
      </c>
      <c r="J41" s="64">
        <f t="shared" si="3"/>
        <v>61.82708432210093</v>
      </c>
      <c r="K41" s="53">
        <v>108616</v>
      </c>
      <c r="L41" s="55">
        <f t="shared" si="4"/>
        <v>9.2674423664503167E-2</v>
      </c>
      <c r="M41" s="64">
        <f t="shared" si="5"/>
        <v>8.5916785318778679</v>
      </c>
      <c r="N41" s="53">
        <v>281783</v>
      </c>
      <c r="O41" s="55">
        <f t="shared" si="6"/>
        <v>0.24042569348396822</v>
      </c>
      <c r="P41" s="65">
        <f t="shared" si="7"/>
        <v>22.289432051890525</v>
      </c>
    </row>
    <row r="42" spans="1:16" x14ac:dyDescent="0.2">
      <c r="A42" s="34" t="s">
        <v>101</v>
      </c>
      <c r="B42" s="51" t="s">
        <v>102</v>
      </c>
      <c r="C42" s="63">
        <v>31931</v>
      </c>
      <c r="D42" s="53">
        <v>1318975</v>
      </c>
      <c r="E42" s="55">
        <f t="shared" si="0"/>
        <v>0.97711478241930505</v>
      </c>
      <c r="F42" s="64">
        <f t="shared" si="1"/>
        <v>41.307037048636118</v>
      </c>
      <c r="G42" s="54">
        <v>1349867</v>
      </c>
      <c r="H42" s="53">
        <v>1043396</v>
      </c>
      <c r="I42" s="55">
        <f t="shared" si="2"/>
        <v>0.79106578972308039</v>
      </c>
      <c r="J42" s="64">
        <f t="shared" si="3"/>
        <v>32.676583883999875</v>
      </c>
      <c r="K42" s="53">
        <v>108342</v>
      </c>
      <c r="L42" s="55">
        <f t="shared" si="4"/>
        <v>8.2141056502208154E-2</v>
      </c>
      <c r="M42" s="64">
        <f t="shared" si="5"/>
        <v>3.3930036641508252</v>
      </c>
      <c r="N42" s="53">
        <v>167237</v>
      </c>
      <c r="O42" s="55">
        <f t="shared" si="6"/>
        <v>0.12679315377471143</v>
      </c>
      <c r="P42" s="65">
        <f t="shared" si="7"/>
        <v>5.2374495004854218</v>
      </c>
    </row>
    <row r="43" spans="1:16" x14ac:dyDescent="0.2">
      <c r="A43" s="34" t="s">
        <v>103</v>
      </c>
      <c r="B43" s="51" t="s">
        <v>104</v>
      </c>
      <c r="C43" s="63">
        <v>16359</v>
      </c>
      <c r="D43" s="53">
        <v>767664</v>
      </c>
      <c r="E43" s="55">
        <f t="shared" si="0"/>
        <v>0.98083468768207049</v>
      </c>
      <c r="F43" s="64">
        <f t="shared" si="1"/>
        <v>46.926095727122686</v>
      </c>
      <c r="G43" s="54">
        <v>782664</v>
      </c>
      <c r="H43" s="53">
        <v>554793</v>
      </c>
      <c r="I43" s="55">
        <f t="shared" si="2"/>
        <v>0.72270290126930536</v>
      </c>
      <c r="J43" s="64">
        <f t="shared" si="3"/>
        <v>33.913625527232718</v>
      </c>
      <c r="K43" s="53">
        <v>52133</v>
      </c>
      <c r="L43" s="55">
        <f t="shared" si="4"/>
        <v>6.7911221576106212E-2</v>
      </c>
      <c r="M43" s="64">
        <f t="shared" si="5"/>
        <v>3.1868084846261997</v>
      </c>
      <c r="N43" s="53">
        <v>160738</v>
      </c>
      <c r="O43" s="55">
        <f t="shared" si="6"/>
        <v>0.20938587715458848</v>
      </c>
      <c r="P43" s="65">
        <f t="shared" si="7"/>
        <v>9.8256617152637684</v>
      </c>
    </row>
    <row r="44" spans="1:16" x14ac:dyDescent="0.2">
      <c r="A44" s="34" t="s">
        <v>105</v>
      </c>
      <c r="B44" s="51" t="s">
        <v>106</v>
      </c>
      <c r="C44" s="63">
        <v>11147</v>
      </c>
      <c r="D44" s="53">
        <v>390636</v>
      </c>
      <c r="E44" s="55">
        <f t="shared" si="0"/>
        <v>0.8273802463696901</v>
      </c>
      <c r="F44" s="64">
        <f t="shared" si="1"/>
        <v>35.044047725845516</v>
      </c>
      <c r="G44" s="54">
        <v>472136</v>
      </c>
      <c r="H44" s="53">
        <v>284681</v>
      </c>
      <c r="I44" s="55">
        <f t="shared" si="2"/>
        <v>0.72876283803848085</v>
      </c>
      <c r="J44" s="64">
        <f t="shared" si="3"/>
        <v>25.538799677043151</v>
      </c>
      <c r="K44" s="53">
        <v>29915</v>
      </c>
      <c r="L44" s="55">
        <f t="shared" si="4"/>
        <v>7.6580243500343037E-2</v>
      </c>
      <c r="M44" s="64">
        <f t="shared" si="5"/>
        <v>2.6836817080828923</v>
      </c>
      <c r="N44" s="53">
        <v>76040</v>
      </c>
      <c r="O44" s="55">
        <f t="shared" si="6"/>
        <v>0.19465691846117614</v>
      </c>
      <c r="P44" s="65">
        <f t="shared" si="7"/>
        <v>6.8215663407194764</v>
      </c>
    </row>
    <row r="45" spans="1:16" x14ac:dyDescent="0.2">
      <c r="A45" s="34" t="s">
        <v>107</v>
      </c>
      <c r="B45" s="51" t="s">
        <v>108</v>
      </c>
      <c r="C45" s="63">
        <v>9631</v>
      </c>
      <c r="D45" s="53">
        <v>148840</v>
      </c>
      <c r="E45" s="55">
        <f t="shared" si="0"/>
        <v>1</v>
      </c>
      <c r="F45" s="64">
        <f t="shared" si="1"/>
        <v>15.45426227806043</v>
      </c>
      <c r="G45" s="54">
        <v>148840</v>
      </c>
      <c r="H45" s="53">
        <v>87278</v>
      </c>
      <c r="I45" s="55">
        <f t="shared" si="2"/>
        <v>0.5863880677237302</v>
      </c>
      <c r="J45" s="64">
        <f t="shared" si="3"/>
        <v>9.0621949953275873</v>
      </c>
      <c r="K45" s="53">
        <v>18351</v>
      </c>
      <c r="L45" s="55">
        <f t="shared" si="4"/>
        <v>0.12329346949744692</v>
      </c>
      <c r="M45" s="64">
        <f t="shared" si="5"/>
        <v>1.9054096147855881</v>
      </c>
      <c r="N45" s="53">
        <v>43211</v>
      </c>
      <c r="O45" s="55">
        <f t="shared" si="6"/>
        <v>0.29031846277882289</v>
      </c>
      <c r="P45" s="65">
        <f t="shared" si="7"/>
        <v>4.4866576679472541</v>
      </c>
    </row>
    <row r="46" spans="1:16" x14ac:dyDescent="0.2">
      <c r="A46" s="34" t="s">
        <v>110</v>
      </c>
      <c r="B46" s="51" t="s">
        <v>108</v>
      </c>
      <c r="C46" s="63">
        <v>73192</v>
      </c>
      <c r="D46" s="53">
        <v>4436933</v>
      </c>
      <c r="E46" s="55">
        <f t="shared" si="0"/>
        <v>0.84261620996254416</v>
      </c>
      <c r="F46" s="64">
        <f t="shared" si="1"/>
        <v>60.62046398513499</v>
      </c>
      <c r="G46" s="54">
        <v>5265663</v>
      </c>
      <c r="H46" s="53">
        <v>3283937</v>
      </c>
      <c r="I46" s="55">
        <f t="shared" si="2"/>
        <v>0.7401367115527776</v>
      </c>
      <c r="J46" s="64">
        <f t="shared" si="3"/>
        <v>44.867430866761396</v>
      </c>
      <c r="K46" s="53">
        <v>375253</v>
      </c>
      <c r="L46" s="55">
        <f t="shared" si="4"/>
        <v>8.4574862861350394E-2</v>
      </c>
      <c r="M46" s="64">
        <f t="shared" si="5"/>
        <v>5.1269674281342219</v>
      </c>
      <c r="N46" s="53">
        <v>777743</v>
      </c>
      <c r="O46" s="55">
        <f t="shared" si="6"/>
        <v>0.17528842558587204</v>
      </c>
      <c r="P46" s="65">
        <f t="shared" si="7"/>
        <v>10.62606569023937</v>
      </c>
    </row>
    <row r="47" spans="1:16" x14ac:dyDescent="0.2">
      <c r="A47" s="34" t="s">
        <v>111</v>
      </c>
      <c r="B47" s="51" t="s">
        <v>112</v>
      </c>
      <c r="C47" s="63">
        <v>6528</v>
      </c>
      <c r="D47" s="53">
        <v>314352</v>
      </c>
      <c r="E47" s="55">
        <f t="shared" si="0"/>
        <v>1</v>
      </c>
      <c r="F47" s="64">
        <f t="shared" si="1"/>
        <v>48.154411764705884</v>
      </c>
      <c r="G47" s="54">
        <v>314352</v>
      </c>
      <c r="H47" s="53">
        <v>235889</v>
      </c>
      <c r="I47" s="55">
        <f t="shared" si="2"/>
        <v>0.75039764340611803</v>
      </c>
      <c r="J47" s="64">
        <f t="shared" si="3"/>
        <v>36.134957107843135</v>
      </c>
      <c r="K47" s="53">
        <v>41626</v>
      </c>
      <c r="L47" s="55">
        <f t="shared" si="4"/>
        <v>0.13241843538453707</v>
      </c>
      <c r="M47" s="64">
        <f t="shared" si="5"/>
        <v>6.3765318627450984</v>
      </c>
      <c r="N47" s="53">
        <v>36837</v>
      </c>
      <c r="O47" s="55">
        <f t="shared" si="6"/>
        <v>0.11718392120934494</v>
      </c>
      <c r="P47" s="65">
        <f t="shared" si="7"/>
        <v>5.6429227941176467</v>
      </c>
    </row>
    <row r="48" spans="1:16" x14ac:dyDescent="0.2">
      <c r="A48" s="34" t="s">
        <v>113</v>
      </c>
      <c r="B48" s="51" t="s">
        <v>114</v>
      </c>
      <c r="C48" s="63">
        <v>31012</v>
      </c>
      <c r="D48" s="53">
        <v>1139972</v>
      </c>
      <c r="E48" s="55">
        <f t="shared" si="0"/>
        <v>1</v>
      </c>
      <c r="F48" s="64">
        <f t="shared" si="1"/>
        <v>36.759061008641815</v>
      </c>
      <c r="G48" s="54">
        <v>1139972</v>
      </c>
      <c r="H48" s="53">
        <v>820810</v>
      </c>
      <c r="I48" s="55">
        <f t="shared" si="2"/>
        <v>0.72002645679016675</v>
      </c>
      <c r="J48" s="64">
        <f t="shared" si="3"/>
        <v>26.467496452985941</v>
      </c>
      <c r="K48" s="53">
        <v>71380</v>
      </c>
      <c r="L48" s="55">
        <f t="shared" si="4"/>
        <v>6.2615573014074027E-2</v>
      </c>
      <c r="M48" s="64">
        <f t="shared" si="5"/>
        <v>2.3016896685154133</v>
      </c>
      <c r="N48" s="53">
        <v>247782</v>
      </c>
      <c r="O48" s="55">
        <f t="shared" si="6"/>
        <v>0.2173579701957592</v>
      </c>
      <c r="P48" s="65">
        <f t="shared" si="7"/>
        <v>7.9898748871404619</v>
      </c>
    </row>
    <row r="49" spans="1:16" x14ac:dyDescent="0.2">
      <c r="A49" s="34" t="s">
        <v>115</v>
      </c>
      <c r="B49" s="51" t="s">
        <v>116</v>
      </c>
      <c r="C49" s="63">
        <v>23359</v>
      </c>
      <c r="D49" s="53">
        <v>2526577</v>
      </c>
      <c r="E49" s="55">
        <f t="shared" si="0"/>
        <v>0.936987690289113</v>
      </c>
      <c r="F49" s="64">
        <f t="shared" si="1"/>
        <v>108.16289224709962</v>
      </c>
      <c r="G49" s="54">
        <v>2696489</v>
      </c>
      <c r="H49" s="53">
        <v>1675403</v>
      </c>
      <c r="I49" s="55">
        <f t="shared" si="2"/>
        <v>0.6631117911704254</v>
      </c>
      <c r="J49" s="64">
        <f t="shared" si="3"/>
        <v>71.724089216147945</v>
      </c>
      <c r="K49" s="53">
        <v>135378</v>
      </c>
      <c r="L49" s="55">
        <f t="shared" si="4"/>
        <v>5.3581584887379248E-2</v>
      </c>
      <c r="M49" s="64">
        <f t="shared" si="5"/>
        <v>5.7955391926024227</v>
      </c>
      <c r="N49" s="53">
        <v>715796</v>
      </c>
      <c r="O49" s="55">
        <f t="shared" si="6"/>
        <v>0.2833066239421953</v>
      </c>
      <c r="P49" s="65">
        <f t="shared" si="7"/>
        <v>30.643263838349245</v>
      </c>
    </row>
    <row r="50" spans="1:16" x14ac:dyDescent="0.2">
      <c r="A50" s="34" t="s">
        <v>117</v>
      </c>
      <c r="B50" s="51" t="s">
        <v>118</v>
      </c>
      <c r="C50" s="63">
        <v>43240</v>
      </c>
      <c r="D50" s="53">
        <v>1207535</v>
      </c>
      <c r="E50" s="55">
        <f t="shared" si="0"/>
        <v>1</v>
      </c>
      <c r="F50" s="64">
        <f t="shared" si="1"/>
        <v>27.926341350601295</v>
      </c>
      <c r="G50" s="54">
        <v>1207535</v>
      </c>
      <c r="H50" s="53">
        <v>910106</v>
      </c>
      <c r="I50" s="55">
        <f t="shared" si="2"/>
        <v>0.75368912702323332</v>
      </c>
      <c r="J50" s="64">
        <f t="shared" si="3"/>
        <v>21.04777983348751</v>
      </c>
      <c r="K50" s="53">
        <v>49645</v>
      </c>
      <c r="L50" s="55">
        <f t="shared" si="4"/>
        <v>4.1112679963727757E-2</v>
      </c>
      <c r="M50" s="64">
        <f t="shared" si="5"/>
        <v>1.1481267345050878</v>
      </c>
      <c r="N50" s="53">
        <v>247784</v>
      </c>
      <c r="O50" s="55">
        <f t="shared" si="6"/>
        <v>0.20519819301303896</v>
      </c>
      <c r="P50" s="65">
        <f t="shared" si="7"/>
        <v>5.7304347826086959</v>
      </c>
    </row>
    <row r="51" spans="1:16" x14ac:dyDescent="0.2">
      <c r="A51" s="59"/>
      <c r="B51" s="60"/>
      <c r="C51" s="60"/>
      <c r="D51" s="60"/>
      <c r="E51" s="61"/>
      <c r="F51" s="60"/>
      <c r="G51" s="60"/>
      <c r="H51" s="60"/>
      <c r="I51" s="66"/>
      <c r="J51" s="60"/>
      <c r="K51" s="60"/>
      <c r="L51" s="61"/>
      <c r="M51" s="60"/>
      <c r="N51" s="60"/>
      <c r="O51" s="61"/>
      <c r="P51" s="67"/>
    </row>
    <row r="52" spans="1:16" x14ac:dyDescent="0.2">
      <c r="A52" s="4" t="s">
        <v>119</v>
      </c>
      <c r="B52" s="4"/>
      <c r="C52" s="5">
        <f>SUM(C3:C50)</f>
        <v>1097379</v>
      </c>
      <c r="D52" s="9">
        <f t="shared" ref="D52:N52" si="8">SUM(D3:D50)</f>
        <v>61231967</v>
      </c>
      <c r="E52" s="7">
        <f>D52/G52</f>
        <v>0.92616962102713529</v>
      </c>
      <c r="F52" s="10">
        <f>D52/C52</f>
        <v>55.79837685977224</v>
      </c>
      <c r="G52" s="6">
        <f t="shared" si="8"/>
        <v>66113124</v>
      </c>
      <c r="H52" s="6">
        <f t="shared" si="8"/>
        <v>42877706</v>
      </c>
      <c r="I52" s="11">
        <f t="shared" ref="I52" si="9">H52/D52</f>
        <v>0.7002503447259828</v>
      </c>
      <c r="J52" s="10">
        <f>H52/C52</f>
        <v>39.072832631205813</v>
      </c>
      <c r="K52" s="6">
        <f t="shared" si="8"/>
        <v>4377183</v>
      </c>
      <c r="L52" s="7">
        <f>K52/D52</f>
        <v>7.1485258672157312E-2</v>
      </c>
      <c r="M52" s="10">
        <f>K52/C52</f>
        <v>3.9887614033073349</v>
      </c>
      <c r="N52" s="6">
        <f t="shared" si="8"/>
        <v>13977078</v>
      </c>
      <c r="O52" s="7">
        <f>N52/D52</f>
        <v>0.22826439660185993</v>
      </c>
      <c r="P52" s="10">
        <f>N52/C52</f>
        <v>12.736782825259095</v>
      </c>
    </row>
    <row r="53" spans="1:16" x14ac:dyDescent="0.2">
      <c r="A53" s="4" t="s">
        <v>120</v>
      </c>
      <c r="B53" s="4"/>
      <c r="C53" s="5">
        <f>AVERAGE(C3:C50)</f>
        <v>22862.0625</v>
      </c>
      <c r="D53" s="9">
        <f t="shared" ref="D53:P53" si="10">AVERAGE(D3:D50)</f>
        <v>1275665.9791666667</v>
      </c>
      <c r="E53" s="7">
        <f t="shared" si="10"/>
        <v>0.93381800648493218</v>
      </c>
      <c r="F53" s="10">
        <f t="shared" si="10"/>
        <v>63.109619314489713</v>
      </c>
      <c r="G53" s="6">
        <f t="shared" si="10"/>
        <v>1377356.75</v>
      </c>
      <c r="H53" s="6">
        <f t="shared" si="10"/>
        <v>893285.54166666663</v>
      </c>
      <c r="I53" s="7">
        <f t="shared" si="10"/>
        <v>0.69764601112167623</v>
      </c>
      <c r="J53" s="10">
        <f t="shared" si="10"/>
        <v>43.465613932184134</v>
      </c>
      <c r="K53" s="6">
        <f t="shared" si="10"/>
        <v>91191.3125</v>
      </c>
      <c r="L53" s="7">
        <f t="shared" si="10"/>
        <v>8.2645320870251296E-2</v>
      </c>
      <c r="M53" s="10">
        <f t="shared" si="10"/>
        <v>4.8289571491670236</v>
      </c>
      <c r="N53" s="6">
        <f t="shared" si="10"/>
        <v>291189.125</v>
      </c>
      <c r="O53" s="7">
        <f t="shared" si="10"/>
        <v>0.21970866800807246</v>
      </c>
      <c r="P53" s="10">
        <f t="shared" si="10"/>
        <v>14.815048233138578</v>
      </c>
    </row>
    <row r="54" spans="1:16" x14ac:dyDescent="0.2">
      <c r="A54" s="4" t="s">
        <v>121</v>
      </c>
      <c r="B54" s="4"/>
      <c r="C54" s="5">
        <f>MEDIAN(C3:C50)</f>
        <v>14422</v>
      </c>
      <c r="D54" s="9">
        <f t="shared" ref="D54:P54" si="11">MEDIAN(D3:D50)</f>
        <v>762437.5</v>
      </c>
      <c r="E54" s="7">
        <f t="shared" si="11"/>
        <v>0.99541437178678238</v>
      </c>
      <c r="F54" s="10">
        <f t="shared" si="11"/>
        <v>49.810547840053545</v>
      </c>
      <c r="G54" s="6">
        <f t="shared" si="11"/>
        <v>844235</v>
      </c>
      <c r="H54" s="6">
        <f t="shared" si="11"/>
        <v>550845.5</v>
      </c>
      <c r="I54" s="7">
        <f t="shared" si="11"/>
        <v>0.7077147411798671</v>
      </c>
      <c r="J54" s="10">
        <f t="shared" si="11"/>
        <v>35.398695637166021</v>
      </c>
      <c r="K54" s="6">
        <f t="shared" si="11"/>
        <v>57918.5</v>
      </c>
      <c r="L54" s="7">
        <f t="shared" si="11"/>
        <v>7.8995834635321144E-2</v>
      </c>
      <c r="M54" s="10">
        <f t="shared" si="11"/>
        <v>4.0857724318654629</v>
      </c>
      <c r="N54" s="6">
        <f t="shared" si="11"/>
        <v>160372.5</v>
      </c>
      <c r="O54" s="7">
        <f t="shared" si="11"/>
        <v>0.21461004634861375</v>
      </c>
      <c r="P54" s="10">
        <f t="shared" si="11"/>
        <v>10.640593180245357</v>
      </c>
    </row>
  </sheetData>
  <sheetProtection sort="0" autoFilter="0"/>
  <autoFilter ref="A2:P2" xr:uid="{619CFAC1-C6C7-4755-8F1E-0F40CA0C6451}">
    <sortState xmlns:xlrd2="http://schemas.microsoft.com/office/spreadsheetml/2017/richdata2" ref="A4:P50">
      <sortCondition ref="B2"/>
    </sortState>
  </autoFilter>
  <sortState xmlns:xlrd2="http://schemas.microsoft.com/office/spreadsheetml/2017/richdata2" ref="A4:P50">
    <sortCondition ref="B3:B50"/>
  </sortState>
  <mergeCells count="7">
    <mergeCell ref="N1:P1"/>
    <mergeCell ref="D1:G1"/>
    <mergeCell ref="H1:J1"/>
    <mergeCell ref="K1:M1"/>
    <mergeCell ref="A1:A2"/>
    <mergeCell ref="C1:C2"/>
    <mergeCell ref="B1:B2"/>
  </mergeCells>
  <conditionalFormatting sqref="A3:P50">
    <cfRule type="expression" dxfId="9" priority="1">
      <formula>MOD(ROW(),2)=0</formula>
    </cfRule>
  </conditionalFormatting>
  <pageMargins left="0.7" right="0.7" top="0.75" bottom="0.75" header="0.3" footer="0.3"/>
  <pageSetup orientation="portrait" r:id="rId1"/>
  <ignoredErrors>
    <ignoredError sqref="E52 I52 L52 O5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D8038-1108-4431-889D-1C42662F86EC}">
  <sheetPr>
    <tabColor theme="7" tint="0.79998168889431442"/>
  </sheetPr>
  <dimension ref="A1"/>
  <sheetViews>
    <sheetView showGridLines="0" showRowColHeaders="0" workbookViewId="0"/>
  </sheetViews>
  <sheetFormatPr defaultRowHeight="15" x14ac:dyDescent="0.25"/>
  <sheetData/>
  <sheetProtection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32A3-672E-4D5C-914E-D6EC216E9012}">
  <sheetPr>
    <tabColor theme="7" tint="0.39997558519241921"/>
  </sheetPr>
  <dimension ref="A1:O54"/>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x14ac:dyDescent="0.2"/>
  <cols>
    <col min="1" max="1" width="38.7109375" style="2" bestFit="1" customWidth="1"/>
    <col min="2" max="2" width="15.28515625" style="2" customWidth="1"/>
    <col min="3" max="3" width="14" style="2" customWidth="1"/>
    <col min="4" max="4" width="13.7109375" style="3" customWidth="1"/>
    <col min="5" max="5" width="14.42578125" style="2" customWidth="1"/>
    <col min="6" max="6" width="15" style="3" customWidth="1"/>
    <col min="7" max="7" width="14.7109375" style="2" customWidth="1"/>
    <col min="8" max="8" width="14" style="2" customWidth="1"/>
    <col min="9" max="9" width="15.85546875" style="2" customWidth="1"/>
    <col min="10" max="10" width="16" style="3" customWidth="1"/>
    <col min="11" max="11" width="16.42578125" style="2" customWidth="1"/>
    <col min="12" max="12" width="14.140625" style="2" customWidth="1"/>
    <col min="13" max="13" width="14.140625" style="3" customWidth="1"/>
    <col min="14" max="14" width="13.42578125" style="2" customWidth="1"/>
    <col min="15" max="15" width="13.85546875" style="2" customWidth="1"/>
    <col min="16" max="16384" width="9.140625" style="2"/>
  </cols>
  <sheetData>
    <row r="1" spans="1:15" x14ac:dyDescent="0.2">
      <c r="A1" s="168" t="s">
        <v>0</v>
      </c>
      <c r="B1" s="168" t="s">
        <v>406</v>
      </c>
      <c r="C1" s="170" t="s">
        <v>1</v>
      </c>
      <c r="D1" s="170" t="s">
        <v>139</v>
      </c>
      <c r="E1" s="161" t="s">
        <v>122</v>
      </c>
      <c r="F1" s="161"/>
      <c r="G1" s="161"/>
      <c r="H1" s="161"/>
      <c r="I1" s="172" t="s">
        <v>140</v>
      </c>
      <c r="J1" s="172"/>
      <c r="K1" s="172"/>
      <c r="L1" s="159" t="s">
        <v>141</v>
      </c>
      <c r="M1" s="159"/>
      <c r="N1" s="159"/>
      <c r="O1" s="159"/>
    </row>
    <row r="2" spans="1:15" ht="51" x14ac:dyDescent="0.2">
      <c r="A2" s="169"/>
      <c r="B2" s="169"/>
      <c r="C2" s="171"/>
      <c r="D2" s="171"/>
      <c r="E2" s="24" t="s">
        <v>130</v>
      </c>
      <c r="F2" s="38" t="s">
        <v>131</v>
      </c>
      <c r="G2" s="38" t="s">
        <v>132</v>
      </c>
      <c r="H2" s="24" t="s">
        <v>126</v>
      </c>
      <c r="I2" s="12" t="s">
        <v>142</v>
      </c>
      <c r="J2" s="13" t="s">
        <v>143</v>
      </c>
      <c r="K2" s="13" t="s">
        <v>144</v>
      </c>
      <c r="L2" s="18" t="s">
        <v>145</v>
      </c>
      <c r="M2" s="30" t="s">
        <v>146</v>
      </c>
      <c r="N2" s="30" t="s">
        <v>147</v>
      </c>
      <c r="O2" s="40" t="s">
        <v>148</v>
      </c>
    </row>
    <row r="3" spans="1:15" x14ac:dyDescent="0.2">
      <c r="A3" s="34" t="s">
        <v>27</v>
      </c>
      <c r="B3" s="51" t="s">
        <v>28</v>
      </c>
      <c r="C3" s="63">
        <v>17153</v>
      </c>
      <c r="D3" s="68">
        <v>49</v>
      </c>
      <c r="E3" s="54">
        <v>1532848</v>
      </c>
      <c r="F3" s="55">
        <f t="shared" ref="F3:F50" si="0">E3/H3</f>
        <v>0.82509662069782208</v>
      </c>
      <c r="G3" s="64">
        <f t="shared" ref="G3:G50" si="1">E3/C3</f>
        <v>89.363260071124586</v>
      </c>
      <c r="H3" s="54">
        <v>1857780</v>
      </c>
      <c r="I3" s="54">
        <v>1123709</v>
      </c>
      <c r="J3" s="55">
        <f t="shared" ref="J3:J50" si="2">I3/E3</f>
        <v>0.73308573322338544</v>
      </c>
      <c r="K3" s="64">
        <f t="shared" ref="K3:K50" si="3">I3/C3</f>
        <v>65.510931032472456</v>
      </c>
      <c r="L3" s="54">
        <v>409139</v>
      </c>
      <c r="M3" s="55">
        <f t="shared" ref="M3:M50" si="4">L3/E3</f>
        <v>0.26691426677661451</v>
      </c>
      <c r="N3" s="64">
        <f t="shared" ref="N3:N50" si="5">L3/C3</f>
        <v>23.85232903865213</v>
      </c>
      <c r="O3" s="69">
        <f t="shared" ref="O3:O50" si="6">L3/D3</f>
        <v>8349.775510204081</v>
      </c>
    </row>
    <row r="4" spans="1:15" x14ac:dyDescent="0.2">
      <c r="A4" s="34" t="s">
        <v>29</v>
      </c>
      <c r="B4" s="51" t="s">
        <v>30</v>
      </c>
      <c r="C4" s="63">
        <v>22493</v>
      </c>
      <c r="D4" s="68">
        <v>34</v>
      </c>
      <c r="E4" s="54">
        <v>779334</v>
      </c>
      <c r="F4" s="55">
        <f t="shared" si="0"/>
        <v>0.74112458109696489</v>
      </c>
      <c r="G4" s="64">
        <f t="shared" si="1"/>
        <v>34.647845996532254</v>
      </c>
      <c r="H4" s="54">
        <v>1051556</v>
      </c>
      <c r="I4" s="54">
        <v>627900</v>
      </c>
      <c r="J4" s="55">
        <f t="shared" si="2"/>
        <v>0.80568793354325619</v>
      </c>
      <c r="K4" s="64">
        <f t="shared" si="3"/>
        <v>27.915351442671053</v>
      </c>
      <c r="L4" s="54">
        <v>151434</v>
      </c>
      <c r="M4" s="55">
        <f t="shared" si="4"/>
        <v>0.19431206645674384</v>
      </c>
      <c r="N4" s="64">
        <f t="shared" si="5"/>
        <v>6.7324945538612013</v>
      </c>
      <c r="O4" s="69">
        <f t="shared" si="6"/>
        <v>4453.9411764705883</v>
      </c>
    </row>
    <row r="5" spans="1:15" x14ac:dyDescent="0.2">
      <c r="A5" s="34" t="s">
        <v>31</v>
      </c>
      <c r="B5" s="51" t="s">
        <v>32</v>
      </c>
      <c r="C5" s="63">
        <v>12330</v>
      </c>
      <c r="D5" s="68">
        <v>17</v>
      </c>
      <c r="E5" s="54">
        <v>786865</v>
      </c>
      <c r="F5" s="55">
        <f t="shared" si="0"/>
        <v>0.76369747344555561</v>
      </c>
      <c r="G5" s="64">
        <f t="shared" si="1"/>
        <v>63.817112733171129</v>
      </c>
      <c r="H5" s="54">
        <v>1030336</v>
      </c>
      <c r="I5" s="54">
        <v>594466</v>
      </c>
      <c r="J5" s="55">
        <f t="shared" si="2"/>
        <v>0.75548664637517238</v>
      </c>
      <c r="K5" s="64">
        <f t="shared" si="3"/>
        <v>48.212976480129768</v>
      </c>
      <c r="L5" s="54">
        <v>192399</v>
      </c>
      <c r="M5" s="55">
        <f t="shared" si="4"/>
        <v>0.24451335362482765</v>
      </c>
      <c r="N5" s="64">
        <f t="shared" si="5"/>
        <v>15.604136253041363</v>
      </c>
      <c r="O5" s="69">
        <f t="shared" si="6"/>
        <v>11317.588235294117</v>
      </c>
    </row>
    <row r="6" spans="1:15" x14ac:dyDescent="0.2">
      <c r="A6" s="34" t="s">
        <v>34</v>
      </c>
      <c r="B6" s="51" t="s">
        <v>32</v>
      </c>
      <c r="C6" s="63">
        <v>3828</v>
      </c>
      <c r="D6" s="68">
        <v>8</v>
      </c>
      <c r="E6" s="54">
        <v>94161</v>
      </c>
      <c r="F6" s="55">
        <f t="shared" si="0"/>
        <v>0.63330889622749376</v>
      </c>
      <c r="G6" s="64">
        <f t="shared" si="1"/>
        <v>24.597962382445139</v>
      </c>
      <c r="H6" s="54">
        <v>148681</v>
      </c>
      <c r="I6" s="54">
        <v>74842</v>
      </c>
      <c r="J6" s="55">
        <f t="shared" si="2"/>
        <v>0.79483013137073733</v>
      </c>
      <c r="K6" s="64">
        <f t="shared" si="3"/>
        <v>19.551201671891327</v>
      </c>
      <c r="L6" s="54">
        <v>19319</v>
      </c>
      <c r="M6" s="55">
        <f t="shared" si="4"/>
        <v>0.20516986862926265</v>
      </c>
      <c r="N6" s="64">
        <f t="shared" si="5"/>
        <v>5.0467607105538139</v>
      </c>
      <c r="O6" s="69">
        <f t="shared" si="6"/>
        <v>2414.875</v>
      </c>
    </row>
    <row r="7" spans="1:15" x14ac:dyDescent="0.2">
      <c r="A7" s="34" t="s">
        <v>35</v>
      </c>
      <c r="B7" s="51" t="s">
        <v>36</v>
      </c>
      <c r="C7" s="63">
        <v>22583</v>
      </c>
      <c r="D7" s="68">
        <v>7</v>
      </c>
      <c r="E7" s="54">
        <v>142173</v>
      </c>
      <c r="F7" s="55">
        <f t="shared" si="0"/>
        <v>0.60029893977714632</v>
      </c>
      <c r="G7" s="64">
        <f t="shared" si="1"/>
        <v>6.2955763184696449</v>
      </c>
      <c r="H7" s="54">
        <v>236837</v>
      </c>
      <c r="I7" s="54">
        <v>136543</v>
      </c>
      <c r="J7" s="55">
        <f t="shared" si="2"/>
        <v>0.96040035731116313</v>
      </c>
      <c r="K7" s="64">
        <f t="shared" si="3"/>
        <v>6.0462737457379445</v>
      </c>
      <c r="L7" s="54">
        <v>5630</v>
      </c>
      <c r="M7" s="55">
        <f t="shared" si="4"/>
        <v>3.9599642688836839E-2</v>
      </c>
      <c r="N7" s="64">
        <f t="shared" si="5"/>
        <v>0.24930257273170084</v>
      </c>
      <c r="O7" s="69">
        <f t="shared" si="6"/>
        <v>804.28571428571433</v>
      </c>
    </row>
    <row r="8" spans="1:15" x14ac:dyDescent="0.2">
      <c r="A8" s="34" t="s">
        <v>37</v>
      </c>
      <c r="B8" s="51" t="s">
        <v>38</v>
      </c>
      <c r="C8" s="63">
        <v>7997</v>
      </c>
      <c r="D8" s="68">
        <v>12</v>
      </c>
      <c r="E8" s="54">
        <v>283352</v>
      </c>
      <c r="F8" s="55">
        <f t="shared" si="0"/>
        <v>0.70652008587393689</v>
      </c>
      <c r="G8" s="64">
        <f t="shared" si="1"/>
        <v>35.432287107665374</v>
      </c>
      <c r="H8" s="54">
        <v>401053</v>
      </c>
      <c r="I8" s="54">
        <v>247091</v>
      </c>
      <c r="J8" s="55">
        <f t="shared" si="2"/>
        <v>0.87202843106807082</v>
      </c>
      <c r="K8" s="64">
        <f t="shared" si="3"/>
        <v>30.89796173565087</v>
      </c>
      <c r="L8" s="54">
        <v>36261</v>
      </c>
      <c r="M8" s="55">
        <f t="shared" si="4"/>
        <v>0.12797156893192918</v>
      </c>
      <c r="N8" s="64">
        <f t="shared" si="5"/>
        <v>4.5343253720145054</v>
      </c>
      <c r="O8" s="69">
        <f t="shared" si="6"/>
        <v>3021.75</v>
      </c>
    </row>
    <row r="9" spans="1:15" x14ac:dyDescent="0.2">
      <c r="A9" s="34" t="s">
        <v>39</v>
      </c>
      <c r="B9" s="51" t="s">
        <v>40</v>
      </c>
      <c r="C9" s="63">
        <v>35688</v>
      </c>
      <c r="D9" s="68">
        <v>32</v>
      </c>
      <c r="E9" s="54">
        <v>914106</v>
      </c>
      <c r="F9" s="55">
        <f t="shared" si="0"/>
        <v>0.71097536219371915</v>
      </c>
      <c r="G9" s="64">
        <f t="shared" si="1"/>
        <v>25.613819771351714</v>
      </c>
      <c r="H9" s="54">
        <v>1285707</v>
      </c>
      <c r="I9" s="54">
        <v>767750</v>
      </c>
      <c r="J9" s="55">
        <f t="shared" si="2"/>
        <v>0.83989165370318108</v>
      </c>
      <c r="K9" s="64">
        <f t="shared" si="3"/>
        <v>21.512833445415826</v>
      </c>
      <c r="L9" s="54">
        <v>146356</v>
      </c>
      <c r="M9" s="55">
        <f t="shared" si="4"/>
        <v>0.16010834629681897</v>
      </c>
      <c r="N9" s="64">
        <f t="shared" si="5"/>
        <v>4.1009863259358887</v>
      </c>
      <c r="O9" s="69">
        <f t="shared" si="6"/>
        <v>4573.625</v>
      </c>
    </row>
    <row r="10" spans="1:15" x14ac:dyDescent="0.2">
      <c r="A10" s="34" t="s">
        <v>42</v>
      </c>
      <c r="B10" s="51" t="s">
        <v>43</v>
      </c>
      <c r="C10" s="63">
        <v>82934</v>
      </c>
      <c r="D10" s="68">
        <v>82</v>
      </c>
      <c r="E10" s="54">
        <v>3157595</v>
      </c>
      <c r="F10" s="55">
        <f t="shared" si="0"/>
        <v>0.76862493181169245</v>
      </c>
      <c r="G10" s="64">
        <f t="shared" si="1"/>
        <v>38.073588636747296</v>
      </c>
      <c r="H10" s="54">
        <v>4108109</v>
      </c>
      <c r="I10" s="54">
        <v>2495856</v>
      </c>
      <c r="J10" s="55">
        <f t="shared" si="2"/>
        <v>0.79042942492624924</v>
      </c>
      <c r="K10" s="64">
        <f t="shared" si="3"/>
        <v>30.094484771022742</v>
      </c>
      <c r="L10" s="54">
        <v>661739</v>
      </c>
      <c r="M10" s="55">
        <f t="shared" si="4"/>
        <v>0.20957057507375074</v>
      </c>
      <c r="N10" s="64">
        <f t="shared" si="5"/>
        <v>7.9791038657245519</v>
      </c>
      <c r="O10" s="69">
        <f t="shared" si="6"/>
        <v>8069.9878048780483</v>
      </c>
    </row>
    <row r="11" spans="1:15" x14ac:dyDescent="0.2">
      <c r="A11" s="34" t="s">
        <v>44</v>
      </c>
      <c r="B11" s="51" t="s">
        <v>45</v>
      </c>
      <c r="C11" s="63">
        <v>36405</v>
      </c>
      <c r="D11" s="68">
        <v>33</v>
      </c>
      <c r="E11" s="54">
        <v>1396273</v>
      </c>
      <c r="F11" s="55">
        <f t="shared" si="0"/>
        <v>0.74590659613636101</v>
      </c>
      <c r="G11" s="64">
        <f t="shared" si="1"/>
        <v>38.353879961543747</v>
      </c>
      <c r="H11" s="54">
        <v>1871914</v>
      </c>
      <c r="I11" s="54">
        <v>1016620</v>
      </c>
      <c r="J11" s="55">
        <f t="shared" si="2"/>
        <v>0.72809543692386802</v>
      </c>
      <c r="K11" s="64">
        <f t="shared" si="3"/>
        <v>27.925284988325778</v>
      </c>
      <c r="L11" s="54">
        <v>379653</v>
      </c>
      <c r="M11" s="55">
        <f t="shared" si="4"/>
        <v>0.27190456307613198</v>
      </c>
      <c r="N11" s="64">
        <f t="shared" si="5"/>
        <v>10.428594973217965</v>
      </c>
      <c r="O11" s="69">
        <f t="shared" si="6"/>
        <v>11504.636363636364</v>
      </c>
    </row>
    <row r="12" spans="1:15" x14ac:dyDescent="0.2">
      <c r="A12" s="34" t="s">
        <v>47</v>
      </c>
      <c r="B12" s="51" t="s">
        <v>48</v>
      </c>
      <c r="C12" s="63">
        <v>14312</v>
      </c>
      <c r="D12" s="68">
        <v>15</v>
      </c>
      <c r="E12" s="54">
        <v>551704</v>
      </c>
      <c r="F12" s="55">
        <f t="shared" si="0"/>
        <v>0.70819715901651548</v>
      </c>
      <c r="G12" s="64">
        <f t="shared" si="1"/>
        <v>38.548351034097259</v>
      </c>
      <c r="H12" s="54">
        <v>779026</v>
      </c>
      <c r="I12" s="54">
        <v>485087</v>
      </c>
      <c r="J12" s="55">
        <f t="shared" si="2"/>
        <v>0.87925228020822765</v>
      </c>
      <c r="K12" s="64">
        <f t="shared" si="3"/>
        <v>33.893725544997203</v>
      </c>
      <c r="L12" s="54">
        <v>66617</v>
      </c>
      <c r="M12" s="55">
        <f t="shared" si="4"/>
        <v>0.1207477197917724</v>
      </c>
      <c r="N12" s="64">
        <f t="shared" si="5"/>
        <v>4.6546254891000558</v>
      </c>
      <c r="O12" s="69">
        <f t="shared" si="6"/>
        <v>4441.1333333333332</v>
      </c>
    </row>
    <row r="13" spans="1:15" x14ac:dyDescent="0.2">
      <c r="A13" s="34" t="s">
        <v>49</v>
      </c>
      <c r="B13" s="51" t="s">
        <v>50</v>
      </c>
      <c r="C13" s="63">
        <v>47139</v>
      </c>
      <c r="D13" s="68">
        <v>29</v>
      </c>
      <c r="E13" s="54">
        <v>1956979</v>
      </c>
      <c r="F13" s="55">
        <f t="shared" si="0"/>
        <v>0.84025531670065079</v>
      </c>
      <c r="G13" s="64">
        <f t="shared" si="1"/>
        <v>41.515072445321287</v>
      </c>
      <c r="H13" s="54">
        <v>2329029</v>
      </c>
      <c r="I13" s="54">
        <v>1298409</v>
      </c>
      <c r="J13" s="55">
        <f t="shared" si="2"/>
        <v>0.66347620490562242</v>
      </c>
      <c r="K13" s="64">
        <f t="shared" si="3"/>
        <v>27.544262712403743</v>
      </c>
      <c r="L13" s="54">
        <v>658570</v>
      </c>
      <c r="M13" s="55">
        <f t="shared" si="4"/>
        <v>0.33652379509437763</v>
      </c>
      <c r="N13" s="64">
        <f t="shared" si="5"/>
        <v>13.970809732917541</v>
      </c>
      <c r="O13" s="69">
        <f t="shared" si="6"/>
        <v>22709.310344827587</v>
      </c>
    </row>
    <row r="14" spans="1:15" x14ac:dyDescent="0.2">
      <c r="A14" s="34" t="s">
        <v>51</v>
      </c>
      <c r="B14" s="51" t="s">
        <v>52</v>
      </c>
      <c r="C14" s="63">
        <v>6460</v>
      </c>
      <c r="D14" s="68">
        <v>6</v>
      </c>
      <c r="E14" s="54">
        <v>200259</v>
      </c>
      <c r="F14" s="55">
        <f t="shared" si="0"/>
        <v>0.66505599171083574</v>
      </c>
      <c r="G14" s="64">
        <f t="shared" si="1"/>
        <v>30.99984520123839</v>
      </c>
      <c r="H14" s="54">
        <v>301116</v>
      </c>
      <c r="I14" s="54">
        <v>146424</v>
      </c>
      <c r="J14" s="55">
        <f t="shared" si="2"/>
        <v>0.73117313079561963</v>
      </c>
      <c r="K14" s="64">
        <f t="shared" si="3"/>
        <v>22.66625386996904</v>
      </c>
      <c r="L14" s="54">
        <v>53835</v>
      </c>
      <c r="M14" s="55">
        <f t="shared" si="4"/>
        <v>0.26882686920438031</v>
      </c>
      <c r="N14" s="64">
        <f t="shared" si="5"/>
        <v>8.3335913312693499</v>
      </c>
      <c r="O14" s="69">
        <f t="shared" si="6"/>
        <v>8972.5</v>
      </c>
    </row>
    <row r="15" spans="1:15" x14ac:dyDescent="0.2">
      <c r="A15" s="34" t="s">
        <v>53</v>
      </c>
      <c r="B15" s="51" t="s">
        <v>54</v>
      </c>
      <c r="C15" s="63">
        <v>4469</v>
      </c>
      <c r="D15" s="68">
        <v>11</v>
      </c>
      <c r="E15" s="54">
        <v>158045</v>
      </c>
      <c r="F15" s="55">
        <f t="shared" si="0"/>
        <v>0.6940230016291723</v>
      </c>
      <c r="G15" s="64">
        <f t="shared" si="1"/>
        <v>35.36473484000895</v>
      </c>
      <c r="H15" s="54">
        <v>227723</v>
      </c>
      <c r="I15" s="54">
        <v>151522</v>
      </c>
      <c r="J15" s="55">
        <f t="shared" si="2"/>
        <v>0.95872694485747734</v>
      </c>
      <c r="K15" s="64">
        <f t="shared" si="3"/>
        <v>33.905124188856568</v>
      </c>
      <c r="L15" s="54">
        <v>6523</v>
      </c>
      <c r="M15" s="55">
        <f t="shared" si="4"/>
        <v>4.1273055142522698E-2</v>
      </c>
      <c r="N15" s="64">
        <f t="shared" si="5"/>
        <v>1.459610651152383</v>
      </c>
      <c r="O15" s="69">
        <f t="shared" si="6"/>
        <v>593</v>
      </c>
    </row>
    <row r="16" spans="1:15" x14ac:dyDescent="0.2">
      <c r="A16" s="34" t="s">
        <v>57</v>
      </c>
      <c r="B16" s="51" t="s">
        <v>56</v>
      </c>
      <c r="C16" s="63">
        <v>5485</v>
      </c>
      <c r="D16" s="68">
        <v>10</v>
      </c>
      <c r="E16" s="54">
        <v>177455</v>
      </c>
      <c r="F16" s="55">
        <f t="shared" si="0"/>
        <v>0.64593919715787484</v>
      </c>
      <c r="G16" s="64">
        <f t="shared" si="1"/>
        <v>32.352780309936186</v>
      </c>
      <c r="H16" s="54">
        <v>274724</v>
      </c>
      <c r="I16" s="54">
        <v>160094</v>
      </c>
      <c r="J16" s="55">
        <f t="shared" si="2"/>
        <v>0.90216674649911244</v>
      </c>
      <c r="K16" s="64">
        <f t="shared" si="3"/>
        <v>29.187602552415679</v>
      </c>
      <c r="L16" s="54">
        <v>17361</v>
      </c>
      <c r="M16" s="55">
        <f t="shared" si="4"/>
        <v>9.7833253500887549E-2</v>
      </c>
      <c r="N16" s="64">
        <f t="shared" si="5"/>
        <v>3.1651777575205107</v>
      </c>
      <c r="O16" s="69">
        <f t="shared" si="6"/>
        <v>1736.1</v>
      </c>
    </row>
    <row r="17" spans="1:15" x14ac:dyDescent="0.2">
      <c r="A17" s="34" t="s">
        <v>55</v>
      </c>
      <c r="B17" s="51" t="s">
        <v>56</v>
      </c>
      <c r="C17" s="63">
        <v>4489</v>
      </c>
      <c r="D17" s="68">
        <v>7</v>
      </c>
      <c r="E17" s="54">
        <v>169814</v>
      </c>
      <c r="F17" s="55">
        <f t="shared" si="0"/>
        <v>0.72450263879822685</v>
      </c>
      <c r="G17" s="64">
        <f t="shared" si="1"/>
        <v>37.828915125863219</v>
      </c>
      <c r="H17" s="54">
        <v>234387</v>
      </c>
      <c r="I17" s="54">
        <v>138124</v>
      </c>
      <c r="J17" s="55">
        <f t="shared" si="2"/>
        <v>0.81338405549601334</v>
      </c>
      <c r="K17" s="64">
        <f t="shared" si="3"/>
        <v>30.769436400089106</v>
      </c>
      <c r="L17" s="54">
        <v>31690</v>
      </c>
      <c r="M17" s="55">
        <f t="shared" si="4"/>
        <v>0.18661594450398672</v>
      </c>
      <c r="N17" s="64">
        <f t="shared" si="5"/>
        <v>7.0594787257741141</v>
      </c>
      <c r="O17" s="69">
        <f t="shared" si="6"/>
        <v>4527.1428571428569</v>
      </c>
    </row>
    <row r="18" spans="1:15" x14ac:dyDescent="0.2">
      <c r="A18" s="34" t="s">
        <v>60</v>
      </c>
      <c r="B18" s="51" t="s">
        <v>59</v>
      </c>
      <c r="C18" s="63">
        <v>4620</v>
      </c>
      <c r="D18" s="68">
        <v>6</v>
      </c>
      <c r="E18" s="54">
        <v>85526</v>
      </c>
      <c r="F18" s="55">
        <f t="shared" si="0"/>
        <v>0.67654946011153738</v>
      </c>
      <c r="G18" s="64">
        <f t="shared" si="1"/>
        <v>18.512121212121212</v>
      </c>
      <c r="H18" s="54">
        <v>126415</v>
      </c>
      <c r="I18" s="54">
        <v>78474</v>
      </c>
      <c r="J18" s="55">
        <f t="shared" si="2"/>
        <v>0.91754554170661551</v>
      </c>
      <c r="K18" s="64">
        <f t="shared" si="3"/>
        <v>16.985714285714284</v>
      </c>
      <c r="L18" s="54">
        <v>7052</v>
      </c>
      <c r="M18" s="55">
        <f t="shared" si="4"/>
        <v>8.2454458293384464E-2</v>
      </c>
      <c r="N18" s="64">
        <f t="shared" si="5"/>
        <v>1.5264069264069264</v>
      </c>
      <c r="O18" s="69">
        <f t="shared" si="6"/>
        <v>1175.3333333333333</v>
      </c>
    </row>
    <row r="19" spans="1:15" x14ac:dyDescent="0.2">
      <c r="A19" s="34" t="s">
        <v>58</v>
      </c>
      <c r="B19" s="51" t="s">
        <v>59</v>
      </c>
      <c r="C19" s="63">
        <v>3778</v>
      </c>
      <c r="D19" s="68">
        <v>6</v>
      </c>
      <c r="E19" s="54">
        <v>74261</v>
      </c>
      <c r="F19" s="55">
        <f t="shared" si="0"/>
        <v>0.56544913234499095</v>
      </c>
      <c r="G19" s="64">
        <f t="shared" si="1"/>
        <v>19.656167284277394</v>
      </c>
      <c r="H19" s="54">
        <v>131331</v>
      </c>
      <c r="I19" s="54">
        <v>68182</v>
      </c>
      <c r="J19" s="55">
        <f t="shared" si="2"/>
        <v>0.91814007352446103</v>
      </c>
      <c r="K19" s="64">
        <f t="shared" si="3"/>
        <v>18.047114875595554</v>
      </c>
      <c r="L19" s="54">
        <v>6079</v>
      </c>
      <c r="M19" s="55">
        <f t="shared" si="4"/>
        <v>8.1859926475538983E-2</v>
      </c>
      <c r="N19" s="64">
        <f t="shared" si="5"/>
        <v>1.6090524086818423</v>
      </c>
      <c r="O19" s="69">
        <f t="shared" si="6"/>
        <v>1013.1666666666666</v>
      </c>
    </row>
    <row r="20" spans="1:15" x14ac:dyDescent="0.2">
      <c r="A20" s="34" t="s">
        <v>61</v>
      </c>
      <c r="B20" s="51" t="s">
        <v>62</v>
      </c>
      <c r="C20" s="63">
        <v>5559</v>
      </c>
      <c r="D20" s="68">
        <v>11</v>
      </c>
      <c r="E20" s="54">
        <v>416791</v>
      </c>
      <c r="F20" s="55">
        <f t="shared" si="0"/>
        <v>0.7206951884603281</v>
      </c>
      <c r="G20" s="64">
        <f t="shared" si="1"/>
        <v>74.975894945134016</v>
      </c>
      <c r="H20" s="54">
        <v>578318</v>
      </c>
      <c r="I20" s="54">
        <v>331031</v>
      </c>
      <c r="J20" s="55">
        <f t="shared" si="2"/>
        <v>0.7942373995599713</v>
      </c>
      <c r="K20" s="64">
        <f t="shared" si="3"/>
        <v>59.548659830904839</v>
      </c>
      <c r="L20" s="54">
        <v>85760</v>
      </c>
      <c r="M20" s="55">
        <f t="shared" si="4"/>
        <v>0.2057626004400287</v>
      </c>
      <c r="N20" s="64">
        <f t="shared" si="5"/>
        <v>15.427235114229179</v>
      </c>
      <c r="O20" s="69">
        <f t="shared" si="6"/>
        <v>7796.363636363636</v>
      </c>
    </row>
    <row r="21" spans="1:15" x14ac:dyDescent="0.2">
      <c r="A21" s="34" t="s">
        <v>63</v>
      </c>
      <c r="B21" s="51" t="s">
        <v>64</v>
      </c>
      <c r="C21" s="63">
        <v>29568</v>
      </c>
      <c r="D21" s="68">
        <v>16</v>
      </c>
      <c r="E21" s="54">
        <v>496073</v>
      </c>
      <c r="F21" s="55">
        <f t="shared" si="0"/>
        <v>0.80091348823992869</v>
      </c>
      <c r="G21" s="64">
        <f t="shared" si="1"/>
        <v>16.777360660173159</v>
      </c>
      <c r="H21" s="54">
        <v>619384</v>
      </c>
      <c r="I21" s="54">
        <v>287803</v>
      </c>
      <c r="J21" s="55">
        <f t="shared" si="2"/>
        <v>0.58016259703712958</v>
      </c>
      <c r="K21" s="64">
        <f t="shared" si="3"/>
        <v>9.7335971320346317</v>
      </c>
      <c r="L21" s="54">
        <v>208270</v>
      </c>
      <c r="M21" s="55">
        <f t="shared" si="4"/>
        <v>0.41983740296287037</v>
      </c>
      <c r="N21" s="64">
        <f t="shared" si="5"/>
        <v>7.0437635281385278</v>
      </c>
      <c r="O21" s="69">
        <f t="shared" si="6"/>
        <v>13016.875</v>
      </c>
    </row>
    <row r="22" spans="1:15" x14ac:dyDescent="0.2">
      <c r="A22" s="34" t="s">
        <v>65</v>
      </c>
      <c r="B22" s="51" t="s">
        <v>66</v>
      </c>
      <c r="C22" s="63">
        <v>22529</v>
      </c>
      <c r="D22" s="68">
        <v>22</v>
      </c>
      <c r="E22" s="54">
        <v>1086662</v>
      </c>
      <c r="F22" s="55">
        <f t="shared" si="0"/>
        <v>0.78511388776098523</v>
      </c>
      <c r="G22" s="64">
        <f t="shared" si="1"/>
        <v>48.23392072439966</v>
      </c>
      <c r="H22" s="54">
        <v>1384082</v>
      </c>
      <c r="I22" s="54">
        <v>704830</v>
      </c>
      <c r="J22" s="55">
        <f t="shared" si="2"/>
        <v>0.64861934989904868</v>
      </c>
      <c r="K22" s="64">
        <f t="shared" si="3"/>
        <v>31.285454303342359</v>
      </c>
      <c r="L22" s="54">
        <v>381832</v>
      </c>
      <c r="M22" s="55">
        <f t="shared" si="4"/>
        <v>0.35138065010095137</v>
      </c>
      <c r="N22" s="64">
        <f t="shared" si="5"/>
        <v>16.948466421057304</v>
      </c>
      <c r="O22" s="69">
        <f t="shared" si="6"/>
        <v>17356</v>
      </c>
    </row>
    <row r="23" spans="1:15" x14ac:dyDescent="0.2">
      <c r="A23" s="34" t="s">
        <v>67</v>
      </c>
      <c r="B23" s="51" t="s">
        <v>68</v>
      </c>
      <c r="C23" s="63">
        <v>3616</v>
      </c>
      <c r="D23" s="68">
        <v>6</v>
      </c>
      <c r="E23" s="54">
        <v>195662</v>
      </c>
      <c r="F23" s="55">
        <f t="shared" si="0"/>
        <v>0.74686994228478942</v>
      </c>
      <c r="G23" s="64">
        <f t="shared" si="1"/>
        <v>54.110066371681413</v>
      </c>
      <c r="H23" s="54">
        <v>261976</v>
      </c>
      <c r="I23" s="54">
        <v>157270</v>
      </c>
      <c r="J23" s="55">
        <f t="shared" si="2"/>
        <v>0.80378407662192963</v>
      </c>
      <c r="K23" s="64">
        <f t="shared" si="3"/>
        <v>43.492809734513273</v>
      </c>
      <c r="L23" s="54">
        <v>38392</v>
      </c>
      <c r="M23" s="55">
        <f t="shared" si="4"/>
        <v>0.19621592337807034</v>
      </c>
      <c r="N23" s="64">
        <f t="shared" si="5"/>
        <v>10.617256637168142</v>
      </c>
      <c r="O23" s="69">
        <f t="shared" si="6"/>
        <v>6398.666666666667</v>
      </c>
    </row>
    <row r="24" spans="1:15" x14ac:dyDescent="0.2">
      <c r="A24" s="34" t="s">
        <v>69</v>
      </c>
      <c r="B24" s="51" t="s">
        <v>70</v>
      </c>
      <c r="C24" s="63">
        <v>17075</v>
      </c>
      <c r="D24" s="68">
        <v>15</v>
      </c>
      <c r="E24" s="54">
        <v>607417</v>
      </c>
      <c r="F24" s="55">
        <f t="shared" si="0"/>
        <v>0.67159235020891306</v>
      </c>
      <c r="G24" s="64">
        <f t="shared" si="1"/>
        <v>35.573469985358713</v>
      </c>
      <c r="H24" s="54">
        <v>904443</v>
      </c>
      <c r="I24" s="54">
        <v>430656</v>
      </c>
      <c r="J24" s="55">
        <f t="shared" si="2"/>
        <v>0.7089956323250749</v>
      </c>
      <c r="K24" s="64">
        <f t="shared" si="3"/>
        <v>25.221434846266472</v>
      </c>
      <c r="L24" s="54">
        <v>176761</v>
      </c>
      <c r="M24" s="55">
        <f t="shared" si="4"/>
        <v>0.29100436767492516</v>
      </c>
      <c r="N24" s="64">
        <f t="shared" si="5"/>
        <v>10.352035139092241</v>
      </c>
      <c r="O24" s="69">
        <f t="shared" si="6"/>
        <v>11784.066666666668</v>
      </c>
    </row>
    <row r="25" spans="1:15" x14ac:dyDescent="0.2">
      <c r="A25" s="34" t="s">
        <v>71</v>
      </c>
      <c r="B25" s="51" t="s">
        <v>72</v>
      </c>
      <c r="C25" s="63">
        <v>14532</v>
      </c>
      <c r="D25" s="68">
        <v>19</v>
      </c>
      <c r="E25" s="54">
        <v>844873</v>
      </c>
      <c r="F25" s="55">
        <f t="shared" si="0"/>
        <v>0.76294905623915232</v>
      </c>
      <c r="G25" s="64">
        <f t="shared" si="1"/>
        <v>58.13879713735205</v>
      </c>
      <c r="H25" s="54">
        <v>1107378</v>
      </c>
      <c r="I25" s="54">
        <v>429751</v>
      </c>
      <c r="J25" s="55">
        <f t="shared" si="2"/>
        <v>0.50865751420627714</v>
      </c>
      <c r="K25" s="64">
        <f t="shared" si="3"/>
        <v>29.572736030828516</v>
      </c>
      <c r="L25" s="54">
        <v>415122</v>
      </c>
      <c r="M25" s="55">
        <f t="shared" si="4"/>
        <v>0.49134248579372286</v>
      </c>
      <c r="N25" s="64">
        <f t="shared" si="5"/>
        <v>28.566061106523534</v>
      </c>
      <c r="O25" s="69">
        <f t="shared" si="6"/>
        <v>21848.526315789473</v>
      </c>
    </row>
    <row r="26" spans="1:15" x14ac:dyDescent="0.2">
      <c r="A26" s="34" t="s">
        <v>73</v>
      </c>
      <c r="B26" s="51" t="s">
        <v>74</v>
      </c>
      <c r="C26" s="63">
        <v>1410</v>
      </c>
      <c r="D26" s="68">
        <v>8</v>
      </c>
      <c r="E26" s="54">
        <v>391707</v>
      </c>
      <c r="F26" s="55">
        <f t="shared" si="0"/>
        <v>0.63117975491262412</v>
      </c>
      <c r="G26" s="64">
        <f t="shared" si="1"/>
        <v>277.80638297872338</v>
      </c>
      <c r="H26" s="54">
        <v>620595</v>
      </c>
      <c r="I26" s="54">
        <v>278285</v>
      </c>
      <c r="J26" s="55">
        <f t="shared" si="2"/>
        <v>0.71044173323427973</v>
      </c>
      <c r="K26" s="64">
        <f t="shared" si="3"/>
        <v>197.36524822695034</v>
      </c>
      <c r="L26" s="54">
        <v>113422</v>
      </c>
      <c r="M26" s="55">
        <f t="shared" si="4"/>
        <v>0.28955826676572027</v>
      </c>
      <c r="N26" s="64">
        <f t="shared" si="5"/>
        <v>80.441134751773049</v>
      </c>
      <c r="O26" s="69">
        <f t="shared" si="6"/>
        <v>14177.75</v>
      </c>
    </row>
    <row r="27" spans="1:15" x14ac:dyDescent="0.2">
      <c r="A27" s="34" t="s">
        <v>75</v>
      </c>
      <c r="B27" s="51" t="s">
        <v>76</v>
      </c>
      <c r="C27" s="63">
        <v>25163</v>
      </c>
      <c r="D27" s="68">
        <v>32</v>
      </c>
      <c r="E27" s="54">
        <v>1668149</v>
      </c>
      <c r="F27" s="55">
        <f t="shared" si="0"/>
        <v>0.58578797422903595</v>
      </c>
      <c r="G27" s="64">
        <f t="shared" si="1"/>
        <v>66.293724913563565</v>
      </c>
      <c r="H27" s="54">
        <v>2847701</v>
      </c>
      <c r="I27" s="54">
        <v>1329900</v>
      </c>
      <c r="J27" s="55">
        <f t="shared" si="2"/>
        <v>0.79723094279947415</v>
      </c>
      <c r="K27" s="64">
        <f t="shared" si="3"/>
        <v>52.851408814529272</v>
      </c>
      <c r="L27" s="54">
        <v>338249</v>
      </c>
      <c r="M27" s="55">
        <f t="shared" si="4"/>
        <v>0.20276905720052585</v>
      </c>
      <c r="N27" s="64">
        <f t="shared" si="5"/>
        <v>13.442316099034297</v>
      </c>
      <c r="O27" s="69">
        <f t="shared" si="6"/>
        <v>10570.28125</v>
      </c>
    </row>
    <row r="28" spans="1:15" x14ac:dyDescent="0.2">
      <c r="A28" s="34" t="s">
        <v>79</v>
      </c>
      <c r="B28" s="51" t="s">
        <v>78</v>
      </c>
      <c r="C28" s="63">
        <v>19821</v>
      </c>
      <c r="D28" s="68">
        <v>22</v>
      </c>
      <c r="E28" s="54">
        <v>1048816</v>
      </c>
      <c r="F28" s="55">
        <f t="shared" si="0"/>
        <v>0.69138374178714168</v>
      </c>
      <c r="G28" s="64">
        <f t="shared" si="1"/>
        <v>52.914383734423083</v>
      </c>
      <c r="H28" s="54">
        <v>1516981</v>
      </c>
      <c r="I28" s="54">
        <v>735360</v>
      </c>
      <c r="J28" s="55">
        <f t="shared" si="2"/>
        <v>0.70113346859697034</v>
      </c>
      <c r="K28" s="64">
        <f t="shared" si="3"/>
        <v>37.100045406387167</v>
      </c>
      <c r="L28" s="54">
        <v>313456</v>
      </c>
      <c r="M28" s="55">
        <f t="shared" si="4"/>
        <v>0.29886653140302971</v>
      </c>
      <c r="N28" s="64">
        <f t="shared" si="5"/>
        <v>15.814338328035921</v>
      </c>
      <c r="O28" s="69">
        <f t="shared" si="6"/>
        <v>14248</v>
      </c>
    </row>
    <row r="29" spans="1:15" x14ac:dyDescent="0.2">
      <c r="A29" s="34" t="s">
        <v>77</v>
      </c>
      <c r="B29" s="51" t="s">
        <v>78</v>
      </c>
      <c r="C29" s="63">
        <v>5991</v>
      </c>
      <c r="D29" s="68">
        <v>4</v>
      </c>
      <c r="E29" s="54">
        <v>50618</v>
      </c>
      <c r="F29" s="55">
        <f t="shared" si="0"/>
        <v>0.54338561291638487</v>
      </c>
      <c r="G29" s="64">
        <f t="shared" si="1"/>
        <v>8.4490068435987311</v>
      </c>
      <c r="H29" s="54">
        <v>93153</v>
      </c>
      <c r="I29" s="54">
        <v>50618</v>
      </c>
      <c r="J29" s="55">
        <f t="shared" si="2"/>
        <v>1</v>
      </c>
      <c r="K29" s="64">
        <f t="shared" si="3"/>
        <v>8.4490068435987311</v>
      </c>
      <c r="L29" s="54">
        <v>0</v>
      </c>
      <c r="M29" s="55">
        <f t="shared" si="4"/>
        <v>0</v>
      </c>
      <c r="N29" s="64">
        <f t="shared" si="5"/>
        <v>0</v>
      </c>
      <c r="O29" s="69">
        <f t="shared" si="6"/>
        <v>0</v>
      </c>
    </row>
    <row r="30" spans="1:15" x14ac:dyDescent="0.2">
      <c r="A30" s="34" t="s">
        <v>80</v>
      </c>
      <c r="B30" s="51" t="s">
        <v>78</v>
      </c>
      <c r="C30" s="63">
        <v>1920</v>
      </c>
      <c r="D30" s="68">
        <v>5</v>
      </c>
      <c r="E30" s="54">
        <v>67901</v>
      </c>
      <c r="F30" s="55">
        <f t="shared" si="0"/>
        <v>0.61646919969131597</v>
      </c>
      <c r="G30" s="64">
        <f t="shared" si="1"/>
        <v>35.365104166666669</v>
      </c>
      <c r="H30" s="54">
        <v>110145</v>
      </c>
      <c r="I30" s="54">
        <v>67901</v>
      </c>
      <c r="J30" s="55">
        <f t="shared" si="2"/>
        <v>1</v>
      </c>
      <c r="K30" s="64">
        <f t="shared" si="3"/>
        <v>35.365104166666669</v>
      </c>
      <c r="L30" s="54">
        <v>0</v>
      </c>
      <c r="M30" s="55">
        <f t="shared" si="4"/>
        <v>0</v>
      </c>
      <c r="N30" s="64">
        <f t="shared" si="5"/>
        <v>0</v>
      </c>
      <c r="O30" s="69">
        <f t="shared" si="6"/>
        <v>0</v>
      </c>
    </row>
    <row r="31" spans="1:15" x14ac:dyDescent="0.2">
      <c r="A31" s="34" t="s">
        <v>81</v>
      </c>
      <c r="B31" s="51" t="s">
        <v>82</v>
      </c>
      <c r="C31" s="63">
        <v>34114</v>
      </c>
      <c r="D31" s="68">
        <v>30</v>
      </c>
      <c r="E31" s="54">
        <v>684245</v>
      </c>
      <c r="F31" s="55">
        <f t="shared" si="0"/>
        <v>0.66617046299793992</v>
      </c>
      <c r="G31" s="64">
        <f t="shared" si="1"/>
        <v>20.057600984932872</v>
      </c>
      <c r="H31" s="54">
        <v>1027132</v>
      </c>
      <c r="I31" s="54">
        <v>684245</v>
      </c>
      <c r="J31" s="55">
        <f t="shared" si="2"/>
        <v>1</v>
      </c>
      <c r="K31" s="64">
        <f t="shared" si="3"/>
        <v>20.057600984932872</v>
      </c>
      <c r="L31" s="54">
        <v>0</v>
      </c>
      <c r="M31" s="55">
        <f t="shared" si="4"/>
        <v>0</v>
      </c>
      <c r="N31" s="64">
        <f t="shared" si="5"/>
        <v>0</v>
      </c>
      <c r="O31" s="69">
        <f t="shared" si="6"/>
        <v>0</v>
      </c>
    </row>
    <row r="32" spans="1:15" x14ac:dyDescent="0.2">
      <c r="A32" s="34" t="s">
        <v>83</v>
      </c>
      <c r="B32" s="51" t="s">
        <v>84</v>
      </c>
      <c r="C32" s="63">
        <v>12588</v>
      </c>
      <c r="D32" s="68">
        <v>8</v>
      </c>
      <c r="E32" s="54">
        <v>315402</v>
      </c>
      <c r="F32" s="55">
        <f t="shared" si="0"/>
        <v>0.63220243177909541</v>
      </c>
      <c r="G32" s="64">
        <f t="shared" si="1"/>
        <v>25.05576739752145</v>
      </c>
      <c r="H32" s="54">
        <v>498894</v>
      </c>
      <c r="I32" s="54">
        <v>307491</v>
      </c>
      <c r="J32" s="55">
        <f t="shared" si="2"/>
        <v>0.97491772404740618</v>
      </c>
      <c r="K32" s="64">
        <f t="shared" si="3"/>
        <v>24.427311725452814</v>
      </c>
      <c r="L32" s="54">
        <v>7911</v>
      </c>
      <c r="M32" s="55">
        <f t="shared" si="4"/>
        <v>2.5082275952593831E-2</v>
      </c>
      <c r="N32" s="64">
        <f t="shared" si="5"/>
        <v>0.62845567206863684</v>
      </c>
      <c r="O32" s="69">
        <f t="shared" si="6"/>
        <v>988.875</v>
      </c>
    </row>
    <row r="33" spans="1:15" x14ac:dyDescent="0.2">
      <c r="A33" s="34" t="s">
        <v>85</v>
      </c>
      <c r="B33" s="51" t="s">
        <v>86</v>
      </c>
      <c r="C33" s="63">
        <v>75604</v>
      </c>
      <c r="D33" s="68">
        <v>32</v>
      </c>
      <c r="E33" s="54">
        <v>2077877</v>
      </c>
      <c r="F33" s="55">
        <f t="shared" si="0"/>
        <v>0.82029436809710843</v>
      </c>
      <c r="G33" s="64">
        <f t="shared" si="1"/>
        <v>27.48369133908259</v>
      </c>
      <c r="H33" s="54">
        <v>2533087</v>
      </c>
      <c r="I33" s="54">
        <v>1449063</v>
      </c>
      <c r="J33" s="55">
        <f t="shared" si="2"/>
        <v>0.69737669746573061</v>
      </c>
      <c r="K33" s="64">
        <f t="shared" si="3"/>
        <v>19.166485900216919</v>
      </c>
      <c r="L33" s="54">
        <v>628814</v>
      </c>
      <c r="M33" s="55">
        <f t="shared" si="4"/>
        <v>0.30262330253426933</v>
      </c>
      <c r="N33" s="64">
        <f t="shared" si="5"/>
        <v>8.3172054388656687</v>
      </c>
      <c r="O33" s="69">
        <f t="shared" si="6"/>
        <v>19650.4375</v>
      </c>
    </row>
    <row r="34" spans="1:15" x14ac:dyDescent="0.2">
      <c r="A34" s="34" t="s">
        <v>87</v>
      </c>
      <c r="B34" s="51" t="s">
        <v>88</v>
      </c>
      <c r="C34" s="63">
        <v>17871</v>
      </c>
      <c r="D34" s="68">
        <v>19</v>
      </c>
      <c r="E34" s="54">
        <v>515351</v>
      </c>
      <c r="F34" s="55">
        <f t="shared" si="0"/>
        <v>0.70723232334321873</v>
      </c>
      <c r="G34" s="64">
        <f t="shared" si="1"/>
        <v>28.837278272060882</v>
      </c>
      <c r="H34" s="54">
        <v>728687</v>
      </c>
      <c r="I34" s="54">
        <v>421433</v>
      </c>
      <c r="J34" s="55">
        <f t="shared" si="2"/>
        <v>0.81775915832122181</v>
      </c>
      <c r="K34" s="64">
        <f t="shared" si="3"/>
        <v>23.581948408035366</v>
      </c>
      <c r="L34" s="54">
        <v>93918</v>
      </c>
      <c r="M34" s="55">
        <f t="shared" si="4"/>
        <v>0.18224084167877816</v>
      </c>
      <c r="N34" s="64">
        <f t="shared" si="5"/>
        <v>5.2553298640255166</v>
      </c>
      <c r="O34" s="69">
        <f t="shared" si="6"/>
        <v>4943.0526315789475</v>
      </c>
    </row>
    <row r="35" spans="1:15" x14ac:dyDescent="0.2">
      <c r="A35" s="34" t="s">
        <v>89</v>
      </c>
      <c r="B35" s="51" t="s">
        <v>90</v>
      </c>
      <c r="C35" s="63">
        <v>131744</v>
      </c>
      <c r="D35" s="68">
        <v>77</v>
      </c>
      <c r="E35" s="54">
        <v>4452978</v>
      </c>
      <c r="F35" s="55">
        <f t="shared" si="0"/>
        <v>0.73362773044146712</v>
      </c>
      <c r="G35" s="64">
        <f t="shared" si="1"/>
        <v>33.800233786737913</v>
      </c>
      <c r="H35" s="54">
        <v>6069806</v>
      </c>
      <c r="I35" s="54">
        <v>3366994</v>
      </c>
      <c r="J35" s="55">
        <f t="shared" si="2"/>
        <v>0.756121858226113</v>
      </c>
      <c r="K35" s="64">
        <f t="shared" si="3"/>
        <v>25.557095579305319</v>
      </c>
      <c r="L35" s="54">
        <v>1085984</v>
      </c>
      <c r="M35" s="55">
        <f t="shared" si="4"/>
        <v>0.24387814177388706</v>
      </c>
      <c r="N35" s="64">
        <f t="shared" si="5"/>
        <v>8.2431382074325974</v>
      </c>
      <c r="O35" s="69">
        <f t="shared" si="6"/>
        <v>14103.688311688311</v>
      </c>
    </row>
    <row r="36" spans="1:15" x14ac:dyDescent="0.2">
      <c r="A36" s="34" t="s">
        <v>91</v>
      </c>
      <c r="B36" s="51" t="s">
        <v>90</v>
      </c>
      <c r="C36" s="63">
        <v>59190</v>
      </c>
      <c r="D36" s="68">
        <v>63</v>
      </c>
      <c r="E36" s="54">
        <v>4663667</v>
      </c>
      <c r="F36" s="55">
        <f t="shared" si="0"/>
        <v>0.52689586465672722</v>
      </c>
      <c r="G36" s="64">
        <f t="shared" si="1"/>
        <v>78.791468153404296</v>
      </c>
      <c r="H36" s="54">
        <v>8851212</v>
      </c>
      <c r="I36" s="54">
        <v>3896227</v>
      </c>
      <c r="J36" s="55">
        <f t="shared" si="2"/>
        <v>0.83544279640892027</v>
      </c>
      <c r="K36" s="64">
        <f t="shared" si="3"/>
        <v>65.82576448724447</v>
      </c>
      <c r="L36" s="54">
        <v>767440</v>
      </c>
      <c r="M36" s="55">
        <f t="shared" si="4"/>
        <v>0.16455720359107973</v>
      </c>
      <c r="N36" s="64">
        <f t="shared" si="5"/>
        <v>12.965703666159824</v>
      </c>
      <c r="O36" s="69">
        <f t="shared" si="6"/>
        <v>12181.587301587302</v>
      </c>
    </row>
    <row r="37" spans="1:15" x14ac:dyDescent="0.2">
      <c r="A37" s="34" t="s">
        <v>93</v>
      </c>
      <c r="B37" s="51" t="s">
        <v>94</v>
      </c>
      <c r="C37" s="63">
        <v>8020</v>
      </c>
      <c r="D37" s="68">
        <v>7</v>
      </c>
      <c r="E37" s="54">
        <v>98954</v>
      </c>
      <c r="F37" s="55">
        <f t="shared" si="0"/>
        <v>0.61177503415786183</v>
      </c>
      <c r="G37" s="64">
        <f t="shared" si="1"/>
        <v>12.338403990024938</v>
      </c>
      <c r="H37" s="54">
        <v>161749</v>
      </c>
      <c r="I37" s="54">
        <v>90885</v>
      </c>
      <c r="J37" s="55">
        <f t="shared" si="2"/>
        <v>0.91845706085655965</v>
      </c>
      <c r="K37" s="64">
        <f t="shared" si="3"/>
        <v>11.332294264339152</v>
      </c>
      <c r="L37" s="54">
        <v>8069</v>
      </c>
      <c r="M37" s="55">
        <f t="shared" si="4"/>
        <v>8.1542939143440393E-2</v>
      </c>
      <c r="N37" s="64">
        <f t="shared" si="5"/>
        <v>1.0061097256857856</v>
      </c>
      <c r="O37" s="69">
        <f t="shared" si="6"/>
        <v>1152.7142857142858</v>
      </c>
    </row>
    <row r="38" spans="1:15" x14ac:dyDescent="0.2">
      <c r="A38" s="34" t="s">
        <v>97</v>
      </c>
      <c r="B38" s="51" t="s">
        <v>96</v>
      </c>
      <c r="C38" s="63">
        <v>6154</v>
      </c>
      <c r="D38" s="68">
        <v>16</v>
      </c>
      <c r="E38" s="54">
        <v>277742</v>
      </c>
      <c r="F38" s="55">
        <f t="shared" si="0"/>
        <v>0.67641643611425006</v>
      </c>
      <c r="G38" s="64">
        <f t="shared" si="1"/>
        <v>45.131946701332467</v>
      </c>
      <c r="H38" s="54">
        <v>410608</v>
      </c>
      <c r="I38" s="54">
        <v>258004</v>
      </c>
      <c r="J38" s="55">
        <f t="shared" si="2"/>
        <v>0.92893404670521562</v>
      </c>
      <c r="K38" s="64">
        <f t="shared" si="3"/>
        <v>41.924601884952878</v>
      </c>
      <c r="L38" s="54">
        <v>19738</v>
      </c>
      <c r="M38" s="55">
        <f t="shared" si="4"/>
        <v>7.1065953294784365E-2</v>
      </c>
      <c r="N38" s="64">
        <f t="shared" si="5"/>
        <v>3.2073448163795906</v>
      </c>
      <c r="O38" s="69">
        <f t="shared" si="6"/>
        <v>1233.625</v>
      </c>
    </row>
    <row r="39" spans="1:15" x14ac:dyDescent="0.2">
      <c r="A39" s="34" t="s">
        <v>95</v>
      </c>
      <c r="B39" s="51" t="s">
        <v>96</v>
      </c>
      <c r="C39" s="63">
        <v>4230</v>
      </c>
      <c r="D39" s="68">
        <v>11</v>
      </c>
      <c r="E39" s="54">
        <v>228173</v>
      </c>
      <c r="F39" s="55">
        <f t="shared" si="0"/>
        <v>0.69101453664445789</v>
      </c>
      <c r="G39" s="64">
        <f t="shared" si="1"/>
        <v>53.941607565011822</v>
      </c>
      <c r="H39" s="54">
        <v>330200</v>
      </c>
      <c r="I39" s="54">
        <v>211569</v>
      </c>
      <c r="J39" s="55">
        <f t="shared" si="2"/>
        <v>0.92723065393363813</v>
      </c>
      <c r="K39" s="64">
        <f t="shared" si="3"/>
        <v>50.01631205673759</v>
      </c>
      <c r="L39" s="54">
        <v>16604</v>
      </c>
      <c r="M39" s="55">
        <f t="shared" si="4"/>
        <v>7.2769346066361928E-2</v>
      </c>
      <c r="N39" s="64">
        <f t="shared" si="5"/>
        <v>3.9252955082742318</v>
      </c>
      <c r="O39" s="69">
        <f t="shared" si="6"/>
        <v>1509.4545454545455</v>
      </c>
    </row>
    <row r="40" spans="1:15" x14ac:dyDescent="0.2">
      <c r="A40" s="34" t="s">
        <v>100</v>
      </c>
      <c r="B40" s="51" t="s">
        <v>99</v>
      </c>
      <c r="C40" s="63">
        <v>12642</v>
      </c>
      <c r="D40" s="68">
        <v>19</v>
      </c>
      <c r="E40" s="54">
        <v>781618</v>
      </c>
      <c r="F40" s="55">
        <f t="shared" si="0"/>
        <v>0.66689988285152857</v>
      </c>
      <c r="G40" s="64">
        <f t="shared" si="1"/>
        <v>61.82708432210093</v>
      </c>
      <c r="H40" s="54">
        <v>1172017</v>
      </c>
      <c r="I40" s="54">
        <v>580000</v>
      </c>
      <c r="J40" s="55">
        <f t="shared" si="2"/>
        <v>0.74205046454917878</v>
      </c>
      <c r="K40" s="64">
        <f t="shared" si="3"/>
        <v>45.878816642936243</v>
      </c>
      <c r="L40" s="54">
        <v>201618</v>
      </c>
      <c r="M40" s="55">
        <f t="shared" si="4"/>
        <v>0.25794953545082122</v>
      </c>
      <c r="N40" s="64">
        <f t="shared" si="5"/>
        <v>15.948267679164688</v>
      </c>
      <c r="O40" s="69">
        <f t="shared" si="6"/>
        <v>10611.473684210527</v>
      </c>
    </row>
    <row r="41" spans="1:15" x14ac:dyDescent="0.2">
      <c r="A41" s="34" t="s">
        <v>98</v>
      </c>
      <c r="B41" s="51" t="s">
        <v>99</v>
      </c>
      <c r="C41" s="63">
        <v>9476</v>
      </c>
      <c r="D41" s="68">
        <v>17</v>
      </c>
      <c r="E41" s="54">
        <v>549987</v>
      </c>
      <c r="F41" s="55">
        <f t="shared" si="0"/>
        <v>0.72633255459838808</v>
      </c>
      <c r="G41" s="64">
        <f t="shared" si="1"/>
        <v>58.039995778809626</v>
      </c>
      <c r="H41" s="54">
        <v>757211</v>
      </c>
      <c r="I41" s="54">
        <v>456810</v>
      </c>
      <c r="J41" s="55">
        <f t="shared" si="2"/>
        <v>0.83058326833179696</v>
      </c>
      <c r="K41" s="64">
        <f t="shared" si="3"/>
        <v>48.207049387927398</v>
      </c>
      <c r="L41" s="54">
        <v>93177</v>
      </c>
      <c r="M41" s="55">
        <f t="shared" si="4"/>
        <v>0.16941673166820306</v>
      </c>
      <c r="N41" s="64">
        <f t="shared" si="5"/>
        <v>9.8329463908822294</v>
      </c>
      <c r="O41" s="69">
        <f t="shared" si="6"/>
        <v>5481</v>
      </c>
    </row>
    <row r="42" spans="1:15" x14ac:dyDescent="0.2">
      <c r="A42" s="34" t="s">
        <v>101</v>
      </c>
      <c r="B42" s="51" t="s">
        <v>102</v>
      </c>
      <c r="C42" s="63">
        <v>31931</v>
      </c>
      <c r="D42" s="68">
        <v>26</v>
      </c>
      <c r="E42" s="54">
        <v>1043396</v>
      </c>
      <c r="F42" s="55">
        <f t="shared" si="0"/>
        <v>0.79106578972308039</v>
      </c>
      <c r="G42" s="64">
        <f t="shared" si="1"/>
        <v>32.676583883999875</v>
      </c>
      <c r="H42" s="54">
        <v>1318975</v>
      </c>
      <c r="I42" s="54">
        <v>778946</v>
      </c>
      <c r="J42" s="55">
        <f t="shared" si="2"/>
        <v>0.74654876959466976</v>
      </c>
      <c r="K42" s="64">
        <f t="shared" si="3"/>
        <v>24.394663493157122</v>
      </c>
      <c r="L42" s="54">
        <v>264450</v>
      </c>
      <c r="M42" s="55">
        <f t="shared" si="4"/>
        <v>0.2534512304053303</v>
      </c>
      <c r="N42" s="64">
        <f t="shared" si="5"/>
        <v>8.281920390842755</v>
      </c>
      <c r="O42" s="69">
        <f t="shared" si="6"/>
        <v>10171.153846153846</v>
      </c>
    </row>
    <row r="43" spans="1:15" x14ac:dyDescent="0.2">
      <c r="A43" s="34" t="s">
        <v>103</v>
      </c>
      <c r="B43" s="51" t="s">
        <v>104</v>
      </c>
      <c r="C43" s="63">
        <v>16359</v>
      </c>
      <c r="D43" s="68">
        <v>17</v>
      </c>
      <c r="E43" s="54">
        <v>554793</v>
      </c>
      <c r="F43" s="55">
        <f t="shared" si="0"/>
        <v>0.72270290126930536</v>
      </c>
      <c r="G43" s="64">
        <f t="shared" si="1"/>
        <v>33.913625527232718</v>
      </c>
      <c r="H43" s="54">
        <v>767664</v>
      </c>
      <c r="I43" s="54">
        <v>449964</v>
      </c>
      <c r="J43" s="55">
        <f t="shared" si="2"/>
        <v>0.81104844509573837</v>
      </c>
      <c r="K43" s="64">
        <f t="shared" si="3"/>
        <v>27.505593251421235</v>
      </c>
      <c r="L43" s="54">
        <v>104829</v>
      </c>
      <c r="M43" s="55">
        <f t="shared" si="4"/>
        <v>0.18895155490426158</v>
      </c>
      <c r="N43" s="64">
        <f t="shared" si="5"/>
        <v>6.4080322758114798</v>
      </c>
      <c r="O43" s="69">
        <f t="shared" si="6"/>
        <v>6166.411764705882</v>
      </c>
    </row>
    <row r="44" spans="1:15" x14ac:dyDescent="0.2">
      <c r="A44" s="34" t="s">
        <v>105</v>
      </c>
      <c r="B44" s="51" t="s">
        <v>106</v>
      </c>
      <c r="C44" s="63">
        <v>11147</v>
      </c>
      <c r="D44" s="68">
        <v>10</v>
      </c>
      <c r="E44" s="54">
        <v>284681</v>
      </c>
      <c r="F44" s="55">
        <f t="shared" si="0"/>
        <v>0.72876283803848085</v>
      </c>
      <c r="G44" s="64">
        <f t="shared" si="1"/>
        <v>25.538799677043151</v>
      </c>
      <c r="H44" s="54">
        <v>390636</v>
      </c>
      <c r="I44" s="54">
        <v>273191</v>
      </c>
      <c r="J44" s="55">
        <f t="shared" si="2"/>
        <v>0.95963903456851707</v>
      </c>
      <c r="K44" s="64">
        <f t="shared" si="3"/>
        <v>24.508029066116443</v>
      </c>
      <c r="L44" s="54">
        <v>11490</v>
      </c>
      <c r="M44" s="55">
        <f t="shared" si="4"/>
        <v>4.0360965431482959E-2</v>
      </c>
      <c r="N44" s="64">
        <f t="shared" si="5"/>
        <v>1.0307706109267067</v>
      </c>
      <c r="O44" s="69">
        <f t="shared" si="6"/>
        <v>1149</v>
      </c>
    </row>
    <row r="45" spans="1:15" x14ac:dyDescent="0.2">
      <c r="A45" s="34" t="s">
        <v>110</v>
      </c>
      <c r="B45" s="51" t="s">
        <v>108</v>
      </c>
      <c r="C45" s="63">
        <v>73192</v>
      </c>
      <c r="D45" s="68">
        <v>52</v>
      </c>
      <c r="E45" s="54">
        <v>3283937</v>
      </c>
      <c r="F45" s="55">
        <f t="shared" si="0"/>
        <v>0.7401367115527776</v>
      </c>
      <c r="G45" s="64">
        <f t="shared" si="1"/>
        <v>44.867430866761396</v>
      </c>
      <c r="H45" s="54">
        <v>4436933</v>
      </c>
      <c r="I45" s="54">
        <v>2109181</v>
      </c>
      <c r="J45" s="55">
        <f t="shared" si="2"/>
        <v>0.64227206551160998</v>
      </c>
      <c r="K45" s="64">
        <f t="shared" si="3"/>
        <v>28.817097496994208</v>
      </c>
      <c r="L45" s="54">
        <v>1174756</v>
      </c>
      <c r="M45" s="55">
        <f t="shared" si="4"/>
        <v>0.35772793448839002</v>
      </c>
      <c r="N45" s="64">
        <f t="shared" si="5"/>
        <v>16.050333369767188</v>
      </c>
      <c r="O45" s="69">
        <f t="shared" si="6"/>
        <v>22591.461538461539</v>
      </c>
    </row>
    <row r="46" spans="1:15" x14ac:dyDescent="0.2">
      <c r="A46" s="34" t="s">
        <v>107</v>
      </c>
      <c r="B46" s="51" t="s">
        <v>108</v>
      </c>
      <c r="C46" s="63">
        <v>9631</v>
      </c>
      <c r="D46" s="68">
        <v>6</v>
      </c>
      <c r="E46" s="54">
        <v>87278</v>
      </c>
      <c r="F46" s="55">
        <f t="shared" si="0"/>
        <v>0.5863880677237302</v>
      </c>
      <c r="G46" s="64">
        <f t="shared" si="1"/>
        <v>9.0621949953275873</v>
      </c>
      <c r="H46" s="54">
        <v>148840</v>
      </c>
      <c r="I46" s="54">
        <v>87278</v>
      </c>
      <c r="J46" s="55">
        <f t="shared" si="2"/>
        <v>1</v>
      </c>
      <c r="K46" s="64">
        <f t="shared" si="3"/>
        <v>9.0621949953275873</v>
      </c>
      <c r="L46" s="54">
        <v>0</v>
      </c>
      <c r="M46" s="55">
        <f t="shared" si="4"/>
        <v>0</v>
      </c>
      <c r="N46" s="64">
        <f t="shared" si="5"/>
        <v>0</v>
      </c>
      <c r="O46" s="69">
        <f t="shared" si="6"/>
        <v>0</v>
      </c>
    </row>
    <row r="47" spans="1:15" x14ac:dyDescent="0.2">
      <c r="A47" s="34" t="s">
        <v>111</v>
      </c>
      <c r="B47" s="51" t="s">
        <v>112</v>
      </c>
      <c r="C47" s="63">
        <v>6528</v>
      </c>
      <c r="D47" s="68">
        <v>7</v>
      </c>
      <c r="E47" s="54">
        <v>235889</v>
      </c>
      <c r="F47" s="55">
        <f t="shared" si="0"/>
        <v>0.75039764340611803</v>
      </c>
      <c r="G47" s="64">
        <f t="shared" si="1"/>
        <v>36.134957107843135</v>
      </c>
      <c r="H47" s="54">
        <v>314352</v>
      </c>
      <c r="I47" s="54">
        <v>206076</v>
      </c>
      <c r="J47" s="55">
        <f t="shared" si="2"/>
        <v>0.87361428468474578</v>
      </c>
      <c r="K47" s="64">
        <f t="shared" si="3"/>
        <v>31.568014705882351</v>
      </c>
      <c r="L47" s="54">
        <v>29813</v>
      </c>
      <c r="M47" s="55">
        <f t="shared" si="4"/>
        <v>0.12638571531525422</v>
      </c>
      <c r="N47" s="64">
        <f t="shared" si="5"/>
        <v>4.5669424019607847</v>
      </c>
      <c r="O47" s="69">
        <f t="shared" si="6"/>
        <v>4259</v>
      </c>
    </row>
    <row r="48" spans="1:15" x14ac:dyDescent="0.2">
      <c r="A48" s="34" t="s">
        <v>113</v>
      </c>
      <c r="B48" s="51" t="s">
        <v>114</v>
      </c>
      <c r="C48" s="63">
        <v>31012</v>
      </c>
      <c r="D48" s="68">
        <v>25</v>
      </c>
      <c r="E48" s="54">
        <v>820810</v>
      </c>
      <c r="F48" s="55">
        <f t="shared" si="0"/>
        <v>0.72002645679016675</v>
      </c>
      <c r="G48" s="64">
        <f t="shared" si="1"/>
        <v>26.467496452985941</v>
      </c>
      <c r="H48" s="54">
        <v>1139972</v>
      </c>
      <c r="I48" s="54">
        <v>638938</v>
      </c>
      <c r="J48" s="55">
        <f t="shared" si="2"/>
        <v>0.77842375214726911</v>
      </c>
      <c r="K48" s="64">
        <f t="shared" si="3"/>
        <v>20.602927898877855</v>
      </c>
      <c r="L48" s="54">
        <v>181872</v>
      </c>
      <c r="M48" s="55">
        <f t="shared" si="4"/>
        <v>0.22157624785273083</v>
      </c>
      <c r="N48" s="64">
        <f t="shared" si="5"/>
        <v>5.8645685541080868</v>
      </c>
      <c r="O48" s="69">
        <f t="shared" si="6"/>
        <v>7274.88</v>
      </c>
    </row>
    <row r="49" spans="1:15" x14ac:dyDescent="0.2">
      <c r="A49" s="34" t="s">
        <v>115</v>
      </c>
      <c r="B49" s="51" t="s">
        <v>116</v>
      </c>
      <c r="C49" s="63">
        <v>23359</v>
      </c>
      <c r="D49" s="68">
        <v>38</v>
      </c>
      <c r="E49" s="54">
        <v>1675403</v>
      </c>
      <c r="F49" s="55">
        <f t="shared" si="0"/>
        <v>0.6631117911704254</v>
      </c>
      <c r="G49" s="64">
        <f t="shared" si="1"/>
        <v>71.724089216147945</v>
      </c>
      <c r="H49" s="54">
        <v>2526577</v>
      </c>
      <c r="I49" s="54">
        <v>1425762</v>
      </c>
      <c r="J49" s="55">
        <f t="shared" si="2"/>
        <v>0.8509964468250325</v>
      </c>
      <c r="K49" s="64">
        <f t="shared" si="3"/>
        <v>61.036945074703539</v>
      </c>
      <c r="L49" s="54">
        <v>249641</v>
      </c>
      <c r="M49" s="55">
        <f t="shared" si="4"/>
        <v>0.14900355317496747</v>
      </c>
      <c r="N49" s="64">
        <f t="shared" si="5"/>
        <v>10.687144141444412</v>
      </c>
      <c r="O49" s="69">
        <f t="shared" si="6"/>
        <v>6569.5</v>
      </c>
    </row>
    <row r="50" spans="1:15" x14ac:dyDescent="0.2">
      <c r="A50" s="34" t="s">
        <v>117</v>
      </c>
      <c r="B50" s="51" t="s">
        <v>118</v>
      </c>
      <c r="C50" s="63">
        <v>43240</v>
      </c>
      <c r="D50" s="68">
        <v>22</v>
      </c>
      <c r="E50" s="54">
        <v>910106</v>
      </c>
      <c r="F50" s="55">
        <f t="shared" si="0"/>
        <v>0.75368912702323332</v>
      </c>
      <c r="G50" s="64">
        <f t="shared" si="1"/>
        <v>21.04777983348751</v>
      </c>
      <c r="H50" s="54">
        <v>1207535</v>
      </c>
      <c r="I50" s="54">
        <v>547393</v>
      </c>
      <c r="J50" s="55">
        <f t="shared" si="2"/>
        <v>0.60146070897236148</v>
      </c>
      <c r="K50" s="64">
        <f t="shared" si="3"/>
        <v>12.65941258094357</v>
      </c>
      <c r="L50" s="54">
        <v>362713</v>
      </c>
      <c r="M50" s="55">
        <f t="shared" si="4"/>
        <v>0.39853929102763852</v>
      </c>
      <c r="N50" s="64">
        <f t="shared" si="5"/>
        <v>8.3883672525439401</v>
      </c>
      <c r="O50" s="69">
        <f t="shared" si="6"/>
        <v>16486.954545454544</v>
      </c>
    </row>
    <row r="51" spans="1:15" x14ac:dyDescent="0.2">
      <c r="A51" s="59"/>
      <c r="B51" s="60"/>
      <c r="C51" s="60"/>
      <c r="D51" s="61"/>
      <c r="E51" s="60"/>
      <c r="F51" s="61"/>
      <c r="G51" s="60"/>
      <c r="H51" s="60"/>
      <c r="I51" s="60"/>
      <c r="J51" s="61"/>
      <c r="K51" s="60"/>
      <c r="L51" s="60"/>
      <c r="M51" s="61"/>
      <c r="N51" s="60"/>
      <c r="O51" s="67"/>
    </row>
    <row r="52" spans="1:15" x14ac:dyDescent="0.2">
      <c r="A52" s="4" t="s">
        <v>119</v>
      </c>
      <c r="B52" s="4"/>
      <c r="C52" s="5">
        <v>1097379</v>
      </c>
      <c r="D52" s="5">
        <f>SUM(D3:D50)</f>
        <v>1026</v>
      </c>
      <c r="E52" s="6">
        <f t="shared" ref="E52:L52" si="7">SUM(E3:E50)</f>
        <v>42877706</v>
      </c>
      <c r="F52" s="7">
        <f>E50/H50</f>
        <v>0.75368912702323332</v>
      </c>
      <c r="G52" s="10">
        <f>E52/C52</f>
        <v>39.072832631205813</v>
      </c>
      <c r="H52" s="6">
        <f t="shared" si="7"/>
        <v>61231967</v>
      </c>
      <c r="I52" s="6">
        <f t="shared" si="7"/>
        <v>32653948</v>
      </c>
      <c r="J52" s="7">
        <f>I52/E52</f>
        <v>0.76156005174343977</v>
      </c>
      <c r="K52" s="10">
        <f>I52/C52</f>
        <v>29.756308440383862</v>
      </c>
      <c r="L52" s="6">
        <f t="shared" si="7"/>
        <v>10223758</v>
      </c>
      <c r="M52" s="7">
        <f>L52/E52</f>
        <v>0.23843994825656017</v>
      </c>
      <c r="N52" s="10">
        <f>L52/C52</f>
        <v>9.3165241908219496</v>
      </c>
      <c r="O52" s="6">
        <f>L52/D52</f>
        <v>9964.6764132553599</v>
      </c>
    </row>
    <row r="53" spans="1:15" x14ac:dyDescent="0.2">
      <c r="A53" s="4" t="s">
        <v>120</v>
      </c>
      <c r="B53" s="4"/>
      <c r="C53" s="5">
        <v>22862.0625</v>
      </c>
      <c r="D53" s="5">
        <f>AVERAGE(D3:D50)</f>
        <v>21.375</v>
      </c>
      <c r="E53" s="6">
        <f t="shared" ref="E53:O53" si="8">AVERAGE(E3:E50)</f>
        <v>893285.54166666663</v>
      </c>
      <c r="F53" s="7">
        <f t="shared" si="8"/>
        <v>0.69764601112167623</v>
      </c>
      <c r="G53" s="10">
        <f t="shared" si="8"/>
        <v>43.465613932184134</v>
      </c>
      <c r="H53" s="6">
        <f t="shared" si="8"/>
        <v>1275665.9791666667</v>
      </c>
      <c r="I53" s="6">
        <f t="shared" si="8"/>
        <v>680290.58333333337</v>
      </c>
      <c r="J53" s="7">
        <f t="shared" si="8"/>
        <v>0.81270709743675262</v>
      </c>
      <c r="K53" s="10">
        <f t="shared" si="8"/>
        <v>34.099629145101794</v>
      </c>
      <c r="L53" s="6">
        <f t="shared" si="8"/>
        <v>212994.95833333334</v>
      </c>
      <c r="M53" s="7">
        <f t="shared" si="8"/>
        <v>0.18729290256324768</v>
      </c>
      <c r="N53" s="10">
        <f t="shared" si="8"/>
        <v>9.3659847870823381</v>
      </c>
      <c r="O53" s="6">
        <f t="shared" si="8"/>
        <v>7570.8114756368514</v>
      </c>
    </row>
    <row r="54" spans="1:15" x14ac:dyDescent="0.2">
      <c r="A54" s="4" t="s">
        <v>121</v>
      </c>
      <c r="B54" s="4"/>
      <c r="C54" s="5">
        <v>14422</v>
      </c>
      <c r="D54" s="5">
        <f>MEDIAN(D3:D50)</f>
        <v>16.5</v>
      </c>
      <c r="E54" s="6">
        <f t="shared" ref="E54:O54" si="9">MEDIAN(E3:E50)</f>
        <v>550845.5</v>
      </c>
      <c r="F54" s="7">
        <f t="shared" si="9"/>
        <v>0.7077147411798671</v>
      </c>
      <c r="G54" s="10">
        <f t="shared" si="9"/>
        <v>35.398695637166021</v>
      </c>
      <c r="H54" s="6">
        <f t="shared" si="9"/>
        <v>762437.5</v>
      </c>
      <c r="I54" s="6">
        <f t="shared" si="9"/>
        <v>430203.5</v>
      </c>
      <c r="J54" s="7">
        <f t="shared" si="9"/>
        <v>0.80836818931949728</v>
      </c>
      <c r="K54" s="10">
        <f t="shared" si="9"/>
        <v>28.371191242659993</v>
      </c>
      <c r="L54" s="6">
        <f t="shared" si="9"/>
        <v>99373.5</v>
      </c>
      <c r="M54" s="7">
        <f t="shared" si="9"/>
        <v>0.19163181068050272</v>
      </c>
      <c r="N54" s="10">
        <f t="shared" si="9"/>
        <v>7.0516211269563209</v>
      </c>
      <c r="O54" s="6">
        <f t="shared" si="9"/>
        <v>6282.5392156862745</v>
      </c>
    </row>
  </sheetData>
  <sheetProtection sort="0" autoFilter="0" pivotTables="0"/>
  <autoFilter ref="A2:O2" xr:uid="{0FA732A3-672E-4D5C-914E-D6EC216E9012}">
    <sortState xmlns:xlrd2="http://schemas.microsoft.com/office/spreadsheetml/2017/richdata2" ref="A4:O50">
      <sortCondition ref="B2"/>
    </sortState>
  </autoFilter>
  <sortState xmlns:xlrd2="http://schemas.microsoft.com/office/spreadsheetml/2017/richdata2" ref="A4:O50">
    <sortCondition ref="B3:B50"/>
  </sortState>
  <mergeCells count="7">
    <mergeCell ref="L1:O1"/>
    <mergeCell ref="A1:A2"/>
    <mergeCell ref="B1:B2"/>
    <mergeCell ref="C1:C2"/>
    <mergeCell ref="D1:D2"/>
    <mergeCell ref="E1:H1"/>
    <mergeCell ref="I1:K1"/>
  </mergeCells>
  <conditionalFormatting sqref="A3:O50">
    <cfRule type="expression" dxfId="8" priority="1">
      <formula>MOD(ROW(),2)=1</formula>
    </cfRule>
  </conditionalFormatting>
  <pageMargins left="0.7" right="0.7" top="0.75" bottom="0.75" header="0.3" footer="0.3"/>
  <ignoredErrors>
    <ignoredError sqref="F52 J52 M5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256A4-D819-4489-A2F0-20684D60466F}">
  <sheetPr>
    <tabColor theme="7" tint="0.39997558519241921"/>
  </sheetPr>
  <dimension ref="A1:O63"/>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x14ac:dyDescent="0.2"/>
  <cols>
    <col min="1" max="1" width="38.7109375" style="2" bestFit="1" customWidth="1"/>
    <col min="2" max="2" width="15.28515625" style="2" hidden="1" customWidth="1"/>
    <col min="3" max="3" width="11" style="2" customWidth="1"/>
    <col min="4" max="4" width="12.28515625" style="3" customWidth="1"/>
    <col min="5" max="5" width="14.140625" style="2" customWidth="1"/>
    <col min="6" max="6" width="15" style="3" customWidth="1"/>
    <col min="7" max="7" width="13.42578125" style="2" customWidth="1"/>
    <col min="8" max="8" width="14" style="2" customWidth="1"/>
    <col min="9" max="9" width="15.85546875" style="2" customWidth="1"/>
    <col min="10" max="10" width="16" style="3" customWidth="1"/>
    <col min="11" max="11" width="15.85546875" style="2" customWidth="1"/>
    <col min="12" max="12" width="14.140625" style="2" customWidth="1"/>
    <col min="13" max="13" width="14.140625" style="3" customWidth="1"/>
    <col min="14" max="14" width="13.42578125" style="2" customWidth="1"/>
    <col min="15" max="15" width="12.7109375" style="2" customWidth="1"/>
    <col min="16" max="16384" width="9.140625" style="2"/>
  </cols>
  <sheetData>
    <row r="1" spans="1:15" ht="15" customHeight="1" x14ac:dyDescent="0.2">
      <c r="A1" s="175" t="s">
        <v>0</v>
      </c>
      <c r="B1" s="175" t="s">
        <v>406</v>
      </c>
      <c r="C1" s="174" t="s">
        <v>1</v>
      </c>
      <c r="D1" s="174" t="s">
        <v>139</v>
      </c>
      <c r="E1" s="176" t="s">
        <v>122</v>
      </c>
      <c r="F1" s="176"/>
      <c r="G1" s="176"/>
      <c r="H1" s="176"/>
      <c r="I1" s="177" t="s">
        <v>140</v>
      </c>
      <c r="J1" s="177"/>
      <c r="K1" s="177"/>
      <c r="L1" s="173" t="s">
        <v>141</v>
      </c>
      <c r="M1" s="173"/>
      <c r="N1" s="173"/>
      <c r="O1" s="173"/>
    </row>
    <row r="2" spans="1:15" ht="55.9" customHeight="1" x14ac:dyDescent="0.2">
      <c r="A2" s="175"/>
      <c r="B2" s="175"/>
      <c r="C2" s="174"/>
      <c r="D2" s="174"/>
      <c r="E2" s="47" t="s">
        <v>130</v>
      </c>
      <c r="F2" s="38" t="s">
        <v>131</v>
      </c>
      <c r="G2" s="38" t="s">
        <v>132</v>
      </c>
      <c r="H2" s="24" t="s">
        <v>126</v>
      </c>
      <c r="I2" s="12" t="s">
        <v>142</v>
      </c>
      <c r="J2" s="13" t="s">
        <v>143</v>
      </c>
      <c r="K2" s="13" t="s">
        <v>144</v>
      </c>
      <c r="L2" s="18" t="s">
        <v>145</v>
      </c>
      <c r="M2" s="30" t="s">
        <v>146</v>
      </c>
      <c r="N2" s="30" t="s">
        <v>147</v>
      </c>
      <c r="O2" s="39" t="s">
        <v>148</v>
      </c>
    </row>
    <row r="3" spans="1:15" customFormat="1" ht="15" x14ac:dyDescent="0.25">
      <c r="A3" s="35" t="s">
        <v>149</v>
      </c>
      <c r="B3" s="36"/>
      <c r="C3" s="36"/>
      <c r="D3" s="36"/>
      <c r="E3" s="36"/>
      <c r="F3" s="36"/>
      <c r="G3" s="36"/>
      <c r="H3" s="36"/>
      <c r="I3" s="36"/>
      <c r="J3" s="36"/>
      <c r="K3" s="36"/>
      <c r="L3" s="36"/>
      <c r="M3" s="36"/>
      <c r="N3" s="36"/>
      <c r="O3" s="36"/>
    </row>
    <row r="4" spans="1:15" x14ac:dyDescent="0.2">
      <c r="A4" s="1" t="s">
        <v>89</v>
      </c>
      <c r="B4" s="50" t="s">
        <v>90</v>
      </c>
      <c r="C4" s="70">
        <v>131744</v>
      </c>
      <c r="D4" s="71">
        <v>77</v>
      </c>
      <c r="E4" s="72">
        <v>4452978</v>
      </c>
      <c r="F4" s="73">
        <f>E4/H4</f>
        <v>0.73362773044146712</v>
      </c>
      <c r="G4" s="74">
        <f>E4/C4</f>
        <v>33.800233786737913</v>
      </c>
      <c r="H4" s="72">
        <v>6069806</v>
      </c>
      <c r="I4" s="75">
        <v>3366994</v>
      </c>
      <c r="J4" s="73">
        <f>I4/E4</f>
        <v>0.756121858226113</v>
      </c>
      <c r="K4" s="74">
        <f>I4/C4</f>
        <v>25.557095579305319</v>
      </c>
      <c r="L4" s="75">
        <v>1085984</v>
      </c>
      <c r="M4" s="73">
        <f>L4/E4</f>
        <v>0.24387814177388706</v>
      </c>
      <c r="N4" s="74">
        <f>L4/C4</f>
        <v>8.2431382074325974</v>
      </c>
      <c r="O4" s="72">
        <f>L4/D4</f>
        <v>14103.688311688311</v>
      </c>
    </row>
    <row r="5" spans="1:15" x14ac:dyDescent="0.2">
      <c r="A5" s="1" t="s">
        <v>42</v>
      </c>
      <c r="B5" s="50" t="s">
        <v>43</v>
      </c>
      <c r="C5" s="70">
        <v>82934</v>
      </c>
      <c r="D5" s="71">
        <v>82</v>
      </c>
      <c r="E5" s="72">
        <v>3157595</v>
      </c>
      <c r="F5" s="73">
        <f>E5/H5</f>
        <v>0.76862493181169245</v>
      </c>
      <c r="G5" s="74">
        <f>E5/C5</f>
        <v>38.073588636747296</v>
      </c>
      <c r="H5" s="72">
        <v>4108109</v>
      </c>
      <c r="I5" s="53">
        <v>2495856</v>
      </c>
      <c r="J5" s="73">
        <f>I5/E5</f>
        <v>0.79042942492624924</v>
      </c>
      <c r="K5" s="74">
        <f>I5/C5</f>
        <v>30.094484771022742</v>
      </c>
      <c r="L5" s="53">
        <v>661739</v>
      </c>
      <c r="M5" s="73">
        <f>L5/E5</f>
        <v>0.20957057507375074</v>
      </c>
      <c r="N5" s="74">
        <f>L5/C5</f>
        <v>7.9791038657245519</v>
      </c>
      <c r="O5" s="72">
        <f>L5/D5</f>
        <v>8069.9878048780483</v>
      </c>
    </row>
    <row r="6" spans="1:15" x14ac:dyDescent="0.2">
      <c r="A6" s="1" t="s">
        <v>85</v>
      </c>
      <c r="B6" s="50" t="s">
        <v>86</v>
      </c>
      <c r="C6" s="70">
        <v>75604</v>
      </c>
      <c r="D6" s="71">
        <v>32</v>
      </c>
      <c r="E6" s="72">
        <v>2077877</v>
      </c>
      <c r="F6" s="73">
        <f>E6/H6</f>
        <v>0.82029436809710843</v>
      </c>
      <c r="G6" s="74">
        <f>E6/C6</f>
        <v>27.48369133908259</v>
      </c>
      <c r="H6" s="72">
        <v>2533087</v>
      </c>
      <c r="I6" s="53">
        <v>1449063</v>
      </c>
      <c r="J6" s="73">
        <f>I6/E6</f>
        <v>0.69737669746573061</v>
      </c>
      <c r="K6" s="74">
        <f>I6/C6</f>
        <v>19.166485900216919</v>
      </c>
      <c r="L6" s="53">
        <v>628814</v>
      </c>
      <c r="M6" s="73">
        <f>L6/E6</f>
        <v>0.30262330253426933</v>
      </c>
      <c r="N6" s="74">
        <f>L6/C6</f>
        <v>8.3172054388656687</v>
      </c>
      <c r="O6" s="72">
        <f>L6/D6</f>
        <v>19650.4375</v>
      </c>
    </row>
    <row r="7" spans="1:15" x14ac:dyDescent="0.2">
      <c r="A7" s="1" t="s">
        <v>110</v>
      </c>
      <c r="B7" s="50" t="s">
        <v>108</v>
      </c>
      <c r="C7" s="70">
        <v>73192</v>
      </c>
      <c r="D7" s="71">
        <v>52</v>
      </c>
      <c r="E7" s="72">
        <v>3283937</v>
      </c>
      <c r="F7" s="73">
        <f>E7/H7</f>
        <v>0.7401367115527776</v>
      </c>
      <c r="G7" s="74">
        <f>E7/C7</f>
        <v>44.867430866761396</v>
      </c>
      <c r="H7" s="72">
        <v>4436933</v>
      </c>
      <c r="I7" s="53">
        <v>2109181</v>
      </c>
      <c r="J7" s="73">
        <f>I7/E7</f>
        <v>0.64227206551160998</v>
      </c>
      <c r="K7" s="74">
        <f>I7/C7</f>
        <v>28.817097496994208</v>
      </c>
      <c r="L7" s="53">
        <v>1174756</v>
      </c>
      <c r="M7" s="73">
        <f>L7/E7</f>
        <v>0.35772793448839002</v>
      </c>
      <c r="N7" s="74">
        <f>L7/C7</f>
        <v>16.050333369767188</v>
      </c>
      <c r="O7" s="72">
        <f>L7/D7</f>
        <v>22591.461538461539</v>
      </c>
    </row>
    <row r="8" spans="1:15" x14ac:dyDescent="0.2">
      <c r="A8" s="1" t="s">
        <v>91</v>
      </c>
      <c r="B8" s="50" t="s">
        <v>90</v>
      </c>
      <c r="C8" s="70">
        <v>59190</v>
      </c>
      <c r="D8" s="71">
        <v>63</v>
      </c>
      <c r="E8" s="72">
        <v>4663667</v>
      </c>
      <c r="F8" s="73">
        <f>E8/H8</f>
        <v>0.52689586465672722</v>
      </c>
      <c r="G8" s="74">
        <f>E8/C8</f>
        <v>78.791468153404296</v>
      </c>
      <c r="H8" s="72">
        <v>8851212</v>
      </c>
      <c r="I8" s="53">
        <v>3896227</v>
      </c>
      <c r="J8" s="73">
        <f>I8/E8</f>
        <v>0.83544279640892027</v>
      </c>
      <c r="K8" s="74">
        <f>I8/C8</f>
        <v>65.82576448724447</v>
      </c>
      <c r="L8" s="53">
        <v>767440</v>
      </c>
      <c r="M8" s="73">
        <f>L8/E8</f>
        <v>0.16455720359107973</v>
      </c>
      <c r="N8" s="74">
        <f>L8/C8</f>
        <v>12.965703666159824</v>
      </c>
      <c r="O8" s="72">
        <f>L8/D8</f>
        <v>12181.587301587302</v>
      </c>
    </row>
    <row r="9" spans="1:15" x14ac:dyDescent="0.2">
      <c r="A9" s="1"/>
      <c r="B9" s="50"/>
      <c r="C9" s="70"/>
      <c r="D9" s="71"/>
      <c r="E9" s="72"/>
      <c r="F9" s="73"/>
      <c r="G9" s="74"/>
      <c r="H9" s="72"/>
      <c r="I9" s="53"/>
      <c r="J9" s="73"/>
      <c r="K9" s="74"/>
      <c r="L9" s="53"/>
      <c r="M9" s="73"/>
      <c r="N9" s="74"/>
      <c r="O9" s="72"/>
    </row>
    <row r="10" spans="1:15" x14ac:dyDescent="0.2">
      <c r="A10" s="37" t="s">
        <v>150</v>
      </c>
      <c r="B10" s="76"/>
      <c r="C10" s="77"/>
      <c r="D10" s="78"/>
      <c r="E10" s="79"/>
      <c r="F10" s="80"/>
      <c r="G10" s="81"/>
      <c r="H10" s="79"/>
      <c r="I10" s="82"/>
      <c r="J10" s="80"/>
      <c r="K10" s="81"/>
      <c r="L10" s="82"/>
      <c r="M10" s="80"/>
      <c r="N10" s="81"/>
      <c r="O10" s="79"/>
    </row>
    <row r="11" spans="1:15" x14ac:dyDescent="0.2">
      <c r="A11" s="1" t="s">
        <v>49</v>
      </c>
      <c r="B11" s="50" t="s">
        <v>50</v>
      </c>
      <c r="C11" s="70">
        <v>47139</v>
      </c>
      <c r="D11" s="71">
        <v>29</v>
      </c>
      <c r="E11" s="72">
        <v>1956979</v>
      </c>
      <c r="F11" s="73">
        <f t="shared" ref="F11:F23" si="0">E11/H11</f>
        <v>0.84025531670065079</v>
      </c>
      <c r="G11" s="74">
        <f t="shared" ref="G11:G23" si="1">E11/C11</f>
        <v>41.515072445321287</v>
      </c>
      <c r="H11" s="72">
        <v>2329029</v>
      </c>
      <c r="I11" s="53">
        <v>1298409</v>
      </c>
      <c r="J11" s="73">
        <f t="shared" ref="J11:J23" si="2">I11/E11</f>
        <v>0.66347620490562242</v>
      </c>
      <c r="K11" s="74">
        <f t="shared" ref="K11:K23" si="3">I11/C11</f>
        <v>27.544262712403743</v>
      </c>
      <c r="L11" s="53">
        <v>658570</v>
      </c>
      <c r="M11" s="73">
        <f t="shared" ref="M11:M23" si="4">L11/E11</f>
        <v>0.33652379509437763</v>
      </c>
      <c r="N11" s="74">
        <f t="shared" ref="N11:N23" si="5">L11/C11</f>
        <v>13.970809732917541</v>
      </c>
      <c r="O11" s="72">
        <f t="shared" ref="O11:O23" si="6">L11/D11</f>
        <v>22709.310344827587</v>
      </c>
    </row>
    <row r="12" spans="1:15" x14ac:dyDescent="0.2">
      <c r="A12" s="1" t="s">
        <v>117</v>
      </c>
      <c r="B12" s="50" t="s">
        <v>118</v>
      </c>
      <c r="C12" s="70">
        <v>43240</v>
      </c>
      <c r="D12" s="71">
        <v>22</v>
      </c>
      <c r="E12" s="72">
        <v>910106</v>
      </c>
      <c r="F12" s="73">
        <f t="shared" si="0"/>
        <v>0.75368912702323332</v>
      </c>
      <c r="G12" s="74">
        <f t="shared" si="1"/>
        <v>21.04777983348751</v>
      </c>
      <c r="H12" s="72">
        <v>1207535</v>
      </c>
      <c r="I12" s="53">
        <v>547393</v>
      </c>
      <c r="J12" s="73">
        <f t="shared" si="2"/>
        <v>0.60146070897236148</v>
      </c>
      <c r="K12" s="74">
        <f t="shared" si="3"/>
        <v>12.65941258094357</v>
      </c>
      <c r="L12" s="53">
        <v>362713</v>
      </c>
      <c r="M12" s="73">
        <f t="shared" si="4"/>
        <v>0.39853929102763852</v>
      </c>
      <c r="N12" s="74">
        <f t="shared" si="5"/>
        <v>8.3883672525439401</v>
      </c>
      <c r="O12" s="72">
        <f t="shared" si="6"/>
        <v>16486.954545454544</v>
      </c>
    </row>
    <row r="13" spans="1:15" x14ac:dyDescent="0.2">
      <c r="A13" s="1" t="s">
        <v>44</v>
      </c>
      <c r="B13" s="50" t="s">
        <v>45</v>
      </c>
      <c r="C13" s="70">
        <v>36405</v>
      </c>
      <c r="D13" s="71">
        <v>33</v>
      </c>
      <c r="E13" s="72">
        <v>1396273</v>
      </c>
      <c r="F13" s="73">
        <f t="shared" si="0"/>
        <v>0.74590659613636101</v>
      </c>
      <c r="G13" s="74">
        <f t="shared" si="1"/>
        <v>38.353879961543747</v>
      </c>
      <c r="H13" s="72">
        <v>1871914</v>
      </c>
      <c r="I13" s="53">
        <v>1016620</v>
      </c>
      <c r="J13" s="73">
        <f t="shared" si="2"/>
        <v>0.72809543692386802</v>
      </c>
      <c r="K13" s="74">
        <f t="shared" si="3"/>
        <v>27.925284988325778</v>
      </c>
      <c r="L13" s="53">
        <v>379653</v>
      </c>
      <c r="M13" s="73">
        <f t="shared" si="4"/>
        <v>0.27190456307613198</v>
      </c>
      <c r="N13" s="74">
        <f t="shared" si="5"/>
        <v>10.428594973217965</v>
      </c>
      <c r="O13" s="72">
        <f t="shared" si="6"/>
        <v>11504.636363636364</v>
      </c>
    </row>
    <row r="14" spans="1:15" x14ac:dyDescent="0.2">
      <c r="A14" s="1" t="s">
        <v>39</v>
      </c>
      <c r="B14" s="50" t="s">
        <v>40</v>
      </c>
      <c r="C14" s="70">
        <v>35688</v>
      </c>
      <c r="D14" s="71">
        <v>32</v>
      </c>
      <c r="E14" s="72">
        <v>914106</v>
      </c>
      <c r="F14" s="73">
        <f t="shared" si="0"/>
        <v>0.71097536219371915</v>
      </c>
      <c r="G14" s="74">
        <f t="shared" si="1"/>
        <v>25.613819771351714</v>
      </c>
      <c r="H14" s="72">
        <v>1285707</v>
      </c>
      <c r="I14" s="53">
        <v>767750</v>
      </c>
      <c r="J14" s="73">
        <f t="shared" si="2"/>
        <v>0.83989165370318108</v>
      </c>
      <c r="K14" s="74">
        <f t="shared" si="3"/>
        <v>21.512833445415826</v>
      </c>
      <c r="L14" s="53">
        <v>146356</v>
      </c>
      <c r="M14" s="73">
        <f t="shared" si="4"/>
        <v>0.16010834629681897</v>
      </c>
      <c r="N14" s="74">
        <f t="shared" si="5"/>
        <v>4.1009863259358887</v>
      </c>
      <c r="O14" s="72">
        <f t="shared" si="6"/>
        <v>4573.625</v>
      </c>
    </row>
    <row r="15" spans="1:15" x14ac:dyDescent="0.2">
      <c r="A15" s="1" t="s">
        <v>81</v>
      </c>
      <c r="B15" s="50" t="s">
        <v>82</v>
      </c>
      <c r="C15" s="70">
        <v>34114</v>
      </c>
      <c r="D15" s="71">
        <v>30</v>
      </c>
      <c r="E15" s="72">
        <v>684245</v>
      </c>
      <c r="F15" s="73">
        <f t="shared" si="0"/>
        <v>0.66617046299793992</v>
      </c>
      <c r="G15" s="74">
        <f t="shared" si="1"/>
        <v>20.057600984932872</v>
      </c>
      <c r="H15" s="72">
        <v>1027132</v>
      </c>
      <c r="I15" s="53">
        <v>684245</v>
      </c>
      <c r="J15" s="73">
        <f t="shared" si="2"/>
        <v>1</v>
      </c>
      <c r="K15" s="74">
        <f t="shared" si="3"/>
        <v>20.057600984932872</v>
      </c>
      <c r="L15" s="53">
        <v>0</v>
      </c>
      <c r="M15" s="73">
        <f t="shared" si="4"/>
        <v>0</v>
      </c>
      <c r="N15" s="74">
        <f t="shared" si="5"/>
        <v>0</v>
      </c>
      <c r="O15" s="72">
        <f t="shared" si="6"/>
        <v>0</v>
      </c>
    </row>
    <row r="16" spans="1:15" x14ac:dyDescent="0.2">
      <c r="A16" s="1" t="s">
        <v>101</v>
      </c>
      <c r="B16" s="50" t="s">
        <v>102</v>
      </c>
      <c r="C16" s="70">
        <v>31931</v>
      </c>
      <c r="D16" s="71">
        <v>26</v>
      </c>
      <c r="E16" s="72">
        <v>1043396</v>
      </c>
      <c r="F16" s="73">
        <f t="shared" si="0"/>
        <v>0.79106578972308039</v>
      </c>
      <c r="G16" s="74">
        <f t="shared" si="1"/>
        <v>32.676583883999875</v>
      </c>
      <c r="H16" s="72">
        <v>1318975</v>
      </c>
      <c r="I16" s="53">
        <v>778946</v>
      </c>
      <c r="J16" s="73">
        <f t="shared" si="2"/>
        <v>0.74654876959466976</v>
      </c>
      <c r="K16" s="74">
        <f t="shared" si="3"/>
        <v>24.394663493157122</v>
      </c>
      <c r="L16" s="53">
        <v>264450</v>
      </c>
      <c r="M16" s="73">
        <f t="shared" si="4"/>
        <v>0.2534512304053303</v>
      </c>
      <c r="N16" s="74">
        <f t="shared" si="5"/>
        <v>8.281920390842755</v>
      </c>
      <c r="O16" s="72">
        <f t="shared" si="6"/>
        <v>10171.153846153846</v>
      </c>
    </row>
    <row r="17" spans="1:15" x14ac:dyDescent="0.2">
      <c r="A17" s="1" t="s">
        <v>113</v>
      </c>
      <c r="B17" s="50" t="s">
        <v>114</v>
      </c>
      <c r="C17" s="70">
        <v>31012</v>
      </c>
      <c r="D17" s="71">
        <v>25</v>
      </c>
      <c r="E17" s="72">
        <v>820810</v>
      </c>
      <c r="F17" s="73">
        <f t="shared" si="0"/>
        <v>0.72002645679016675</v>
      </c>
      <c r="G17" s="74">
        <f t="shared" si="1"/>
        <v>26.467496452985941</v>
      </c>
      <c r="H17" s="72">
        <v>1139972</v>
      </c>
      <c r="I17" s="53">
        <v>638938</v>
      </c>
      <c r="J17" s="73">
        <f t="shared" si="2"/>
        <v>0.77842375214726911</v>
      </c>
      <c r="K17" s="74">
        <f t="shared" si="3"/>
        <v>20.602927898877855</v>
      </c>
      <c r="L17" s="53">
        <v>181872</v>
      </c>
      <c r="M17" s="73">
        <f t="shared" si="4"/>
        <v>0.22157624785273083</v>
      </c>
      <c r="N17" s="74">
        <f t="shared" si="5"/>
        <v>5.8645685541080868</v>
      </c>
      <c r="O17" s="72">
        <f t="shared" si="6"/>
        <v>7274.88</v>
      </c>
    </row>
    <row r="18" spans="1:15" x14ac:dyDescent="0.2">
      <c r="A18" s="1" t="s">
        <v>63</v>
      </c>
      <c r="B18" s="50" t="s">
        <v>64</v>
      </c>
      <c r="C18" s="70">
        <v>29568</v>
      </c>
      <c r="D18" s="71">
        <v>16</v>
      </c>
      <c r="E18" s="72">
        <v>496073</v>
      </c>
      <c r="F18" s="73">
        <f t="shared" si="0"/>
        <v>0.80091348823992869</v>
      </c>
      <c r="G18" s="74">
        <f t="shared" si="1"/>
        <v>16.777360660173159</v>
      </c>
      <c r="H18" s="72">
        <v>619384</v>
      </c>
      <c r="I18" s="53">
        <v>287803</v>
      </c>
      <c r="J18" s="73">
        <f t="shared" si="2"/>
        <v>0.58016259703712958</v>
      </c>
      <c r="K18" s="74">
        <f t="shared" si="3"/>
        <v>9.7335971320346317</v>
      </c>
      <c r="L18" s="53">
        <v>208270</v>
      </c>
      <c r="M18" s="73">
        <f t="shared" si="4"/>
        <v>0.41983740296287037</v>
      </c>
      <c r="N18" s="74">
        <f t="shared" si="5"/>
        <v>7.0437635281385278</v>
      </c>
      <c r="O18" s="72">
        <f t="shared" si="6"/>
        <v>13016.875</v>
      </c>
    </row>
    <row r="19" spans="1:15" x14ac:dyDescent="0.2">
      <c r="A19" s="1" t="s">
        <v>75</v>
      </c>
      <c r="B19" s="50" t="s">
        <v>76</v>
      </c>
      <c r="C19" s="70">
        <v>25163</v>
      </c>
      <c r="D19" s="71">
        <v>32</v>
      </c>
      <c r="E19" s="72">
        <v>1668149</v>
      </c>
      <c r="F19" s="73">
        <f t="shared" si="0"/>
        <v>0.58578797422903595</v>
      </c>
      <c r="G19" s="74">
        <f t="shared" si="1"/>
        <v>66.293724913563565</v>
      </c>
      <c r="H19" s="72">
        <v>2847701</v>
      </c>
      <c r="I19" s="53">
        <v>1329900</v>
      </c>
      <c r="J19" s="73">
        <f t="shared" si="2"/>
        <v>0.79723094279947415</v>
      </c>
      <c r="K19" s="74">
        <f t="shared" si="3"/>
        <v>52.851408814529272</v>
      </c>
      <c r="L19" s="53">
        <v>338249</v>
      </c>
      <c r="M19" s="73">
        <f t="shared" si="4"/>
        <v>0.20276905720052585</v>
      </c>
      <c r="N19" s="74">
        <f t="shared" si="5"/>
        <v>13.442316099034297</v>
      </c>
      <c r="O19" s="72">
        <f t="shared" si="6"/>
        <v>10570.28125</v>
      </c>
    </row>
    <row r="20" spans="1:15" x14ac:dyDescent="0.2">
      <c r="A20" s="1" t="s">
        <v>115</v>
      </c>
      <c r="B20" s="50" t="s">
        <v>116</v>
      </c>
      <c r="C20" s="70">
        <v>23359</v>
      </c>
      <c r="D20" s="71">
        <v>38</v>
      </c>
      <c r="E20" s="72">
        <v>1675403</v>
      </c>
      <c r="F20" s="73">
        <f t="shared" si="0"/>
        <v>0.6631117911704254</v>
      </c>
      <c r="G20" s="74">
        <f t="shared" si="1"/>
        <v>71.724089216147945</v>
      </c>
      <c r="H20" s="72">
        <v>2526577</v>
      </c>
      <c r="I20" s="53">
        <v>1425762</v>
      </c>
      <c r="J20" s="73">
        <f t="shared" si="2"/>
        <v>0.8509964468250325</v>
      </c>
      <c r="K20" s="74">
        <f t="shared" si="3"/>
        <v>61.036945074703539</v>
      </c>
      <c r="L20" s="53">
        <v>249641</v>
      </c>
      <c r="M20" s="73">
        <f t="shared" si="4"/>
        <v>0.14900355317496747</v>
      </c>
      <c r="N20" s="74">
        <f t="shared" si="5"/>
        <v>10.687144141444412</v>
      </c>
      <c r="O20" s="72">
        <f t="shared" si="6"/>
        <v>6569.5</v>
      </c>
    </row>
    <row r="21" spans="1:15" x14ac:dyDescent="0.2">
      <c r="A21" s="1" t="s">
        <v>35</v>
      </c>
      <c r="B21" s="50" t="s">
        <v>36</v>
      </c>
      <c r="C21" s="70">
        <v>22583</v>
      </c>
      <c r="D21" s="71">
        <v>7</v>
      </c>
      <c r="E21" s="72">
        <v>142173</v>
      </c>
      <c r="F21" s="73">
        <f t="shared" si="0"/>
        <v>0.60029893977714632</v>
      </c>
      <c r="G21" s="74">
        <f t="shared" si="1"/>
        <v>6.2955763184696449</v>
      </c>
      <c r="H21" s="72">
        <v>236837</v>
      </c>
      <c r="I21" s="53">
        <v>136543</v>
      </c>
      <c r="J21" s="73">
        <f t="shared" si="2"/>
        <v>0.96040035731116313</v>
      </c>
      <c r="K21" s="74">
        <f t="shared" si="3"/>
        <v>6.0462737457379445</v>
      </c>
      <c r="L21" s="53">
        <v>5630</v>
      </c>
      <c r="M21" s="73">
        <f t="shared" si="4"/>
        <v>3.9599642688836839E-2</v>
      </c>
      <c r="N21" s="74">
        <f t="shared" si="5"/>
        <v>0.24930257273170084</v>
      </c>
      <c r="O21" s="72">
        <f t="shared" si="6"/>
        <v>804.28571428571433</v>
      </c>
    </row>
    <row r="22" spans="1:15" x14ac:dyDescent="0.2">
      <c r="A22" s="1" t="s">
        <v>65</v>
      </c>
      <c r="B22" s="50" t="s">
        <v>66</v>
      </c>
      <c r="C22" s="70">
        <v>22529</v>
      </c>
      <c r="D22" s="71">
        <v>22</v>
      </c>
      <c r="E22" s="72">
        <v>1086662</v>
      </c>
      <c r="F22" s="73">
        <f t="shared" si="0"/>
        <v>0.78511388776098523</v>
      </c>
      <c r="G22" s="74">
        <f t="shared" si="1"/>
        <v>48.23392072439966</v>
      </c>
      <c r="H22" s="72">
        <v>1384082</v>
      </c>
      <c r="I22" s="53">
        <v>704830</v>
      </c>
      <c r="J22" s="73">
        <f t="shared" si="2"/>
        <v>0.64861934989904868</v>
      </c>
      <c r="K22" s="74">
        <f t="shared" si="3"/>
        <v>31.285454303342359</v>
      </c>
      <c r="L22" s="53">
        <v>381832</v>
      </c>
      <c r="M22" s="73">
        <f t="shared" si="4"/>
        <v>0.35138065010095137</v>
      </c>
      <c r="N22" s="74">
        <f t="shared" si="5"/>
        <v>16.948466421057304</v>
      </c>
      <c r="O22" s="72">
        <f t="shared" si="6"/>
        <v>17356</v>
      </c>
    </row>
    <row r="23" spans="1:15" x14ac:dyDescent="0.2">
      <c r="A23" s="1" t="s">
        <v>29</v>
      </c>
      <c r="B23" s="50" t="s">
        <v>30</v>
      </c>
      <c r="C23" s="70">
        <v>22493</v>
      </c>
      <c r="D23" s="71">
        <v>34</v>
      </c>
      <c r="E23" s="72">
        <v>779334</v>
      </c>
      <c r="F23" s="73">
        <f t="shared" si="0"/>
        <v>0.74112458109696489</v>
      </c>
      <c r="G23" s="74">
        <f t="shared" si="1"/>
        <v>34.647845996532254</v>
      </c>
      <c r="H23" s="72">
        <v>1051556</v>
      </c>
      <c r="I23" s="53">
        <v>627900</v>
      </c>
      <c r="J23" s="73">
        <f t="shared" si="2"/>
        <v>0.80568793354325619</v>
      </c>
      <c r="K23" s="74">
        <f t="shared" si="3"/>
        <v>27.915351442671053</v>
      </c>
      <c r="L23" s="53">
        <v>151434</v>
      </c>
      <c r="M23" s="73">
        <f t="shared" si="4"/>
        <v>0.19431206645674384</v>
      </c>
      <c r="N23" s="74">
        <f t="shared" si="5"/>
        <v>6.7324945538612013</v>
      </c>
      <c r="O23" s="72">
        <f t="shared" si="6"/>
        <v>4453.9411764705883</v>
      </c>
    </row>
    <row r="24" spans="1:15" x14ac:dyDescent="0.2">
      <c r="A24" s="1"/>
      <c r="B24" s="50"/>
      <c r="C24" s="70"/>
      <c r="D24" s="71"/>
      <c r="E24" s="72"/>
      <c r="F24" s="73"/>
      <c r="G24" s="74"/>
      <c r="H24" s="72"/>
      <c r="I24" s="53"/>
      <c r="J24" s="73"/>
      <c r="K24" s="74"/>
      <c r="L24" s="53"/>
      <c r="M24" s="73"/>
      <c r="N24" s="74"/>
      <c r="O24" s="72"/>
    </row>
    <row r="25" spans="1:15" x14ac:dyDescent="0.2">
      <c r="A25" s="37" t="s">
        <v>151</v>
      </c>
      <c r="B25" s="76"/>
      <c r="C25" s="77"/>
      <c r="D25" s="78"/>
      <c r="E25" s="79"/>
      <c r="F25" s="80"/>
      <c r="G25" s="81"/>
      <c r="H25" s="79"/>
      <c r="I25" s="82"/>
      <c r="J25" s="80"/>
      <c r="K25" s="81"/>
      <c r="L25" s="82"/>
      <c r="M25" s="80"/>
      <c r="N25" s="81"/>
      <c r="O25" s="79"/>
    </row>
    <row r="26" spans="1:15" x14ac:dyDescent="0.2">
      <c r="A26" s="1" t="s">
        <v>79</v>
      </c>
      <c r="B26" s="50" t="s">
        <v>78</v>
      </c>
      <c r="C26" s="70">
        <v>19821</v>
      </c>
      <c r="D26" s="71">
        <v>22</v>
      </c>
      <c r="E26" s="72">
        <v>1048816</v>
      </c>
      <c r="F26" s="73">
        <f t="shared" ref="F26:F36" si="7">E26/H26</f>
        <v>0.69138374178714168</v>
      </c>
      <c r="G26" s="74">
        <f t="shared" ref="G26:G36" si="8">E26/C26</f>
        <v>52.914383734423083</v>
      </c>
      <c r="H26" s="72">
        <v>1516981</v>
      </c>
      <c r="I26" s="53">
        <v>735360</v>
      </c>
      <c r="J26" s="73">
        <f t="shared" ref="J26:J36" si="9">I26/E26</f>
        <v>0.70113346859697034</v>
      </c>
      <c r="K26" s="74">
        <f t="shared" ref="K26:K36" si="10">I26/C26</f>
        <v>37.100045406387167</v>
      </c>
      <c r="L26" s="53">
        <v>313456</v>
      </c>
      <c r="M26" s="73">
        <f t="shared" ref="M26:M36" si="11">L26/E26</f>
        <v>0.29886653140302971</v>
      </c>
      <c r="N26" s="74">
        <f t="shared" ref="N26:N36" si="12">L26/C26</f>
        <v>15.814338328035921</v>
      </c>
      <c r="O26" s="72">
        <f t="shared" ref="O26:O36" si="13">L26/D26</f>
        <v>14248</v>
      </c>
    </row>
    <row r="27" spans="1:15" x14ac:dyDescent="0.2">
      <c r="A27" s="1" t="s">
        <v>87</v>
      </c>
      <c r="B27" s="50" t="s">
        <v>88</v>
      </c>
      <c r="C27" s="70">
        <v>17871</v>
      </c>
      <c r="D27" s="71">
        <v>19</v>
      </c>
      <c r="E27" s="72">
        <v>515351</v>
      </c>
      <c r="F27" s="73">
        <f t="shared" si="7"/>
        <v>0.70723232334321873</v>
      </c>
      <c r="G27" s="74">
        <f t="shared" si="8"/>
        <v>28.837278272060882</v>
      </c>
      <c r="H27" s="72">
        <v>728687</v>
      </c>
      <c r="I27" s="53">
        <v>421433</v>
      </c>
      <c r="J27" s="73">
        <f t="shared" si="9"/>
        <v>0.81775915832122181</v>
      </c>
      <c r="K27" s="74">
        <f t="shared" si="10"/>
        <v>23.581948408035366</v>
      </c>
      <c r="L27" s="53">
        <v>93918</v>
      </c>
      <c r="M27" s="73">
        <f t="shared" si="11"/>
        <v>0.18224084167877816</v>
      </c>
      <c r="N27" s="74">
        <f t="shared" si="12"/>
        <v>5.2553298640255166</v>
      </c>
      <c r="O27" s="72">
        <f t="shared" si="13"/>
        <v>4943.0526315789475</v>
      </c>
    </row>
    <row r="28" spans="1:15" x14ac:dyDescent="0.2">
      <c r="A28" s="1" t="s">
        <v>27</v>
      </c>
      <c r="B28" s="50" t="s">
        <v>28</v>
      </c>
      <c r="C28" s="70">
        <v>17153</v>
      </c>
      <c r="D28" s="71">
        <v>49</v>
      </c>
      <c r="E28" s="72">
        <v>1532848</v>
      </c>
      <c r="F28" s="73">
        <f t="shared" si="7"/>
        <v>0.82509662069782208</v>
      </c>
      <c r="G28" s="74">
        <f t="shared" si="8"/>
        <v>89.363260071124586</v>
      </c>
      <c r="H28" s="72">
        <v>1857780</v>
      </c>
      <c r="I28" s="53">
        <v>1123709</v>
      </c>
      <c r="J28" s="73">
        <f t="shared" si="9"/>
        <v>0.73308573322338544</v>
      </c>
      <c r="K28" s="74">
        <f t="shared" si="10"/>
        <v>65.510931032472456</v>
      </c>
      <c r="L28" s="53">
        <v>409139</v>
      </c>
      <c r="M28" s="73">
        <f t="shared" si="11"/>
        <v>0.26691426677661451</v>
      </c>
      <c r="N28" s="74">
        <f t="shared" si="12"/>
        <v>23.85232903865213</v>
      </c>
      <c r="O28" s="72">
        <f t="shared" si="13"/>
        <v>8349.775510204081</v>
      </c>
    </row>
    <row r="29" spans="1:15" x14ac:dyDescent="0.2">
      <c r="A29" s="1" t="s">
        <v>69</v>
      </c>
      <c r="B29" s="50" t="s">
        <v>70</v>
      </c>
      <c r="C29" s="70">
        <v>17075</v>
      </c>
      <c r="D29" s="71">
        <v>15</v>
      </c>
      <c r="E29" s="72">
        <v>607417</v>
      </c>
      <c r="F29" s="73">
        <f t="shared" si="7"/>
        <v>0.67159235020891306</v>
      </c>
      <c r="G29" s="74">
        <f t="shared" si="8"/>
        <v>35.573469985358713</v>
      </c>
      <c r="H29" s="72">
        <v>904443</v>
      </c>
      <c r="I29" s="53">
        <v>430656</v>
      </c>
      <c r="J29" s="73">
        <f t="shared" si="9"/>
        <v>0.7089956323250749</v>
      </c>
      <c r="K29" s="74">
        <f t="shared" si="10"/>
        <v>25.221434846266472</v>
      </c>
      <c r="L29" s="53">
        <v>176761</v>
      </c>
      <c r="M29" s="73">
        <f t="shared" si="11"/>
        <v>0.29100436767492516</v>
      </c>
      <c r="N29" s="74">
        <f t="shared" si="12"/>
        <v>10.352035139092241</v>
      </c>
      <c r="O29" s="72">
        <f t="shared" si="13"/>
        <v>11784.066666666668</v>
      </c>
    </row>
    <row r="30" spans="1:15" x14ac:dyDescent="0.2">
      <c r="A30" s="1" t="s">
        <v>103</v>
      </c>
      <c r="B30" s="50" t="s">
        <v>104</v>
      </c>
      <c r="C30" s="70">
        <v>16359</v>
      </c>
      <c r="D30" s="71">
        <v>17</v>
      </c>
      <c r="E30" s="72">
        <v>554793</v>
      </c>
      <c r="F30" s="73">
        <f t="shared" si="7"/>
        <v>0.72270290126930536</v>
      </c>
      <c r="G30" s="74">
        <f t="shared" si="8"/>
        <v>33.913625527232718</v>
      </c>
      <c r="H30" s="72">
        <v>767664</v>
      </c>
      <c r="I30" s="53">
        <v>449964</v>
      </c>
      <c r="J30" s="73">
        <f t="shared" si="9"/>
        <v>0.81104844509573837</v>
      </c>
      <c r="K30" s="74">
        <f t="shared" si="10"/>
        <v>27.505593251421235</v>
      </c>
      <c r="L30" s="53">
        <v>104829</v>
      </c>
      <c r="M30" s="73">
        <f t="shared" si="11"/>
        <v>0.18895155490426158</v>
      </c>
      <c r="N30" s="74">
        <f t="shared" si="12"/>
        <v>6.4080322758114798</v>
      </c>
      <c r="O30" s="72">
        <f t="shared" si="13"/>
        <v>6166.411764705882</v>
      </c>
    </row>
    <row r="31" spans="1:15" x14ac:dyDescent="0.2">
      <c r="A31" s="1" t="s">
        <v>71</v>
      </c>
      <c r="B31" s="50" t="s">
        <v>72</v>
      </c>
      <c r="C31" s="70">
        <v>14532</v>
      </c>
      <c r="D31" s="71">
        <v>19</v>
      </c>
      <c r="E31" s="72">
        <v>844873</v>
      </c>
      <c r="F31" s="73">
        <f t="shared" si="7"/>
        <v>0.76294905623915232</v>
      </c>
      <c r="G31" s="74">
        <f t="shared" si="8"/>
        <v>58.13879713735205</v>
      </c>
      <c r="H31" s="72">
        <v>1107378</v>
      </c>
      <c r="I31" s="53">
        <v>429751</v>
      </c>
      <c r="J31" s="73">
        <f t="shared" si="9"/>
        <v>0.50865751420627714</v>
      </c>
      <c r="K31" s="74">
        <f t="shared" si="10"/>
        <v>29.572736030828516</v>
      </c>
      <c r="L31" s="53">
        <v>415122</v>
      </c>
      <c r="M31" s="73">
        <f t="shared" si="11"/>
        <v>0.49134248579372286</v>
      </c>
      <c r="N31" s="74">
        <f t="shared" si="12"/>
        <v>28.566061106523534</v>
      </c>
      <c r="O31" s="72">
        <f t="shared" si="13"/>
        <v>21848.526315789473</v>
      </c>
    </row>
    <row r="32" spans="1:15" x14ac:dyDescent="0.2">
      <c r="A32" s="1" t="s">
        <v>47</v>
      </c>
      <c r="B32" s="50" t="s">
        <v>48</v>
      </c>
      <c r="C32" s="70">
        <v>14312</v>
      </c>
      <c r="D32" s="71">
        <v>15</v>
      </c>
      <c r="E32" s="72">
        <v>551704</v>
      </c>
      <c r="F32" s="73">
        <f t="shared" si="7"/>
        <v>0.70819715901651548</v>
      </c>
      <c r="G32" s="74">
        <f t="shared" si="8"/>
        <v>38.548351034097259</v>
      </c>
      <c r="H32" s="72">
        <v>779026</v>
      </c>
      <c r="I32" s="53">
        <v>485087</v>
      </c>
      <c r="J32" s="73">
        <f t="shared" si="9"/>
        <v>0.87925228020822765</v>
      </c>
      <c r="K32" s="74">
        <f t="shared" si="10"/>
        <v>33.893725544997203</v>
      </c>
      <c r="L32" s="53">
        <v>66617</v>
      </c>
      <c r="M32" s="73">
        <f t="shared" si="11"/>
        <v>0.1207477197917724</v>
      </c>
      <c r="N32" s="74">
        <f t="shared" si="12"/>
        <v>4.6546254891000558</v>
      </c>
      <c r="O32" s="72">
        <f t="shared" si="13"/>
        <v>4441.1333333333332</v>
      </c>
    </row>
    <row r="33" spans="1:15" x14ac:dyDescent="0.2">
      <c r="A33" s="1" t="s">
        <v>100</v>
      </c>
      <c r="B33" s="50" t="s">
        <v>99</v>
      </c>
      <c r="C33" s="70">
        <v>12642</v>
      </c>
      <c r="D33" s="71">
        <v>19</v>
      </c>
      <c r="E33" s="72">
        <v>781618</v>
      </c>
      <c r="F33" s="73">
        <f t="shared" si="7"/>
        <v>0.66689988285152857</v>
      </c>
      <c r="G33" s="74">
        <f t="shared" si="8"/>
        <v>61.82708432210093</v>
      </c>
      <c r="H33" s="72">
        <v>1172017</v>
      </c>
      <c r="I33" s="53">
        <v>580000</v>
      </c>
      <c r="J33" s="73">
        <f t="shared" si="9"/>
        <v>0.74205046454917878</v>
      </c>
      <c r="K33" s="74">
        <f t="shared" si="10"/>
        <v>45.878816642936243</v>
      </c>
      <c r="L33" s="53">
        <v>201618</v>
      </c>
      <c r="M33" s="73">
        <f t="shared" si="11"/>
        <v>0.25794953545082122</v>
      </c>
      <c r="N33" s="74">
        <f t="shared" si="12"/>
        <v>15.948267679164688</v>
      </c>
      <c r="O33" s="72">
        <f t="shared" si="13"/>
        <v>10611.473684210527</v>
      </c>
    </row>
    <row r="34" spans="1:15" x14ac:dyDescent="0.2">
      <c r="A34" s="1" t="s">
        <v>83</v>
      </c>
      <c r="B34" s="50" t="s">
        <v>84</v>
      </c>
      <c r="C34" s="70">
        <v>12588</v>
      </c>
      <c r="D34" s="71">
        <v>8</v>
      </c>
      <c r="E34" s="72">
        <v>315402</v>
      </c>
      <c r="F34" s="73">
        <f t="shared" si="7"/>
        <v>0.63220243177909541</v>
      </c>
      <c r="G34" s="74">
        <f t="shared" si="8"/>
        <v>25.05576739752145</v>
      </c>
      <c r="H34" s="72">
        <v>498894</v>
      </c>
      <c r="I34" s="53">
        <v>307491</v>
      </c>
      <c r="J34" s="73">
        <f t="shared" si="9"/>
        <v>0.97491772404740618</v>
      </c>
      <c r="K34" s="74">
        <f t="shared" si="10"/>
        <v>24.427311725452814</v>
      </c>
      <c r="L34" s="53">
        <v>7911</v>
      </c>
      <c r="M34" s="73">
        <f t="shared" si="11"/>
        <v>2.5082275952593831E-2</v>
      </c>
      <c r="N34" s="74">
        <f t="shared" si="12"/>
        <v>0.62845567206863684</v>
      </c>
      <c r="O34" s="72">
        <f t="shared" si="13"/>
        <v>988.875</v>
      </c>
    </row>
    <row r="35" spans="1:15" x14ac:dyDescent="0.2">
      <c r="A35" s="1" t="s">
        <v>31</v>
      </c>
      <c r="B35" s="50" t="s">
        <v>32</v>
      </c>
      <c r="C35" s="70">
        <v>12330</v>
      </c>
      <c r="D35" s="71">
        <v>17</v>
      </c>
      <c r="E35" s="72">
        <v>786865</v>
      </c>
      <c r="F35" s="73">
        <f t="shared" si="7"/>
        <v>0.76369747344555561</v>
      </c>
      <c r="G35" s="74">
        <f t="shared" si="8"/>
        <v>63.817112733171129</v>
      </c>
      <c r="H35" s="72">
        <v>1030336</v>
      </c>
      <c r="I35" s="53">
        <v>594466</v>
      </c>
      <c r="J35" s="73">
        <f t="shared" si="9"/>
        <v>0.75548664637517238</v>
      </c>
      <c r="K35" s="74">
        <f t="shared" si="10"/>
        <v>48.212976480129768</v>
      </c>
      <c r="L35" s="53">
        <v>192399</v>
      </c>
      <c r="M35" s="73">
        <f t="shared" si="11"/>
        <v>0.24451335362482765</v>
      </c>
      <c r="N35" s="74">
        <f t="shared" si="12"/>
        <v>15.604136253041363</v>
      </c>
      <c r="O35" s="72">
        <f t="shared" si="13"/>
        <v>11317.588235294117</v>
      </c>
    </row>
    <row r="36" spans="1:15" x14ac:dyDescent="0.2">
      <c r="A36" s="1" t="s">
        <v>105</v>
      </c>
      <c r="B36" s="50" t="s">
        <v>106</v>
      </c>
      <c r="C36" s="70">
        <v>11147</v>
      </c>
      <c r="D36" s="71">
        <v>10</v>
      </c>
      <c r="E36" s="72">
        <v>284681</v>
      </c>
      <c r="F36" s="73">
        <f t="shared" si="7"/>
        <v>0.72876283803848085</v>
      </c>
      <c r="G36" s="74">
        <f t="shared" si="8"/>
        <v>25.538799677043151</v>
      </c>
      <c r="H36" s="72">
        <v>390636</v>
      </c>
      <c r="I36" s="53">
        <v>273191</v>
      </c>
      <c r="J36" s="73">
        <f t="shared" si="9"/>
        <v>0.95963903456851707</v>
      </c>
      <c r="K36" s="74">
        <f t="shared" si="10"/>
        <v>24.508029066116443</v>
      </c>
      <c r="L36" s="53">
        <v>11490</v>
      </c>
      <c r="M36" s="73">
        <f t="shared" si="11"/>
        <v>4.0360965431482959E-2</v>
      </c>
      <c r="N36" s="74">
        <f t="shared" si="12"/>
        <v>1.0307706109267067</v>
      </c>
      <c r="O36" s="72">
        <f t="shared" si="13"/>
        <v>1149</v>
      </c>
    </row>
    <row r="37" spans="1:15" x14ac:dyDescent="0.2">
      <c r="A37" s="1"/>
      <c r="B37" s="50"/>
      <c r="C37" s="70"/>
      <c r="D37" s="71"/>
      <c r="E37" s="72"/>
      <c r="F37" s="73"/>
      <c r="G37" s="74"/>
      <c r="H37" s="72"/>
      <c r="I37" s="53"/>
      <c r="J37" s="73"/>
      <c r="K37" s="74"/>
      <c r="L37" s="53"/>
      <c r="M37" s="73"/>
      <c r="N37" s="74"/>
      <c r="O37" s="72"/>
    </row>
    <row r="38" spans="1:15" x14ac:dyDescent="0.2">
      <c r="A38" s="37" t="s">
        <v>152</v>
      </c>
      <c r="B38" s="76"/>
      <c r="C38" s="77"/>
      <c r="D38" s="78"/>
      <c r="E38" s="79"/>
      <c r="F38" s="80"/>
      <c r="G38" s="81"/>
      <c r="H38" s="79"/>
      <c r="I38" s="82"/>
      <c r="J38" s="80"/>
      <c r="K38" s="81"/>
      <c r="L38" s="82"/>
      <c r="M38" s="80"/>
      <c r="N38" s="81"/>
      <c r="O38" s="79"/>
    </row>
    <row r="39" spans="1:15" x14ac:dyDescent="0.2">
      <c r="A39" s="1" t="s">
        <v>107</v>
      </c>
      <c r="B39" s="50" t="s">
        <v>108</v>
      </c>
      <c r="C39" s="70">
        <v>9631</v>
      </c>
      <c r="D39" s="71">
        <v>6</v>
      </c>
      <c r="E39" s="72">
        <v>87278</v>
      </c>
      <c r="F39" s="73">
        <f t="shared" ref="F39:F48" si="14">E39/H39</f>
        <v>0.5863880677237302</v>
      </c>
      <c r="G39" s="74">
        <f t="shared" ref="G39:G48" si="15">E39/C39</f>
        <v>9.0621949953275873</v>
      </c>
      <c r="H39" s="72">
        <v>148840</v>
      </c>
      <c r="I39" s="53">
        <v>87278</v>
      </c>
      <c r="J39" s="73">
        <f t="shared" ref="J39:J48" si="16">I39/E39</f>
        <v>1</v>
      </c>
      <c r="K39" s="74">
        <f t="shared" ref="K39:K48" si="17">I39/C39</f>
        <v>9.0621949953275873</v>
      </c>
      <c r="L39" s="53">
        <v>0</v>
      </c>
      <c r="M39" s="73">
        <f t="shared" ref="M39:M48" si="18">L39/E39</f>
        <v>0</v>
      </c>
      <c r="N39" s="74">
        <f t="shared" ref="N39:N48" si="19">L39/C39</f>
        <v>0</v>
      </c>
      <c r="O39" s="72">
        <f t="shared" ref="O39:O48" si="20">L39/D39</f>
        <v>0</v>
      </c>
    </row>
    <row r="40" spans="1:15" x14ac:dyDescent="0.2">
      <c r="A40" s="1" t="s">
        <v>98</v>
      </c>
      <c r="B40" s="50" t="s">
        <v>99</v>
      </c>
      <c r="C40" s="70">
        <v>9476</v>
      </c>
      <c r="D40" s="71">
        <v>17</v>
      </c>
      <c r="E40" s="72">
        <v>549987</v>
      </c>
      <c r="F40" s="73">
        <f t="shared" si="14"/>
        <v>0.72633255459838808</v>
      </c>
      <c r="G40" s="74">
        <f t="shared" si="15"/>
        <v>58.039995778809626</v>
      </c>
      <c r="H40" s="72">
        <v>757211</v>
      </c>
      <c r="I40" s="53">
        <v>456810</v>
      </c>
      <c r="J40" s="73">
        <f t="shared" si="16"/>
        <v>0.83058326833179696</v>
      </c>
      <c r="K40" s="74">
        <f t="shared" si="17"/>
        <v>48.207049387927398</v>
      </c>
      <c r="L40" s="53">
        <v>93177</v>
      </c>
      <c r="M40" s="73">
        <f t="shared" si="18"/>
        <v>0.16941673166820306</v>
      </c>
      <c r="N40" s="74">
        <f t="shared" si="19"/>
        <v>9.8329463908822294</v>
      </c>
      <c r="O40" s="72">
        <f t="shared" si="20"/>
        <v>5481</v>
      </c>
    </row>
    <row r="41" spans="1:15" x14ac:dyDescent="0.2">
      <c r="A41" s="1" t="s">
        <v>93</v>
      </c>
      <c r="B41" s="50" t="s">
        <v>94</v>
      </c>
      <c r="C41" s="70">
        <v>8020</v>
      </c>
      <c r="D41" s="71">
        <v>7</v>
      </c>
      <c r="E41" s="72">
        <v>98954</v>
      </c>
      <c r="F41" s="73">
        <f t="shared" si="14"/>
        <v>0.61177503415786183</v>
      </c>
      <c r="G41" s="74">
        <f t="shared" si="15"/>
        <v>12.338403990024938</v>
      </c>
      <c r="H41" s="72">
        <v>161749</v>
      </c>
      <c r="I41" s="53">
        <v>90885</v>
      </c>
      <c r="J41" s="73">
        <f t="shared" si="16"/>
        <v>0.91845706085655965</v>
      </c>
      <c r="K41" s="74">
        <f t="shared" si="17"/>
        <v>11.332294264339152</v>
      </c>
      <c r="L41" s="53">
        <v>8069</v>
      </c>
      <c r="M41" s="73">
        <f t="shared" si="18"/>
        <v>8.1542939143440393E-2</v>
      </c>
      <c r="N41" s="74">
        <f t="shared" si="19"/>
        <v>1.0061097256857856</v>
      </c>
      <c r="O41" s="72">
        <f t="shared" si="20"/>
        <v>1152.7142857142858</v>
      </c>
    </row>
    <row r="42" spans="1:15" x14ac:dyDescent="0.2">
      <c r="A42" s="1" t="s">
        <v>37</v>
      </c>
      <c r="B42" s="50" t="s">
        <v>38</v>
      </c>
      <c r="C42" s="70">
        <v>7997</v>
      </c>
      <c r="D42" s="71">
        <v>12</v>
      </c>
      <c r="E42" s="72">
        <v>283352</v>
      </c>
      <c r="F42" s="73">
        <f t="shared" si="14"/>
        <v>0.70652008587393689</v>
      </c>
      <c r="G42" s="74">
        <f t="shared" si="15"/>
        <v>35.432287107665374</v>
      </c>
      <c r="H42" s="72">
        <v>401053</v>
      </c>
      <c r="I42" s="53">
        <v>247091</v>
      </c>
      <c r="J42" s="73">
        <f t="shared" si="16"/>
        <v>0.87202843106807082</v>
      </c>
      <c r="K42" s="74">
        <f t="shared" si="17"/>
        <v>30.89796173565087</v>
      </c>
      <c r="L42" s="53">
        <v>36261</v>
      </c>
      <c r="M42" s="73">
        <f t="shared" si="18"/>
        <v>0.12797156893192918</v>
      </c>
      <c r="N42" s="74">
        <f t="shared" si="19"/>
        <v>4.5343253720145054</v>
      </c>
      <c r="O42" s="72">
        <f t="shared" si="20"/>
        <v>3021.75</v>
      </c>
    </row>
    <row r="43" spans="1:15" x14ac:dyDescent="0.2">
      <c r="A43" s="1" t="s">
        <v>111</v>
      </c>
      <c r="B43" s="50" t="s">
        <v>112</v>
      </c>
      <c r="C43" s="70">
        <v>6528</v>
      </c>
      <c r="D43" s="71">
        <v>7</v>
      </c>
      <c r="E43" s="72">
        <v>235889</v>
      </c>
      <c r="F43" s="73">
        <f t="shared" si="14"/>
        <v>0.75039764340611803</v>
      </c>
      <c r="G43" s="74">
        <f t="shared" si="15"/>
        <v>36.134957107843135</v>
      </c>
      <c r="H43" s="72">
        <v>314352</v>
      </c>
      <c r="I43" s="53">
        <v>206076</v>
      </c>
      <c r="J43" s="73">
        <f t="shared" si="16"/>
        <v>0.87361428468474578</v>
      </c>
      <c r="K43" s="74">
        <f t="shared" si="17"/>
        <v>31.568014705882351</v>
      </c>
      <c r="L43" s="53">
        <v>29813</v>
      </c>
      <c r="M43" s="73">
        <f t="shared" si="18"/>
        <v>0.12638571531525422</v>
      </c>
      <c r="N43" s="74">
        <f t="shared" si="19"/>
        <v>4.5669424019607847</v>
      </c>
      <c r="O43" s="72">
        <f t="shared" si="20"/>
        <v>4259</v>
      </c>
    </row>
    <row r="44" spans="1:15" x14ac:dyDescent="0.2">
      <c r="A44" s="1" t="s">
        <v>51</v>
      </c>
      <c r="B44" s="50" t="s">
        <v>52</v>
      </c>
      <c r="C44" s="70">
        <v>6460</v>
      </c>
      <c r="D44" s="71">
        <v>6</v>
      </c>
      <c r="E44" s="72">
        <v>200259</v>
      </c>
      <c r="F44" s="73">
        <f t="shared" si="14"/>
        <v>0.66505599171083574</v>
      </c>
      <c r="G44" s="74">
        <f t="shared" si="15"/>
        <v>30.99984520123839</v>
      </c>
      <c r="H44" s="72">
        <v>301116</v>
      </c>
      <c r="I44" s="53">
        <v>146424</v>
      </c>
      <c r="J44" s="73">
        <f t="shared" si="16"/>
        <v>0.73117313079561963</v>
      </c>
      <c r="K44" s="74">
        <f t="shared" si="17"/>
        <v>22.66625386996904</v>
      </c>
      <c r="L44" s="53">
        <v>53835</v>
      </c>
      <c r="M44" s="73">
        <f t="shared" si="18"/>
        <v>0.26882686920438031</v>
      </c>
      <c r="N44" s="74">
        <f t="shared" si="19"/>
        <v>8.3335913312693499</v>
      </c>
      <c r="O44" s="72">
        <f t="shared" si="20"/>
        <v>8972.5</v>
      </c>
    </row>
    <row r="45" spans="1:15" x14ac:dyDescent="0.2">
      <c r="A45" s="1" t="s">
        <v>97</v>
      </c>
      <c r="B45" s="50" t="s">
        <v>96</v>
      </c>
      <c r="C45" s="70">
        <v>6154</v>
      </c>
      <c r="D45" s="71">
        <v>16</v>
      </c>
      <c r="E45" s="72">
        <v>277742</v>
      </c>
      <c r="F45" s="73">
        <f t="shared" si="14"/>
        <v>0.67641643611425006</v>
      </c>
      <c r="G45" s="74">
        <f t="shared" si="15"/>
        <v>45.131946701332467</v>
      </c>
      <c r="H45" s="72">
        <v>410608</v>
      </c>
      <c r="I45" s="53">
        <v>258004</v>
      </c>
      <c r="J45" s="73">
        <f t="shared" si="16"/>
        <v>0.92893404670521562</v>
      </c>
      <c r="K45" s="74">
        <f t="shared" si="17"/>
        <v>41.924601884952878</v>
      </c>
      <c r="L45" s="53">
        <v>19738</v>
      </c>
      <c r="M45" s="73">
        <f t="shared" si="18"/>
        <v>7.1065953294784365E-2</v>
      </c>
      <c r="N45" s="74">
        <f t="shared" si="19"/>
        <v>3.2073448163795906</v>
      </c>
      <c r="O45" s="72">
        <f t="shared" si="20"/>
        <v>1233.625</v>
      </c>
    </row>
    <row r="46" spans="1:15" x14ac:dyDescent="0.2">
      <c r="A46" s="1" t="s">
        <v>77</v>
      </c>
      <c r="B46" s="50" t="s">
        <v>78</v>
      </c>
      <c r="C46" s="70">
        <v>5991</v>
      </c>
      <c r="D46" s="71">
        <v>4</v>
      </c>
      <c r="E46" s="72">
        <v>50618</v>
      </c>
      <c r="F46" s="73">
        <f t="shared" si="14"/>
        <v>0.54338561291638487</v>
      </c>
      <c r="G46" s="74">
        <f t="shared" si="15"/>
        <v>8.4490068435987311</v>
      </c>
      <c r="H46" s="72">
        <v>93153</v>
      </c>
      <c r="I46" s="53">
        <v>50618</v>
      </c>
      <c r="J46" s="73">
        <f t="shared" si="16"/>
        <v>1</v>
      </c>
      <c r="K46" s="74">
        <f t="shared" si="17"/>
        <v>8.4490068435987311</v>
      </c>
      <c r="L46" s="53">
        <v>0</v>
      </c>
      <c r="M46" s="73">
        <f t="shared" si="18"/>
        <v>0</v>
      </c>
      <c r="N46" s="74">
        <f t="shared" si="19"/>
        <v>0</v>
      </c>
      <c r="O46" s="72">
        <f t="shared" si="20"/>
        <v>0</v>
      </c>
    </row>
    <row r="47" spans="1:15" x14ac:dyDescent="0.2">
      <c r="A47" s="1" t="s">
        <v>61</v>
      </c>
      <c r="B47" s="50" t="s">
        <v>62</v>
      </c>
      <c r="C47" s="70">
        <v>5559</v>
      </c>
      <c r="D47" s="71">
        <v>11</v>
      </c>
      <c r="E47" s="72">
        <v>416791</v>
      </c>
      <c r="F47" s="73">
        <f t="shared" si="14"/>
        <v>0.7206951884603281</v>
      </c>
      <c r="G47" s="74">
        <f t="shared" si="15"/>
        <v>74.975894945134016</v>
      </c>
      <c r="H47" s="72">
        <v>578318</v>
      </c>
      <c r="I47" s="53">
        <v>331031</v>
      </c>
      <c r="J47" s="73">
        <f t="shared" si="16"/>
        <v>0.7942373995599713</v>
      </c>
      <c r="K47" s="74">
        <f t="shared" si="17"/>
        <v>59.548659830904839</v>
      </c>
      <c r="L47" s="53">
        <v>85760</v>
      </c>
      <c r="M47" s="73">
        <f t="shared" si="18"/>
        <v>0.2057626004400287</v>
      </c>
      <c r="N47" s="74">
        <f t="shared" si="19"/>
        <v>15.427235114229179</v>
      </c>
      <c r="O47" s="72">
        <f t="shared" si="20"/>
        <v>7796.363636363636</v>
      </c>
    </row>
    <row r="48" spans="1:15" x14ac:dyDescent="0.2">
      <c r="A48" s="1" t="s">
        <v>57</v>
      </c>
      <c r="B48" s="50" t="s">
        <v>56</v>
      </c>
      <c r="C48" s="70">
        <v>5485</v>
      </c>
      <c r="D48" s="71">
        <v>10</v>
      </c>
      <c r="E48" s="72">
        <v>177455</v>
      </c>
      <c r="F48" s="73">
        <f t="shared" si="14"/>
        <v>0.64593919715787484</v>
      </c>
      <c r="G48" s="74">
        <f t="shared" si="15"/>
        <v>32.352780309936186</v>
      </c>
      <c r="H48" s="72">
        <v>274724</v>
      </c>
      <c r="I48" s="53">
        <v>160094</v>
      </c>
      <c r="J48" s="73">
        <f t="shared" si="16"/>
        <v>0.90216674649911244</v>
      </c>
      <c r="K48" s="74">
        <f t="shared" si="17"/>
        <v>29.187602552415679</v>
      </c>
      <c r="L48" s="53">
        <v>17361</v>
      </c>
      <c r="M48" s="73">
        <f t="shared" si="18"/>
        <v>9.7833253500887549E-2</v>
      </c>
      <c r="N48" s="74">
        <f t="shared" si="19"/>
        <v>3.1651777575205107</v>
      </c>
      <c r="O48" s="72">
        <f t="shared" si="20"/>
        <v>1736.1</v>
      </c>
    </row>
    <row r="49" spans="1:15" x14ac:dyDescent="0.2">
      <c r="A49" s="1"/>
      <c r="B49" s="50"/>
      <c r="C49" s="70"/>
      <c r="D49" s="71"/>
      <c r="E49" s="72"/>
      <c r="F49" s="73"/>
      <c r="G49" s="74"/>
      <c r="H49" s="72"/>
      <c r="I49" s="53"/>
      <c r="J49" s="73"/>
      <c r="K49" s="74"/>
      <c r="L49" s="53"/>
      <c r="M49" s="73"/>
      <c r="N49" s="74"/>
      <c r="O49" s="72"/>
    </row>
    <row r="50" spans="1:15" x14ac:dyDescent="0.2">
      <c r="A50" s="37" t="s">
        <v>153</v>
      </c>
      <c r="B50" s="76"/>
      <c r="C50" s="77"/>
      <c r="D50" s="78"/>
      <c r="E50" s="79"/>
      <c r="F50" s="80"/>
      <c r="G50" s="81"/>
      <c r="H50" s="79"/>
      <c r="I50" s="82"/>
      <c r="J50" s="80"/>
      <c r="K50" s="81"/>
      <c r="L50" s="82"/>
      <c r="M50" s="80"/>
      <c r="N50" s="81"/>
      <c r="O50" s="79"/>
    </row>
    <row r="51" spans="1:15" x14ac:dyDescent="0.2">
      <c r="A51" s="1" t="s">
        <v>60</v>
      </c>
      <c r="B51" s="50" t="s">
        <v>59</v>
      </c>
      <c r="C51" s="70">
        <v>4620</v>
      </c>
      <c r="D51" s="71">
        <v>6</v>
      </c>
      <c r="E51" s="72">
        <v>85526</v>
      </c>
      <c r="F51" s="73">
        <f t="shared" ref="F51:F59" si="21">E51/H51</f>
        <v>0.67654946011153738</v>
      </c>
      <c r="G51" s="74">
        <f t="shared" ref="G51:G59" si="22">E51/C51</f>
        <v>18.512121212121212</v>
      </c>
      <c r="H51" s="72">
        <v>126415</v>
      </c>
      <c r="I51" s="53">
        <v>78474</v>
      </c>
      <c r="J51" s="73">
        <f t="shared" ref="J51:J59" si="23">I51/E51</f>
        <v>0.91754554170661551</v>
      </c>
      <c r="K51" s="74">
        <f t="shared" ref="K51:K59" si="24">I51/C51</f>
        <v>16.985714285714284</v>
      </c>
      <c r="L51" s="53">
        <v>7052</v>
      </c>
      <c r="M51" s="73">
        <f t="shared" ref="M51:M59" si="25">L51/E51</f>
        <v>8.2454458293384464E-2</v>
      </c>
      <c r="N51" s="74">
        <f t="shared" ref="N51:N59" si="26">L51/C51</f>
        <v>1.5264069264069264</v>
      </c>
      <c r="O51" s="72">
        <f t="shared" ref="O51:O59" si="27">L51/D51</f>
        <v>1175.3333333333333</v>
      </c>
    </row>
    <row r="52" spans="1:15" x14ac:dyDescent="0.2">
      <c r="A52" s="1" t="s">
        <v>55</v>
      </c>
      <c r="B52" s="50" t="s">
        <v>56</v>
      </c>
      <c r="C52" s="70">
        <v>4489</v>
      </c>
      <c r="D52" s="71">
        <v>7</v>
      </c>
      <c r="E52" s="72">
        <v>169814</v>
      </c>
      <c r="F52" s="73">
        <f t="shared" si="21"/>
        <v>0.72450263879822685</v>
      </c>
      <c r="G52" s="74">
        <f t="shared" si="22"/>
        <v>37.828915125863219</v>
      </c>
      <c r="H52" s="72">
        <v>234387</v>
      </c>
      <c r="I52" s="53">
        <v>138124</v>
      </c>
      <c r="J52" s="73">
        <f t="shared" si="23"/>
        <v>0.81338405549601334</v>
      </c>
      <c r="K52" s="74">
        <f t="shared" si="24"/>
        <v>30.769436400089106</v>
      </c>
      <c r="L52" s="53">
        <v>31690</v>
      </c>
      <c r="M52" s="73">
        <f t="shared" si="25"/>
        <v>0.18661594450398672</v>
      </c>
      <c r="N52" s="74">
        <f t="shared" si="26"/>
        <v>7.0594787257741141</v>
      </c>
      <c r="O52" s="72">
        <f t="shared" si="27"/>
        <v>4527.1428571428569</v>
      </c>
    </row>
    <row r="53" spans="1:15" x14ac:dyDescent="0.2">
      <c r="A53" s="1" t="s">
        <v>53</v>
      </c>
      <c r="B53" s="50" t="s">
        <v>54</v>
      </c>
      <c r="C53" s="70">
        <v>4469</v>
      </c>
      <c r="D53" s="71">
        <v>11</v>
      </c>
      <c r="E53" s="72">
        <v>158045</v>
      </c>
      <c r="F53" s="73">
        <f t="shared" si="21"/>
        <v>0.6940230016291723</v>
      </c>
      <c r="G53" s="74">
        <f t="shared" si="22"/>
        <v>35.36473484000895</v>
      </c>
      <c r="H53" s="72">
        <v>227723</v>
      </c>
      <c r="I53" s="53">
        <v>151522</v>
      </c>
      <c r="J53" s="73">
        <f t="shared" si="23"/>
        <v>0.95872694485747734</v>
      </c>
      <c r="K53" s="74">
        <f t="shared" si="24"/>
        <v>33.905124188856568</v>
      </c>
      <c r="L53" s="53">
        <v>6523</v>
      </c>
      <c r="M53" s="73">
        <f t="shared" si="25"/>
        <v>4.1273055142522698E-2</v>
      </c>
      <c r="N53" s="74">
        <f t="shared" si="26"/>
        <v>1.459610651152383</v>
      </c>
      <c r="O53" s="72">
        <f t="shared" si="27"/>
        <v>593</v>
      </c>
    </row>
    <row r="54" spans="1:15" x14ac:dyDescent="0.2">
      <c r="A54" s="1" t="s">
        <v>95</v>
      </c>
      <c r="B54" s="50" t="s">
        <v>96</v>
      </c>
      <c r="C54" s="70">
        <v>4230</v>
      </c>
      <c r="D54" s="71">
        <v>11</v>
      </c>
      <c r="E54" s="72">
        <v>228173</v>
      </c>
      <c r="F54" s="73">
        <f t="shared" si="21"/>
        <v>0.69101453664445789</v>
      </c>
      <c r="G54" s="74">
        <f t="shared" si="22"/>
        <v>53.941607565011822</v>
      </c>
      <c r="H54" s="72">
        <v>330200</v>
      </c>
      <c r="I54" s="53">
        <v>211569</v>
      </c>
      <c r="J54" s="73">
        <f t="shared" si="23"/>
        <v>0.92723065393363813</v>
      </c>
      <c r="K54" s="74">
        <f t="shared" si="24"/>
        <v>50.01631205673759</v>
      </c>
      <c r="L54" s="53">
        <v>16604</v>
      </c>
      <c r="M54" s="73">
        <f t="shared" si="25"/>
        <v>7.2769346066361928E-2</v>
      </c>
      <c r="N54" s="74">
        <f t="shared" si="26"/>
        <v>3.9252955082742318</v>
      </c>
      <c r="O54" s="72">
        <f t="shared" si="27"/>
        <v>1509.4545454545455</v>
      </c>
    </row>
    <row r="55" spans="1:15" x14ac:dyDescent="0.2">
      <c r="A55" s="1" t="s">
        <v>34</v>
      </c>
      <c r="B55" s="50" t="s">
        <v>32</v>
      </c>
      <c r="C55" s="70">
        <v>3828</v>
      </c>
      <c r="D55" s="71">
        <v>8</v>
      </c>
      <c r="E55" s="72">
        <v>94161</v>
      </c>
      <c r="F55" s="73">
        <f t="shared" si="21"/>
        <v>0.63330889622749376</v>
      </c>
      <c r="G55" s="74">
        <f t="shared" si="22"/>
        <v>24.597962382445139</v>
      </c>
      <c r="H55" s="72">
        <v>148681</v>
      </c>
      <c r="I55" s="53">
        <v>74842</v>
      </c>
      <c r="J55" s="73">
        <f t="shared" si="23"/>
        <v>0.79483013137073733</v>
      </c>
      <c r="K55" s="74">
        <f t="shared" si="24"/>
        <v>19.551201671891327</v>
      </c>
      <c r="L55" s="53">
        <v>19319</v>
      </c>
      <c r="M55" s="73">
        <f t="shared" si="25"/>
        <v>0.20516986862926265</v>
      </c>
      <c r="N55" s="74">
        <f t="shared" si="26"/>
        <v>5.0467607105538139</v>
      </c>
      <c r="O55" s="72">
        <f t="shared" si="27"/>
        <v>2414.875</v>
      </c>
    </row>
    <row r="56" spans="1:15" x14ac:dyDescent="0.2">
      <c r="A56" s="1" t="s">
        <v>58</v>
      </c>
      <c r="B56" s="50" t="s">
        <v>59</v>
      </c>
      <c r="C56" s="70">
        <v>3778</v>
      </c>
      <c r="D56" s="71">
        <v>6</v>
      </c>
      <c r="E56" s="72">
        <v>74261</v>
      </c>
      <c r="F56" s="73">
        <f t="shared" si="21"/>
        <v>0.56544913234499095</v>
      </c>
      <c r="G56" s="74">
        <f t="shared" si="22"/>
        <v>19.656167284277394</v>
      </c>
      <c r="H56" s="72">
        <v>131331</v>
      </c>
      <c r="I56" s="53">
        <v>68182</v>
      </c>
      <c r="J56" s="73">
        <f t="shared" si="23"/>
        <v>0.91814007352446103</v>
      </c>
      <c r="K56" s="74">
        <f t="shared" si="24"/>
        <v>18.047114875595554</v>
      </c>
      <c r="L56" s="53">
        <v>6079</v>
      </c>
      <c r="M56" s="73">
        <f t="shared" si="25"/>
        <v>8.1859926475538983E-2</v>
      </c>
      <c r="N56" s="74">
        <f t="shared" si="26"/>
        <v>1.6090524086818423</v>
      </c>
      <c r="O56" s="72">
        <f t="shared" si="27"/>
        <v>1013.1666666666666</v>
      </c>
    </row>
    <row r="57" spans="1:15" x14ac:dyDescent="0.2">
      <c r="A57" s="1" t="s">
        <v>67</v>
      </c>
      <c r="B57" s="50" t="s">
        <v>68</v>
      </c>
      <c r="C57" s="70">
        <v>3616</v>
      </c>
      <c r="D57" s="71">
        <v>6</v>
      </c>
      <c r="E57" s="72">
        <v>195662</v>
      </c>
      <c r="F57" s="73">
        <f t="shared" si="21"/>
        <v>0.74686994228478942</v>
      </c>
      <c r="G57" s="74">
        <f t="shared" si="22"/>
        <v>54.110066371681413</v>
      </c>
      <c r="H57" s="72">
        <v>261976</v>
      </c>
      <c r="I57" s="53">
        <v>157270</v>
      </c>
      <c r="J57" s="73">
        <f t="shared" si="23"/>
        <v>0.80378407662192963</v>
      </c>
      <c r="K57" s="74">
        <f t="shared" si="24"/>
        <v>43.492809734513273</v>
      </c>
      <c r="L57" s="53">
        <v>38392</v>
      </c>
      <c r="M57" s="73">
        <f t="shared" si="25"/>
        <v>0.19621592337807034</v>
      </c>
      <c r="N57" s="74">
        <f t="shared" si="26"/>
        <v>10.617256637168142</v>
      </c>
      <c r="O57" s="72">
        <f t="shared" si="27"/>
        <v>6398.666666666667</v>
      </c>
    </row>
    <row r="58" spans="1:15" x14ac:dyDescent="0.2">
      <c r="A58" s="1" t="s">
        <v>80</v>
      </c>
      <c r="B58" s="50" t="s">
        <v>78</v>
      </c>
      <c r="C58" s="70">
        <v>1920</v>
      </c>
      <c r="D58" s="71">
        <v>5</v>
      </c>
      <c r="E58" s="72">
        <v>67901</v>
      </c>
      <c r="F58" s="73">
        <f t="shared" si="21"/>
        <v>0.61646919969131597</v>
      </c>
      <c r="G58" s="74">
        <f t="shared" si="22"/>
        <v>35.365104166666669</v>
      </c>
      <c r="H58" s="72">
        <v>110145</v>
      </c>
      <c r="I58" s="53">
        <v>67901</v>
      </c>
      <c r="J58" s="73">
        <f t="shared" si="23"/>
        <v>1</v>
      </c>
      <c r="K58" s="74">
        <f t="shared" si="24"/>
        <v>35.365104166666669</v>
      </c>
      <c r="L58" s="53">
        <v>0</v>
      </c>
      <c r="M58" s="73">
        <f t="shared" si="25"/>
        <v>0</v>
      </c>
      <c r="N58" s="74">
        <f t="shared" si="26"/>
        <v>0</v>
      </c>
      <c r="O58" s="72">
        <f t="shared" si="27"/>
        <v>0</v>
      </c>
    </row>
    <row r="59" spans="1:15" x14ac:dyDescent="0.2">
      <c r="A59" s="1" t="s">
        <v>73</v>
      </c>
      <c r="B59" s="50" t="s">
        <v>74</v>
      </c>
      <c r="C59" s="70">
        <v>1410</v>
      </c>
      <c r="D59" s="71">
        <v>8</v>
      </c>
      <c r="E59" s="72">
        <v>391707</v>
      </c>
      <c r="F59" s="73">
        <f t="shared" si="21"/>
        <v>0.63117975491262412</v>
      </c>
      <c r="G59" s="74">
        <f t="shared" si="22"/>
        <v>277.80638297872338</v>
      </c>
      <c r="H59" s="72">
        <v>620595</v>
      </c>
      <c r="I59" s="53">
        <v>278285</v>
      </c>
      <c r="J59" s="73">
        <f t="shared" si="23"/>
        <v>0.71044173323427973</v>
      </c>
      <c r="K59" s="74">
        <f t="shared" si="24"/>
        <v>197.36524822695034</v>
      </c>
      <c r="L59" s="53">
        <v>113422</v>
      </c>
      <c r="M59" s="73">
        <f t="shared" si="25"/>
        <v>0.28955826676572027</v>
      </c>
      <c r="N59" s="74">
        <f t="shared" si="26"/>
        <v>80.441134751773049</v>
      </c>
      <c r="O59" s="72">
        <f t="shared" si="27"/>
        <v>14177.75</v>
      </c>
    </row>
    <row r="60" spans="1:15" x14ac:dyDescent="0.2">
      <c r="A60" s="83"/>
      <c r="B60" s="83"/>
      <c r="C60" s="83"/>
      <c r="D60" s="61"/>
      <c r="E60" s="83"/>
      <c r="F60" s="84"/>
      <c r="G60" s="83"/>
      <c r="H60" s="83"/>
      <c r="I60" s="83"/>
      <c r="J60" s="84"/>
      <c r="K60" s="83"/>
      <c r="L60" s="83"/>
      <c r="M60" s="84"/>
      <c r="N60" s="83"/>
      <c r="O60" s="83"/>
    </row>
    <row r="61" spans="1:15" x14ac:dyDescent="0.2">
      <c r="A61" s="4" t="s">
        <v>119</v>
      </c>
      <c r="B61" s="4"/>
      <c r="C61" s="5">
        <v>1097379</v>
      </c>
      <c r="D61" s="5">
        <f>SUM(D4:D59)</f>
        <v>1026</v>
      </c>
      <c r="E61" s="6">
        <f t="shared" ref="E61:L61" si="28">SUM(E4:E59)</f>
        <v>42877706</v>
      </c>
      <c r="F61" s="7">
        <f>E59/H59</f>
        <v>0.63117975491262412</v>
      </c>
      <c r="G61" s="10">
        <f>E61/C61</f>
        <v>39.072832631205813</v>
      </c>
      <c r="H61" s="6">
        <f t="shared" si="28"/>
        <v>61231967</v>
      </c>
      <c r="I61" s="6">
        <f t="shared" si="28"/>
        <v>32653948</v>
      </c>
      <c r="J61" s="7">
        <f>I61/E61</f>
        <v>0.76156005174343977</v>
      </c>
      <c r="K61" s="10">
        <f>I61/C61</f>
        <v>29.756308440383862</v>
      </c>
      <c r="L61" s="6">
        <f t="shared" si="28"/>
        <v>10223758</v>
      </c>
      <c r="M61" s="7">
        <f>L61/E61</f>
        <v>0.23843994825656017</v>
      </c>
      <c r="N61" s="10">
        <f>L61/C61</f>
        <v>9.3165241908219496</v>
      </c>
      <c r="O61" s="9">
        <f>L61/D61</f>
        <v>9964.6764132553599</v>
      </c>
    </row>
    <row r="62" spans="1:15" x14ac:dyDescent="0.2">
      <c r="A62" s="4" t="s">
        <v>120</v>
      </c>
      <c r="B62" s="4"/>
      <c r="C62" s="5">
        <v>22862.0625</v>
      </c>
      <c r="D62" s="5">
        <f>AVERAGE(D4:D59)</f>
        <v>21.375</v>
      </c>
      <c r="E62" s="6">
        <f t="shared" ref="E62:N62" si="29">AVERAGE(E4:E59)</f>
        <v>893285.54166666663</v>
      </c>
      <c r="F62" s="7">
        <f t="shared" si="29"/>
        <v>0.69764601112167635</v>
      </c>
      <c r="G62" s="10">
        <f t="shared" si="29"/>
        <v>43.465613932184134</v>
      </c>
      <c r="H62" s="6">
        <f t="shared" si="29"/>
        <v>1275665.9791666667</v>
      </c>
      <c r="I62" s="6">
        <f t="shared" si="29"/>
        <v>680290.58333333337</v>
      </c>
      <c r="J62" s="7">
        <f t="shared" si="29"/>
        <v>0.8127070974367524</v>
      </c>
      <c r="K62" s="10">
        <f t="shared" si="29"/>
        <v>34.099629145101794</v>
      </c>
      <c r="L62" s="6">
        <f t="shared" si="29"/>
        <v>212994.95833333334</v>
      </c>
      <c r="M62" s="7">
        <f t="shared" si="29"/>
        <v>0.18729290256324763</v>
      </c>
      <c r="N62" s="10">
        <f t="shared" si="29"/>
        <v>9.3659847870823398</v>
      </c>
      <c r="O62" s="9">
        <f>AVERAGE(O4:O59)</f>
        <v>7570.8114756368514</v>
      </c>
    </row>
    <row r="63" spans="1:15" x14ac:dyDescent="0.2">
      <c r="A63" s="4" t="s">
        <v>121</v>
      </c>
      <c r="B63" s="4"/>
      <c r="C63" s="5">
        <v>14422</v>
      </c>
      <c r="D63" s="5">
        <f>MEDIAN(D4:D59)</f>
        <v>16.5</v>
      </c>
      <c r="E63" s="6">
        <f t="shared" ref="E63:N63" si="30">MEDIAN(E4:E59)</f>
        <v>550845.5</v>
      </c>
      <c r="F63" s="7">
        <f t="shared" si="30"/>
        <v>0.7077147411798671</v>
      </c>
      <c r="G63" s="10">
        <f t="shared" si="30"/>
        <v>35.398695637166021</v>
      </c>
      <c r="H63" s="6">
        <f t="shared" si="30"/>
        <v>762437.5</v>
      </c>
      <c r="I63" s="6">
        <f t="shared" si="30"/>
        <v>430203.5</v>
      </c>
      <c r="J63" s="7">
        <f t="shared" si="30"/>
        <v>0.80836818931949728</v>
      </c>
      <c r="K63" s="10">
        <f t="shared" si="30"/>
        <v>28.371191242659993</v>
      </c>
      <c r="L63" s="6">
        <f t="shared" si="30"/>
        <v>99373.5</v>
      </c>
      <c r="M63" s="7">
        <f t="shared" si="30"/>
        <v>0.19163181068050272</v>
      </c>
      <c r="N63" s="10">
        <f t="shared" si="30"/>
        <v>7.0516211269563209</v>
      </c>
      <c r="O63" s="9">
        <f>MEDIAN(O4:O59)</f>
        <v>6282.5392156862745</v>
      </c>
    </row>
  </sheetData>
  <sheetProtection sheet="1" objects="1" scenarios="1"/>
  <sortState xmlns:xlrd2="http://schemas.microsoft.com/office/spreadsheetml/2017/richdata2" ref="A4:O59">
    <sortCondition descending="1" ref="C4:C59"/>
  </sortState>
  <mergeCells count="7">
    <mergeCell ref="L1:O1"/>
    <mergeCell ref="D1:D2"/>
    <mergeCell ref="A1:A2"/>
    <mergeCell ref="B1:B2"/>
    <mergeCell ref="C1:C2"/>
    <mergeCell ref="E1:H1"/>
    <mergeCell ref="I1:K1"/>
  </mergeCells>
  <conditionalFormatting sqref="A4:O8">
    <cfRule type="expression" dxfId="7" priority="5">
      <formula>MOD(ROW(),2)=1</formula>
    </cfRule>
  </conditionalFormatting>
  <conditionalFormatting sqref="A11:O23">
    <cfRule type="expression" dxfId="6" priority="4">
      <formula>MOD(ROW(),2)=1</formula>
    </cfRule>
  </conditionalFormatting>
  <conditionalFormatting sqref="A26:O36">
    <cfRule type="expression" dxfId="5" priority="3">
      <formula>MOD(ROW(),2)=1</formula>
    </cfRule>
  </conditionalFormatting>
  <conditionalFormatting sqref="A39:O48">
    <cfRule type="expression" dxfId="4" priority="2">
      <formula>MOD(ROW(),2)=1</formula>
    </cfRule>
  </conditionalFormatting>
  <conditionalFormatting sqref="A51:O59">
    <cfRule type="expression" dxfId="3" priority="1">
      <formula>MOD(ROW(),2)=1</formula>
    </cfRule>
  </conditionalFormatting>
  <pageMargins left="0.7" right="0.7" top="0.75" bottom="0.75" header="0.3" footer="0.3"/>
  <ignoredErrors>
    <ignoredError sqref="F61 J61 M6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7050-779E-427E-AEE5-209163E89E11}">
  <sheetPr>
    <tabColor theme="7" tint="0.39997558519241921"/>
  </sheetPr>
  <dimension ref="A1:Z54"/>
  <sheetViews>
    <sheetView showGridLine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x14ac:dyDescent="0.2"/>
  <cols>
    <col min="1" max="1" width="38.7109375" style="2" bestFit="1" customWidth="1"/>
    <col min="2" max="2" width="15.42578125" style="2" customWidth="1"/>
    <col min="3" max="3" width="12.28515625" style="2" customWidth="1"/>
    <col min="4" max="4" width="13.140625" style="2" customWidth="1"/>
    <col min="5" max="5" width="13.85546875" style="3" customWidth="1"/>
    <col min="6" max="6" width="12.7109375" style="2" customWidth="1"/>
    <col min="7" max="7" width="13.28515625" style="2" customWidth="1"/>
    <col min="8" max="8" width="14.7109375" style="2" customWidth="1"/>
    <col min="9" max="9" width="12.5703125" style="3" customWidth="1"/>
    <col min="10" max="10" width="12.7109375" style="2" customWidth="1"/>
    <col min="11" max="11" width="10.42578125" style="2" customWidth="1"/>
    <col min="12" max="12" width="13.28515625" style="2" customWidth="1"/>
    <col min="13" max="13" width="13.5703125" style="2" customWidth="1"/>
    <col min="14" max="14" width="12.85546875" style="2" customWidth="1"/>
    <col min="15" max="15" width="13" style="3" customWidth="1"/>
    <col min="16" max="16" width="17.85546875" style="3" customWidth="1"/>
    <col min="17" max="17" width="13.140625" style="2" customWidth="1"/>
    <col min="18" max="18" width="9.7109375" style="2" customWidth="1"/>
    <col min="19" max="19" width="14.28515625" style="2" customWidth="1"/>
    <col min="20" max="20" width="15.28515625" style="2" customWidth="1"/>
    <col min="21" max="21" width="13.140625" style="3" customWidth="1"/>
    <col min="22" max="22" width="15" style="2" customWidth="1"/>
    <col min="23" max="23" width="13.140625" style="2" customWidth="1"/>
    <col min="24" max="24" width="54.5703125" style="93" customWidth="1"/>
    <col min="25" max="25" width="13.5703125" style="3" customWidth="1"/>
    <col min="26" max="26" width="13.28515625" style="2" customWidth="1"/>
    <col min="27" max="16384" width="9.140625" style="2"/>
  </cols>
  <sheetData>
    <row r="1" spans="1:26" x14ac:dyDescent="0.2">
      <c r="A1" s="175" t="s">
        <v>0</v>
      </c>
      <c r="B1" s="175" t="s">
        <v>406</v>
      </c>
      <c r="C1" s="174" t="s">
        <v>1</v>
      </c>
      <c r="D1" s="182" t="s">
        <v>122</v>
      </c>
      <c r="E1" s="182"/>
      <c r="F1" s="182"/>
      <c r="G1" s="182"/>
      <c r="H1" s="183" t="s">
        <v>154</v>
      </c>
      <c r="I1" s="183"/>
      <c r="J1" s="183"/>
      <c r="K1" s="178" t="s">
        <v>155</v>
      </c>
      <c r="L1" s="178"/>
      <c r="M1" s="178"/>
      <c r="N1" s="178"/>
      <c r="O1" s="178"/>
      <c r="P1" s="178"/>
      <c r="Q1" s="178"/>
      <c r="R1" s="179" t="s">
        <v>156</v>
      </c>
      <c r="S1" s="179"/>
      <c r="T1" s="179"/>
      <c r="U1" s="179"/>
      <c r="V1" s="179"/>
      <c r="W1" s="180" t="s">
        <v>157</v>
      </c>
      <c r="X1" s="180"/>
      <c r="Y1" s="180"/>
      <c r="Z1" s="181"/>
    </row>
    <row r="2" spans="1:26" ht="63.75" customHeight="1" x14ac:dyDescent="0.2">
      <c r="A2" s="175"/>
      <c r="B2" s="175"/>
      <c r="C2" s="174"/>
      <c r="D2" s="42" t="s">
        <v>133</v>
      </c>
      <c r="E2" s="13" t="s">
        <v>158</v>
      </c>
      <c r="F2" s="13" t="s">
        <v>135</v>
      </c>
      <c r="G2" s="14" t="s">
        <v>126</v>
      </c>
      <c r="H2" s="15" t="s">
        <v>159</v>
      </c>
      <c r="I2" s="16" t="s">
        <v>160</v>
      </c>
      <c r="J2" s="17" t="s">
        <v>161</v>
      </c>
      <c r="K2" s="18" t="s">
        <v>162</v>
      </c>
      <c r="L2" s="18" t="s">
        <v>163</v>
      </c>
      <c r="M2" s="18" t="s">
        <v>164</v>
      </c>
      <c r="N2" s="18" t="s">
        <v>165</v>
      </c>
      <c r="O2" s="19" t="s">
        <v>166</v>
      </c>
      <c r="P2" s="19" t="s">
        <v>167</v>
      </c>
      <c r="Q2" s="20" t="s">
        <v>168</v>
      </c>
      <c r="R2" s="21" t="s">
        <v>169</v>
      </c>
      <c r="S2" s="21" t="s">
        <v>170</v>
      </c>
      <c r="T2" s="21" t="s">
        <v>171</v>
      </c>
      <c r="U2" s="22" t="s">
        <v>172</v>
      </c>
      <c r="V2" s="23" t="s">
        <v>173</v>
      </c>
      <c r="W2" s="24" t="s">
        <v>174</v>
      </c>
      <c r="X2" s="91" t="s">
        <v>175</v>
      </c>
      <c r="Y2" s="25" t="s">
        <v>176</v>
      </c>
      <c r="Z2" s="25" t="s">
        <v>177</v>
      </c>
    </row>
    <row r="3" spans="1:26" x14ac:dyDescent="0.2">
      <c r="A3" s="34" t="s">
        <v>27</v>
      </c>
      <c r="B3" s="51" t="s">
        <v>28</v>
      </c>
      <c r="C3" s="63">
        <v>17153</v>
      </c>
      <c r="D3" s="54">
        <v>125095</v>
      </c>
      <c r="E3" s="55">
        <f>D3/G3</f>
        <v>6.7335744813702372E-2</v>
      </c>
      <c r="F3" s="64">
        <f>D3/C3</f>
        <v>7.2928933714219086</v>
      </c>
      <c r="G3" s="54">
        <v>1857780</v>
      </c>
      <c r="H3" s="53">
        <v>78030</v>
      </c>
      <c r="I3" s="55">
        <f>H3/D3</f>
        <v>0.62376593788720569</v>
      </c>
      <c r="J3" s="64">
        <f>H3/C3</f>
        <v>4.5490584737363724</v>
      </c>
      <c r="K3" s="53">
        <v>6885</v>
      </c>
      <c r="L3" s="54">
        <v>15624</v>
      </c>
      <c r="M3" s="54">
        <v>0</v>
      </c>
      <c r="N3" s="54">
        <v>22509</v>
      </c>
      <c r="O3" s="55">
        <f>N3/D3</f>
        <v>0.17993524921059995</v>
      </c>
      <c r="P3" s="55">
        <f>N3/T3</f>
        <v>0.67501349487194862</v>
      </c>
      <c r="Q3" s="64">
        <f>N3/C3</f>
        <v>1.3122485862531335</v>
      </c>
      <c r="R3" s="53">
        <v>1482</v>
      </c>
      <c r="S3" s="54">
        <v>9355</v>
      </c>
      <c r="T3" s="54">
        <v>33346</v>
      </c>
      <c r="U3" s="55">
        <f>T3/D3</f>
        <v>0.26656541028818098</v>
      </c>
      <c r="V3" s="64">
        <f>T3/C3</f>
        <v>1.9440331137410365</v>
      </c>
      <c r="W3" s="53">
        <v>13719</v>
      </c>
      <c r="X3" s="99" t="s">
        <v>328</v>
      </c>
      <c r="Y3" s="56">
        <f>W3/D3</f>
        <v>0.1096686518246133</v>
      </c>
      <c r="Z3" s="65">
        <f>W3/C3</f>
        <v>0.79980178394449952</v>
      </c>
    </row>
    <row r="4" spans="1:26" x14ac:dyDescent="0.2">
      <c r="A4" s="34" t="s">
        <v>29</v>
      </c>
      <c r="B4" s="51" t="s">
        <v>30</v>
      </c>
      <c r="C4" s="63">
        <v>22493</v>
      </c>
      <c r="D4" s="54">
        <v>88249</v>
      </c>
      <c r="E4" s="55">
        <f t="shared" ref="E4:E50" si="0">D4/G4</f>
        <v>8.3922301807987404E-2</v>
      </c>
      <c r="F4" s="64">
        <f t="shared" ref="F4:F50" si="1">D4/C4</f>
        <v>3.9233983906104122</v>
      </c>
      <c r="G4" s="54">
        <v>1051556</v>
      </c>
      <c r="H4" s="53">
        <v>42554</v>
      </c>
      <c r="I4" s="55">
        <f t="shared" ref="I4:I50" si="2">H4/D4</f>
        <v>0.48220376434860451</v>
      </c>
      <c r="J4" s="64">
        <f t="shared" ref="J4:J50" si="3">H4/C4</f>
        <v>1.8918774729915975</v>
      </c>
      <c r="K4" s="53">
        <v>9606</v>
      </c>
      <c r="L4" s="54">
        <v>10867</v>
      </c>
      <c r="M4" s="54">
        <v>0</v>
      </c>
      <c r="N4" s="54">
        <v>20473</v>
      </c>
      <c r="O4" s="55">
        <f t="shared" ref="O4:O50" si="4">N4/D4</f>
        <v>0.23199129735181134</v>
      </c>
      <c r="P4" s="55">
        <f t="shared" ref="P4:P50" si="5">N4/T4</f>
        <v>0.90825606672286052</v>
      </c>
      <c r="Q4" s="64">
        <f t="shared" ref="Q4:Q50" si="6">N4/C4</f>
        <v>0.91019428266571822</v>
      </c>
      <c r="R4" s="53">
        <v>2068</v>
      </c>
      <c r="S4" s="54">
        <v>0</v>
      </c>
      <c r="T4" s="54">
        <v>22541</v>
      </c>
      <c r="U4" s="55">
        <f t="shared" ref="U4:U50" si="7">T4/D4</f>
        <v>0.25542499065145213</v>
      </c>
      <c r="V4" s="64">
        <f t="shared" ref="V4:V50" si="8">T4/C4</f>
        <v>1.002133997243587</v>
      </c>
      <c r="W4" s="118">
        <v>23154</v>
      </c>
      <c r="X4" s="99" t="s">
        <v>357</v>
      </c>
      <c r="Y4" s="56">
        <f t="shared" ref="Y4:Y50" si="9">W4/D4</f>
        <v>0.26237124499994335</v>
      </c>
      <c r="Z4" s="65">
        <f t="shared" ref="Z4:Z50" si="10">W4/C4</f>
        <v>1.0293869203752279</v>
      </c>
    </row>
    <row r="5" spans="1:26" x14ac:dyDescent="0.2">
      <c r="A5" s="34" t="s">
        <v>31</v>
      </c>
      <c r="B5" s="51" t="s">
        <v>32</v>
      </c>
      <c r="C5" s="63">
        <v>12330</v>
      </c>
      <c r="D5" s="54">
        <v>43340</v>
      </c>
      <c r="E5" s="55">
        <f t="shared" si="0"/>
        <v>4.2063948071308775E-2</v>
      </c>
      <c r="F5" s="64">
        <f t="shared" si="1"/>
        <v>3.5150040551500403</v>
      </c>
      <c r="G5" s="54">
        <v>1030336</v>
      </c>
      <c r="H5" s="53">
        <v>29602</v>
      </c>
      <c r="I5" s="55">
        <f t="shared" si="2"/>
        <v>0.68301799723119516</v>
      </c>
      <c r="J5" s="64">
        <f t="shared" si="3"/>
        <v>2.4008110300081102</v>
      </c>
      <c r="K5" s="53">
        <v>5962</v>
      </c>
      <c r="L5" s="54">
        <v>1504</v>
      </c>
      <c r="M5" s="54">
        <v>0</v>
      </c>
      <c r="N5" s="54">
        <v>7466</v>
      </c>
      <c r="O5" s="55">
        <f t="shared" si="4"/>
        <v>0.17226580526072913</v>
      </c>
      <c r="P5" s="55">
        <f t="shared" si="5"/>
        <v>0.60166008542187122</v>
      </c>
      <c r="Q5" s="64">
        <f t="shared" si="6"/>
        <v>0.60551500405515002</v>
      </c>
      <c r="R5" s="53">
        <v>1284</v>
      </c>
      <c r="S5" s="54">
        <v>3659</v>
      </c>
      <c r="T5" s="54">
        <v>12409</v>
      </c>
      <c r="U5" s="55">
        <f t="shared" si="7"/>
        <v>0.286317489616982</v>
      </c>
      <c r="V5" s="64">
        <f t="shared" si="8"/>
        <v>1.0064071370640715</v>
      </c>
      <c r="W5" s="53">
        <v>1329</v>
      </c>
      <c r="X5" s="99" t="s">
        <v>341</v>
      </c>
      <c r="Y5" s="56">
        <f t="shared" si="9"/>
        <v>3.0664513151822795E-2</v>
      </c>
      <c r="Z5" s="65">
        <f t="shared" si="10"/>
        <v>0.10778588807785888</v>
      </c>
    </row>
    <row r="6" spans="1:26" x14ac:dyDescent="0.2">
      <c r="A6" s="34" t="s">
        <v>34</v>
      </c>
      <c r="B6" s="51" t="s">
        <v>32</v>
      </c>
      <c r="C6" s="63">
        <v>3828</v>
      </c>
      <c r="D6" s="54">
        <v>9622</v>
      </c>
      <c r="E6" s="55">
        <f t="shared" si="0"/>
        <v>6.4715733684868951E-2</v>
      </c>
      <c r="F6" s="64">
        <f t="shared" si="1"/>
        <v>2.5135841170323929</v>
      </c>
      <c r="G6" s="54">
        <v>148681</v>
      </c>
      <c r="H6" s="53">
        <v>4650</v>
      </c>
      <c r="I6" s="55">
        <f t="shared" si="2"/>
        <v>0.4832675119517772</v>
      </c>
      <c r="J6" s="64">
        <f t="shared" si="3"/>
        <v>1.2147335423197492</v>
      </c>
      <c r="K6" s="53">
        <v>3002</v>
      </c>
      <c r="L6" s="54">
        <v>0</v>
      </c>
      <c r="M6" s="54">
        <v>0</v>
      </c>
      <c r="N6" s="54">
        <v>3002</v>
      </c>
      <c r="O6" s="55">
        <f t="shared" si="4"/>
        <v>0.31199334857617961</v>
      </c>
      <c r="P6" s="55">
        <f t="shared" si="5"/>
        <v>0.77053388090349073</v>
      </c>
      <c r="Q6" s="64">
        <f t="shared" si="6"/>
        <v>0.78422152560083591</v>
      </c>
      <c r="R6" s="53">
        <v>646</v>
      </c>
      <c r="S6" s="54">
        <v>248</v>
      </c>
      <c r="T6" s="54">
        <v>3896</v>
      </c>
      <c r="U6" s="55">
        <f t="shared" si="7"/>
        <v>0.4049054250675535</v>
      </c>
      <c r="V6" s="64">
        <f t="shared" si="8"/>
        <v>1.0177638453500522</v>
      </c>
      <c r="W6" s="53">
        <v>1076</v>
      </c>
      <c r="X6" s="99" t="s">
        <v>352</v>
      </c>
      <c r="Y6" s="56">
        <f t="shared" si="9"/>
        <v>0.1118270629806693</v>
      </c>
      <c r="Z6" s="65">
        <f t="shared" si="10"/>
        <v>0.28108672936259144</v>
      </c>
    </row>
    <row r="7" spans="1:26" x14ac:dyDescent="0.2">
      <c r="A7" s="34" t="s">
        <v>35</v>
      </c>
      <c r="B7" s="51" t="s">
        <v>36</v>
      </c>
      <c r="C7" s="63">
        <v>22583</v>
      </c>
      <c r="D7" s="54">
        <v>16600</v>
      </c>
      <c r="E7" s="55">
        <f t="shared" si="0"/>
        <v>7.0090399726394109E-2</v>
      </c>
      <c r="F7" s="64">
        <f t="shared" si="1"/>
        <v>0.73506620023911795</v>
      </c>
      <c r="G7" s="54">
        <v>236837</v>
      </c>
      <c r="H7" s="53">
        <v>7364</v>
      </c>
      <c r="I7" s="55">
        <f t="shared" si="2"/>
        <v>0.4436144578313253</v>
      </c>
      <c r="J7" s="64">
        <f t="shared" si="3"/>
        <v>0.32608599388920867</v>
      </c>
      <c r="K7" s="53">
        <v>7422</v>
      </c>
      <c r="L7" s="54">
        <v>0</v>
      </c>
      <c r="M7" s="54">
        <v>0</v>
      </c>
      <c r="N7" s="54">
        <v>7422</v>
      </c>
      <c r="O7" s="55">
        <f t="shared" si="4"/>
        <v>0.44710843373493975</v>
      </c>
      <c r="P7" s="55">
        <f t="shared" si="5"/>
        <v>0.82283813747228385</v>
      </c>
      <c r="Q7" s="64">
        <f t="shared" si="6"/>
        <v>0.32865429748040559</v>
      </c>
      <c r="R7" s="53">
        <v>1598</v>
      </c>
      <c r="S7" s="54">
        <v>0</v>
      </c>
      <c r="T7" s="54">
        <v>9020</v>
      </c>
      <c r="U7" s="55">
        <f t="shared" si="7"/>
        <v>0.54337349397590362</v>
      </c>
      <c r="V7" s="64">
        <f t="shared" si="8"/>
        <v>0.39941548952752071</v>
      </c>
      <c r="W7" s="53">
        <v>216</v>
      </c>
      <c r="X7" s="99" t="s">
        <v>327</v>
      </c>
      <c r="Y7" s="58">
        <f t="shared" si="9"/>
        <v>1.3012048192771084E-2</v>
      </c>
      <c r="Z7" s="65">
        <f t="shared" si="10"/>
        <v>9.5647168223885227E-3</v>
      </c>
    </row>
    <row r="8" spans="1:26" x14ac:dyDescent="0.2">
      <c r="A8" s="34" t="s">
        <v>37</v>
      </c>
      <c r="B8" s="51" t="s">
        <v>38</v>
      </c>
      <c r="C8" s="63">
        <v>7997</v>
      </c>
      <c r="D8" s="54">
        <v>32492</v>
      </c>
      <c r="E8" s="55">
        <f t="shared" si="0"/>
        <v>8.1016723475450872E-2</v>
      </c>
      <c r="F8" s="64">
        <f t="shared" si="1"/>
        <v>4.0630236338626986</v>
      </c>
      <c r="G8" s="54">
        <v>401053</v>
      </c>
      <c r="H8" s="53">
        <v>15896</v>
      </c>
      <c r="I8" s="55">
        <f t="shared" si="2"/>
        <v>0.48922811769050845</v>
      </c>
      <c r="J8" s="64">
        <f t="shared" si="3"/>
        <v>1.9877454045266976</v>
      </c>
      <c r="K8" s="53">
        <v>3411</v>
      </c>
      <c r="L8" s="54">
        <v>7000</v>
      </c>
      <c r="M8" s="54">
        <v>0</v>
      </c>
      <c r="N8" s="54">
        <v>10411</v>
      </c>
      <c r="O8" s="55">
        <f t="shared" si="4"/>
        <v>0.32041733349747631</v>
      </c>
      <c r="P8" s="55">
        <f t="shared" si="5"/>
        <v>0.76777286135693212</v>
      </c>
      <c r="Q8" s="64">
        <f t="shared" si="6"/>
        <v>1.3018631986995124</v>
      </c>
      <c r="R8" s="53">
        <v>734</v>
      </c>
      <c r="S8" s="54">
        <v>2415</v>
      </c>
      <c r="T8" s="54">
        <v>13560</v>
      </c>
      <c r="U8" s="55">
        <f t="shared" si="7"/>
        <v>0.41733349747630188</v>
      </c>
      <c r="V8" s="64">
        <f t="shared" si="8"/>
        <v>1.6956358634487934</v>
      </c>
      <c r="W8" s="53">
        <v>3036</v>
      </c>
      <c r="X8" s="99" t="s">
        <v>331</v>
      </c>
      <c r="Y8" s="56">
        <f t="shared" si="9"/>
        <v>9.3438384833189711E-2</v>
      </c>
      <c r="Z8" s="65">
        <f t="shared" si="10"/>
        <v>0.37964236588720768</v>
      </c>
    </row>
    <row r="9" spans="1:26" x14ac:dyDescent="0.2">
      <c r="A9" s="34" t="s">
        <v>39</v>
      </c>
      <c r="B9" s="51" t="s">
        <v>40</v>
      </c>
      <c r="C9" s="63">
        <v>35688</v>
      </c>
      <c r="D9" s="54">
        <v>181779</v>
      </c>
      <c r="E9" s="55">
        <f t="shared" si="0"/>
        <v>0.1413844678453178</v>
      </c>
      <c r="F9" s="64">
        <f t="shared" si="1"/>
        <v>5.0935608607935441</v>
      </c>
      <c r="G9" s="54">
        <v>1285707</v>
      </c>
      <c r="H9" s="53">
        <v>75452</v>
      </c>
      <c r="I9" s="55">
        <f t="shared" si="2"/>
        <v>0.4150754487592076</v>
      </c>
      <c r="J9" s="64">
        <f t="shared" si="3"/>
        <v>2.1142120600762162</v>
      </c>
      <c r="K9" s="53">
        <v>14545</v>
      </c>
      <c r="L9" s="54">
        <v>15000</v>
      </c>
      <c r="M9" s="54">
        <v>0</v>
      </c>
      <c r="N9" s="54">
        <v>29545</v>
      </c>
      <c r="O9" s="55">
        <f t="shared" si="4"/>
        <v>0.16253252575930113</v>
      </c>
      <c r="P9" s="55">
        <f t="shared" si="5"/>
        <v>0.42428985840250455</v>
      </c>
      <c r="Q9" s="64">
        <f t="shared" si="6"/>
        <v>0.82786931181349477</v>
      </c>
      <c r="R9" s="53">
        <v>3131</v>
      </c>
      <c r="S9" s="54">
        <v>36958</v>
      </c>
      <c r="T9" s="54">
        <v>69634</v>
      </c>
      <c r="U9" s="55">
        <f t="shared" si="7"/>
        <v>0.38306955148834576</v>
      </c>
      <c r="V9" s="64">
        <f t="shared" si="8"/>
        <v>1.9511880744227752</v>
      </c>
      <c r="W9" s="53">
        <v>36693</v>
      </c>
      <c r="X9" s="99" t="s">
        <v>330</v>
      </c>
      <c r="Y9" s="56">
        <f t="shared" si="9"/>
        <v>0.20185499975244664</v>
      </c>
      <c r="Z9" s="65">
        <f t="shared" si="10"/>
        <v>1.0281607262945527</v>
      </c>
    </row>
    <row r="10" spans="1:26" x14ac:dyDescent="0.2">
      <c r="A10" s="34" t="s">
        <v>42</v>
      </c>
      <c r="B10" s="51" t="s">
        <v>43</v>
      </c>
      <c r="C10" s="63">
        <v>82934</v>
      </c>
      <c r="D10" s="54">
        <v>274482</v>
      </c>
      <c r="E10" s="55">
        <f t="shared" si="0"/>
        <v>6.681468286260174E-2</v>
      </c>
      <c r="F10" s="64">
        <f t="shared" si="1"/>
        <v>3.3096438131526273</v>
      </c>
      <c r="G10" s="54">
        <v>4108109</v>
      </c>
      <c r="H10" s="53">
        <v>171557</v>
      </c>
      <c r="I10" s="55">
        <f t="shared" si="2"/>
        <v>0.62502094855036028</v>
      </c>
      <c r="J10" s="64">
        <f t="shared" si="3"/>
        <v>2.0685967154604867</v>
      </c>
      <c r="K10" s="53">
        <v>33126</v>
      </c>
      <c r="L10" s="54">
        <v>10000</v>
      </c>
      <c r="M10" s="54">
        <v>0</v>
      </c>
      <c r="N10" s="54">
        <v>43126</v>
      </c>
      <c r="O10" s="55">
        <f t="shared" si="4"/>
        <v>0.15711777092851262</v>
      </c>
      <c r="P10" s="55">
        <f t="shared" si="5"/>
        <v>0.53401520592387131</v>
      </c>
      <c r="Q10" s="64">
        <f t="shared" si="6"/>
        <v>0.52000385848988351</v>
      </c>
      <c r="R10" s="53">
        <v>7132</v>
      </c>
      <c r="S10" s="54">
        <v>30500</v>
      </c>
      <c r="T10" s="54">
        <v>80758</v>
      </c>
      <c r="U10" s="55">
        <f t="shared" si="7"/>
        <v>0.29421965739101291</v>
      </c>
      <c r="V10" s="64">
        <f t="shared" si="8"/>
        <v>0.97376226879205152</v>
      </c>
      <c r="W10" s="53">
        <v>22167</v>
      </c>
      <c r="X10" s="99" t="s">
        <v>179</v>
      </c>
      <c r="Y10" s="56">
        <f t="shared" si="9"/>
        <v>8.0759394058626796E-2</v>
      </c>
      <c r="Z10" s="65">
        <f t="shared" si="10"/>
        <v>0.26728482890008926</v>
      </c>
    </row>
    <row r="11" spans="1:26" s="110" customFormat="1" ht="25.5" x14ac:dyDescent="0.25">
      <c r="A11" s="100" t="s">
        <v>44</v>
      </c>
      <c r="B11" s="101" t="s">
        <v>45</v>
      </c>
      <c r="C11" s="115">
        <v>36405</v>
      </c>
      <c r="D11" s="104">
        <v>168469</v>
      </c>
      <c r="E11" s="105">
        <f t="shared" si="0"/>
        <v>8.9998258467002226E-2</v>
      </c>
      <c r="F11" s="116">
        <f t="shared" si="1"/>
        <v>4.6276335668177451</v>
      </c>
      <c r="G11" s="104">
        <v>1871914</v>
      </c>
      <c r="H11" s="103">
        <v>77264</v>
      </c>
      <c r="I11" s="105">
        <f t="shared" si="2"/>
        <v>0.45862443535605957</v>
      </c>
      <c r="J11" s="116">
        <f t="shared" si="3"/>
        <v>2.1223458316165362</v>
      </c>
      <c r="K11" s="103">
        <v>13927</v>
      </c>
      <c r="L11" s="104">
        <v>15313</v>
      </c>
      <c r="M11" s="104">
        <v>0</v>
      </c>
      <c r="N11" s="104">
        <v>29240</v>
      </c>
      <c r="O11" s="105">
        <f t="shared" si="4"/>
        <v>0.17356308875816917</v>
      </c>
      <c r="P11" s="105">
        <f t="shared" si="5"/>
        <v>0.46579052170450019</v>
      </c>
      <c r="Q11" s="116">
        <f t="shared" si="6"/>
        <v>0.8031863754978712</v>
      </c>
      <c r="R11" s="103">
        <v>2998</v>
      </c>
      <c r="S11" s="104">
        <v>30537</v>
      </c>
      <c r="T11" s="104">
        <v>62775</v>
      </c>
      <c r="U11" s="105">
        <f t="shared" si="7"/>
        <v>0.37262048210650028</v>
      </c>
      <c r="V11" s="116">
        <f t="shared" si="8"/>
        <v>1.7243510506798516</v>
      </c>
      <c r="W11" s="103">
        <v>28430</v>
      </c>
      <c r="X11" s="108" t="s">
        <v>332</v>
      </c>
      <c r="Y11" s="107">
        <f t="shared" si="9"/>
        <v>0.16875508253744012</v>
      </c>
      <c r="Z11" s="117">
        <f t="shared" si="10"/>
        <v>0.78093668452135701</v>
      </c>
    </row>
    <row r="12" spans="1:26" x14ac:dyDescent="0.2">
      <c r="A12" s="34" t="s">
        <v>47</v>
      </c>
      <c r="B12" s="51" t="s">
        <v>48</v>
      </c>
      <c r="C12" s="63">
        <v>14312</v>
      </c>
      <c r="D12" s="54">
        <v>64364</v>
      </c>
      <c r="E12" s="55">
        <f t="shared" si="0"/>
        <v>8.262111919242747E-2</v>
      </c>
      <c r="F12" s="64">
        <f t="shared" si="1"/>
        <v>4.4972051425377302</v>
      </c>
      <c r="G12" s="54">
        <v>779026</v>
      </c>
      <c r="H12" s="53">
        <v>43833</v>
      </c>
      <c r="I12" s="55">
        <f t="shared" si="2"/>
        <v>0.68101733888509108</v>
      </c>
      <c r="J12" s="64">
        <f t="shared" si="3"/>
        <v>3.0626746785913919</v>
      </c>
      <c r="K12" s="53">
        <v>5590</v>
      </c>
      <c r="L12" s="54">
        <v>9</v>
      </c>
      <c r="M12" s="54">
        <v>0</v>
      </c>
      <c r="N12" s="54">
        <v>5599</v>
      </c>
      <c r="O12" s="55">
        <f t="shared" si="4"/>
        <v>8.6989621527561997E-2</v>
      </c>
      <c r="P12" s="55">
        <f t="shared" si="5"/>
        <v>0.35916351273333763</v>
      </c>
      <c r="Q12" s="64">
        <f t="shared" si="6"/>
        <v>0.39121017328116264</v>
      </c>
      <c r="R12" s="53">
        <v>1203</v>
      </c>
      <c r="S12" s="54">
        <v>8787</v>
      </c>
      <c r="T12" s="54">
        <v>15589</v>
      </c>
      <c r="U12" s="55">
        <f t="shared" si="7"/>
        <v>0.24220060903610713</v>
      </c>
      <c r="V12" s="64">
        <f t="shared" si="8"/>
        <v>1.0892258244829514</v>
      </c>
      <c r="W12" s="53">
        <v>4942</v>
      </c>
      <c r="X12" s="99" t="s">
        <v>333</v>
      </c>
      <c r="Y12" s="56">
        <f t="shared" si="9"/>
        <v>7.6782052078801816E-2</v>
      </c>
      <c r="Z12" s="65">
        <f t="shared" si="10"/>
        <v>0.34530463946338735</v>
      </c>
    </row>
    <row r="13" spans="1:26" x14ac:dyDescent="0.2">
      <c r="A13" s="34" t="s">
        <v>49</v>
      </c>
      <c r="B13" s="51" t="s">
        <v>50</v>
      </c>
      <c r="C13" s="63">
        <v>47139</v>
      </c>
      <c r="D13" s="54">
        <v>128545</v>
      </c>
      <c r="E13" s="55">
        <f t="shared" si="0"/>
        <v>5.5192528731930778E-2</v>
      </c>
      <c r="F13" s="64">
        <f t="shared" si="1"/>
        <v>2.7269352340949107</v>
      </c>
      <c r="G13" s="54">
        <v>2329029</v>
      </c>
      <c r="H13" s="53">
        <v>90579</v>
      </c>
      <c r="I13" s="55">
        <f t="shared" si="2"/>
        <v>0.70464817768096777</v>
      </c>
      <c r="J13" s="64">
        <f t="shared" si="3"/>
        <v>1.9215299433590021</v>
      </c>
      <c r="K13" s="53">
        <v>19468</v>
      </c>
      <c r="L13" s="54">
        <v>7324</v>
      </c>
      <c r="M13" s="54">
        <v>0</v>
      </c>
      <c r="N13" s="54">
        <v>26792</v>
      </c>
      <c r="O13" s="55">
        <f t="shared" si="4"/>
        <v>0.20842506515228129</v>
      </c>
      <c r="P13" s="55">
        <f t="shared" si="5"/>
        <v>0.86473227253655227</v>
      </c>
      <c r="Q13" s="64">
        <f t="shared" si="6"/>
        <v>0.56836165383228321</v>
      </c>
      <c r="R13" s="53">
        <v>4191</v>
      </c>
      <c r="S13" s="54">
        <v>0</v>
      </c>
      <c r="T13" s="54">
        <v>30983</v>
      </c>
      <c r="U13" s="55">
        <f t="shared" si="7"/>
        <v>0.24102843362246684</v>
      </c>
      <c r="V13" s="64">
        <f t="shared" si="8"/>
        <v>0.65726892806381132</v>
      </c>
      <c r="W13" s="53">
        <v>6983</v>
      </c>
      <c r="X13" s="99" t="s">
        <v>334</v>
      </c>
      <c r="Y13" s="56">
        <f t="shared" si="9"/>
        <v>5.4323388696565403E-2</v>
      </c>
      <c r="Z13" s="65">
        <f t="shared" si="10"/>
        <v>0.14813636267209743</v>
      </c>
    </row>
    <row r="14" spans="1:26" x14ac:dyDescent="0.2">
      <c r="A14" s="34" t="s">
        <v>51</v>
      </c>
      <c r="B14" s="51" t="s">
        <v>52</v>
      </c>
      <c r="C14" s="63">
        <v>6460</v>
      </c>
      <c r="D14" s="54">
        <v>25425</v>
      </c>
      <c r="E14" s="55">
        <f t="shared" si="0"/>
        <v>8.4435898457737218E-2</v>
      </c>
      <c r="F14" s="64">
        <f t="shared" si="1"/>
        <v>3.9357585139318885</v>
      </c>
      <c r="G14" s="54">
        <v>301116</v>
      </c>
      <c r="H14" s="53">
        <v>19835</v>
      </c>
      <c r="I14" s="55">
        <f t="shared" si="2"/>
        <v>0.78013765978367744</v>
      </c>
      <c r="J14" s="64">
        <f t="shared" si="3"/>
        <v>3.0704334365325079</v>
      </c>
      <c r="K14" s="53">
        <v>3002</v>
      </c>
      <c r="L14" s="54">
        <v>0</v>
      </c>
      <c r="M14" s="54">
        <v>9</v>
      </c>
      <c r="N14" s="54">
        <v>3011</v>
      </c>
      <c r="O14" s="55">
        <f t="shared" si="4"/>
        <v>0.1184267453294002</v>
      </c>
      <c r="P14" s="55">
        <f t="shared" si="5"/>
        <v>0.82335247470604322</v>
      </c>
      <c r="Q14" s="64">
        <f t="shared" si="6"/>
        <v>0.46609907120743033</v>
      </c>
      <c r="R14" s="53">
        <v>646</v>
      </c>
      <c r="S14" s="54">
        <v>0</v>
      </c>
      <c r="T14" s="54">
        <v>3657</v>
      </c>
      <c r="U14" s="55">
        <f t="shared" si="7"/>
        <v>0.14383480825958703</v>
      </c>
      <c r="V14" s="64">
        <f t="shared" si="8"/>
        <v>0.5660990712074303</v>
      </c>
      <c r="W14" s="53">
        <v>1933</v>
      </c>
      <c r="X14" s="99" t="s">
        <v>335</v>
      </c>
      <c r="Y14" s="56">
        <f t="shared" si="9"/>
        <v>7.6027531956735492E-2</v>
      </c>
      <c r="Z14" s="65">
        <f t="shared" si="10"/>
        <v>0.29922600619195044</v>
      </c>
    </row>
    <row r="15" spans="1:26" x14ac:dyDescent="0.2">
      <c r="A15" s="34" t="s">
        <v>53</v>
      </c>
      <c r="B15" s="51" t="s">
        <v>54</v>
      </c>
      <c r="C15" s="63">
        <v>4469</v>
      </c>
      <c r="D15" s="54">
        <v>14491</v>
      </c>
      <c r="E15" s="55">
        <f t="shared" si="0"/>
        <v>6.3634327670020155E-2</v>
      </c>
      <c r="F15" s="64">
        <f t="shared" si="1"/>
        <v>3.2425598567912286</v>
      </c>
      <c r="G15" s="54">
        <v>227723</v>
      </c>
      <c r="H15" s="53">
        <v>8443</v>
      </c>
      <c r="I15" s="55">
        <f t="shared" si="2"/>
        <v>0.5826374991373956</v>
      </c>
      <c r="J15" s="64">
        <f t="shared" si="3"/>
        <v>1.889236965764153</v>
      </c>
      <c r="K15" s="53">
        <v>3002</v>
      </c>
      <c r="L15" s="54">
        <v>1900</v>
      </c>
      <c r="M15" s="54">
        <v>0</v>
      </c>
      <c r="N15" s="54">
        <v>4902</v>
      </c>
      <c r="O15" s="55">
        <f t="shared" si="4"/>
        <v>0.33827893175074186</v>
      </c>
      <c r="P15" s="55">
        <f t="shared" si="5"/>
        <v>0.88356164383561642</v>
      </c>
      <c r="Q15" s="64">
        <f t="shared" si="6"/>
        <v>1.0968896844931753</v>
      </c>
      <c r="R15" s="53">
        <v>646</v>
      </c>
      <c r="S15" s="54">
        <v>0</v>
      </c>
      <c r="T15" s="54">
        <v>5548</v>
      </c>
      <c r="U15" s="55">
        <f t="shared" si="7"/>
        <v>0.38285832585742874</v>
      </c>
      <c r="V15" s="64">
        <f t="shared" si="8"/>
        <v>1.2414410382635936</v>
      </c>
      <c r="W15" s="53">
        <v>500</v>
      </c>
      <c r="X15" s="99" t="s">
        <v>178</v>
      </c>
      <c r="Y15" s="56">
        <f t="shared" si="9"/>
        <v>3.4504175005175629E-2</v>
      </c>
      <c r="Z15" s="65">
        <f t="shared" si="10"/>
        <v>0.11188185276348177</v>
      </c>
    </row>
    <row r="16" spans="1:26" x14ac:dyDescent="0.2">
      <c r="A16" s="34" t="s">
        <v>55</v>
      </c>
      <c r="B16" s="51" t="s">
        <v>56</v>
      </c>
      <c r="C16" s="63">
        <v>4489</v>
      </c>
      <c r="D16" s="54">
        <v>13768</v>
      </c>
      <c r="E16" s="55">
        <f t="shared" si="0"/>
        <v>5.8740459155157923E-2</v>
      </c>
      <c r="F16" s="64">
        <f t="shared" si="1"/>
        <v>3.0670527957228781</v>
      </c>
      <c r="G16" s="54">
        <v>234387</v>
      </c>
      <c r="H16" s="53">
        <v>8397</v>
      </c>
      <c r="I16" s="55">
        <f t="shared" si="2"/>
        <v>0.60989250435793141</v>
      </c>
      <c r="J16" s="64">
        <f t="shared" si="3"/>
        <v>1.8705725105814213</v>
      </c>
      <c r="K16" s="53">
        <v>3002</v>
      </c>
      <c r="L16" s="54">
        <v>0</v>
      </c>
      <c r="M16" s="54">
        <v>0</v>
      </c>
      <c r="N16" s="54">
        <v>3002</v>
      </c>
      <c r="O16" s="55">
        <f t="shared" si="4"/>
        <v>0.21804183614177802</v>
      </c>
      <c r="P16" s="55">
        <f t="shared" si="5"/>
        <v>0.82291666666666663</v>
      </c>
      <c r="Q16" s="64">
        <f t="shared" si="6"/>
        <v>0.66874582312318998</v>
      </c>
      <c r="R16" s="53">
        <v>646</v>
      </c>
      <c r="S16" s="54">
        <v>0</v>
      </c>
      <c r="T16" s="54">
        <v>3648</v>
      </c>
      <c r="U16" s="55">
        <f t="shared" si="7"/>
        <v>0.26496223126089485</v>
      </c>
      <c r="V16" s="64">
        <f t="shared" si="8"/>
        <v>0.81265315214969924</v>
      </c>
      <c r="W16" s="53">
        <v>1723</v>
      </c>
      <c r="X16" s="99" t="s">
        <v>337</v>
      </c>
      <c r="Y16" s="56">
        <f t="shared" si="9"/>
        <v>0.12514526438117374</v>
      </c>
      <c r="Z16" s="65">
        <f t="shared" si="10"/>
        <v>0.38382713299175764</v>
      </c>
    </row>
    <row r="17" spans="1:26" x14ac:dyDescent="0.2">
      <c r="A17" s="34" t="s">
        <v>57</v>
      </c>
      <c r="B17" s="51" t="s">
        <v>56</v>
      </c>
      <c r="C17" s="63">
        <v>5485</v>
      </c>
      <c r="D17" s="54">
        <v>24148</v>
      </c>
      <c r="E17" s="55">
        <f t="shared" si="0"/>
        <v>8.7899127851953238E-2</v>
      </c>
      <c r="F17" s="64">
        <f t="shared" si="1"/>
        <v>4.4025524156791249</v>
      </c>
      <c r="G17" s="54">
        <v>274724</v>
      </c>
      <c r="H17" s="53">
        <v>14521</v>
      </c>
      <c r="I17" s="55">
        <f t="shared" si="2"/>
        <v>0.60133344376345865</v>
      </c>
      <c r="J17" s="64">
        <f t="shared" si="3"/>
        <v>2.6474020054694622</v>
      </c>
      <c r="K17" s="53">
        <v>3002</v>
      </c>
      <c r="L17" s="54">
        <v>0</v>
      </c>
      <c r="M17" s="54">
        <v>0</v>
      </c>
      <c r="N17" s="54">
        <v>3002</v>
      </c>
      <c r="O17" s="55">
        <f t="shared" si="4"/>
        <v>0.12431671359946994</v>
      </c>
      <c r="P17" s="55">
        <f t="shared" si="5"/>
        <v>0.56974758018599359</v>
      </c>
      <c r="Q17" s="64">
        <f t="shared" si="6"/>
        <v>0.5473108477666363</v>
      </c>
      <c r="R17" s="53">
        <v>646</v>
      </c>
      <c r="S17" s="54">
        <v>1621</v>
      </c>
      <c r="T17" s="54">
        <v>5269</v>
      </c>
      <c r="U17" s="55">
        <f t="shared" si="7"/>
        <v>0.21819612390260062</v>
      </c>
      <c r="V17" s="64">
        <f t="shared" si="8"/>
        <v>0.96061987237921609</v>
      </c>
      <c r="W17" s="53">
        <v>4358</v>
      </c>
      <c r="X17" s="99" t="s">
        <v>339</v>
      </c>
      <c r="Y17" s="56">
        <f t="shared" si="9"/>
        <v>0.18047043233394069</v>
      </c>
      <c r="Z17" s="65">
        <f t="shared" si="10"/>
        <v>0.79453053783044669</v>
      </c>
    </row>
    <row r="18" spans="1:26" x14ac:dyDescent="0.2">
      <c r="A18" s="34" t="s">
        <v>58</v>
      </c>
      <c r="B18" s="51" t="s">
        <v>59</v>
      </c>
      <c r="C18" s="63">
        <v>3778</v>
      </c>
      <c r="D18" s="54">
        <v>13129</v>
      </c>
      <c r="E18" s="55">
        <f t="shared" si="0"/>
        <v>9.9968781171239085E-2</v>
      </c>
      <c r="F18" s="64">
        <f t="shared" si="1"/>
        <v>3.4751191106405503</v>
      </c>
      <c r="G18" s="54">
        <v>131331</v>
      </c>
      <c r="H18" s="53">
        <v>7747</v>
      </c>
      <c r="I18" s="55">
        <f t="shared" si="2"/>
        <v>0.59006778886434608</v>
      </c>
      <c r="J18" s="64">
        <f t="shared" si="3"/>
        <v>2.0505558496559027</v>
      </c>
      <c r="K18" s="53">
        <v>3002</v>
      </c>
      <c r="L18" s="54">
        <v>800</v>
      </c>
      <c r="M18" s="54">
        <v>0</v>
      </c>
      <c r="N18" s="54">
        <v>3802</v>
      </c>
      <c r="O18" s="55">
        <f t="shared" si="4"/>
        <v>0.28958793510549163</v>
      </c>
      <c r="P18" s="55">
        <f t="shared" si="5"/>
        <v>0.85476618705035967</v>
      </c>
      <c r="Q18" s="64">
        <f t="shared" si="6"/>
        <v>1.0063525674960296</v>
      </c>
      <c r="R18" s="53">
        <v>646</v>
      </c>
      <c r="S18" s="54">
        <v>0</v>
      </c>
      <c r="T18" s="54">
        <v>4448</v>
      </c>
      <c r="U18" s="55">
        <f t="shared" si="7"/>
        <v>0.33879198720389975</v>
      </c>
      <c r="V18" s="64">
        <f t="shared" si="8"/>
        <v>1.177342509264161</v>
      </c>
      <c r="W18" s="53">
        <v>934</v>
      </c>
      <c r="X18" s="99" t="s">
        <v>180</v>
      </c>
      <c r="Y18" s="56">
        <f t="shared" si="9"/>
        <v>7.1140223931754135E-2</v>
      </c>
      <c r="Z18" s="65">
        <f t="shared" si="10"/>
        <v>0.24722075172048702</v>
      </c>
    </row>
    <row r="19" spans="1:26" x14ac:dyDescent="0.2">
      <c r="A19" s="34" t="s">
        <v>60</v>
      </c>
      <c r="B19" s="51" t="s">
        <v>59</v>
      </c>
      <c r="C19" s="63">
        <v>4620</v>
      </c>
      <c r="D19" s="54">
        <v>7518</v>
      </c>
      <c r="E19" s="55">
        <f t="shared" si="0"/>
        <v>5.9470790649843772E-2</v>
      </c>
      <c r="F19" s="64">
        <f t="shared" si="1"/>
        <v>1.6272727272727272</v>
      </c>
      <c r="G19" s="54">
        <v>126415</v>
      </c>
      <c r="H19" s="53">
        <v>3168</v>
      </c>
      <c r="I19" s="55">
        <f t="shared" si="2"/>
        <v>0.42138866719872309</v>
      </c>
      <c r="J19" s="64">
        <f t="shared" si="3"/>
        <v>0.68571428571428572</v>
      </c>
      <c r="K19" s="53">
        <v>3002</v>
      </c>
      <c r="L19" s="54">
        <v>0</v>
      </c>
      <c r="M19" s="54">
        <v>0</v>
      </c>
      <c r="N19" s="54">
        <v>3002</v>
      </c>
      <c r="O19" s="55">
        <f t="shared" si="4"/>
        <v>0.39930832668262833</v>
      </c>
      <c r="P19" s="55">
        <f t="shared" si="5"/>
        <v>0.82291666666666663</v>
      </c>
      <c r="Q19" s="64">
        <f t="shared" si="6"/>
        <v>0.6497835497835498</v>
      </c>
      <c r="R19" s="53">
        <v>646</v>
      </c>
      <c r="S19" s="54">
        <v>0</v>
      </c>
      <c r="T19" s="54">
        <v>3648</v>
      </c>
      <c r="U19" s="55">
        <f t="shared" si="7"/>
        <v>0.48523543495610533</v>
      </c>
      <c r="V19" s="64">
        <f t="shared" si="8"/>
        <v>0.78961038961038965</v>
      </c>
      <c r="W19" s="53">
        <v>702</v>
      </c>
      <c r="X19" s="99" t="s">
        <v>342</v>
      </c>
      <c r="Y19" s="56">
        <f t="shared" si="9"/>
        <v>9.3375897845171585E-2</v>
      </c>
      <c r="Z19" s="65">
        <f t="shared" si="10"/>
        <v>0.15194805194805194</v>
      </c>
    </row>
    <row r="20" spans="1:26" x14ac:dyDescent="0.2">
      <c r="A20" s="34" t="s">
        <v>61</v>
      </c>
      <c r="B20" s="51" t="s">
        <v>62</v>
      </c>
      <c r="C20" s="63">
        <v>5559</v>
      </c>
      <c r="D20" s="54">
        <v>62508</v>
      </c>
      <c r="E20" s="55">
        <f t="shared" si="0"/>
        <v>0.10808586279520956</v>
      </c>
      <c r="F20" s="64">
        <f t="shared" si="1"/>
        <v>11.244468429573665</v>
      </c>
      <c r="G20" s="54">
        <v>578318</v>
      </c>
      <c r="H20" s="53">
        <v>33528</v>
      </c>
      <c r="I20" s="55">
        <f t="shared" si="2"/>
        <v>0.53637934344403915</v>
      </c>
      <c r="J20" s="64">
        <f t="shared" si="3"/>
        <v>6.0313005936319479</v>
      </c>
      <c r="K20" s="53">
        <v>3002</v>
      </c>
      <c r="L20" s="54">
        <v>10070</v>
      </c>
      <c r="M20" s="54">
        <v>4723</v>
      </c>
      <c r="N20" s="54">
        <v>17795</v>
      </c>
      <c r="O20" s="55">
        <f t="shared" si="4"/>
        <v>0.28468356050425547</v>
      </c>
      <c r="P20" s="55">
        <f t="shared" si="5"/>
        <v>0.69047803818097164</v>
      </c>
      <c r="Q20" s="64">
        <f t="shared" si="6"/>
        <v>3.2011153085087245</v>
      </c>
      <c r="R20" s="53">
        <v>646</v>
      </c>
      <c r="S20" s="54">
        <v>7331</v>
      </c>
      <c r="T20" s="54">
        <v>25772</v>
      </c>
      <c r="U20" s="55">
        <f t="shared" si="7"/>
        <v>0.41229922569911054</v>
      </c>
      <c r="V20" s="64">
        <f t="shared" si="8"/>
        <v>4.6360856269113153</v>
      </c>
      <c r="W20" s="53">
        <v>3208</v>
      </c>
      <c r="X20" s="99" t="s">
        <v>181</v>
      </c>
      <c r="Y20" s="56">
        <f t="shared" si="9"/>
        <v>5.1321430856850321E-2</v>
      </c>
      <c r="Z20" s="65">
        <f t="shared" si="10"/>
        <v>0.57708220903040119</v>
      </c>
    </row>
    <row r="21" spans="1:26" x14ac:dyDescent="0.2">
      <c r="A21" s="34" t="s">
        <v>63</v>
      </c>
      <c r="B21" s="51" t="s">
        <v>64</v>
      </c>
      <c r="C21" s="63">
        <v>29568</v>
      </c>
      <c r="D21" s="54">
        <v>20325</v>
      </c>
      <c r="E21" s="55">
        <f t="shared" si="0"/>
        <v>3.2814861216951034E-2</v>
      </c>
      <c r="F21" s="64">
        <f t="shared" si="1"/>
        <v>0.68739853896103897</v>
      </c>
      <c r="G21" s="54">
        <v>619384</v>
      </c>
      <c r="H21" s="53">
        <v>3015</v>
      </c>
      <c r="I21" s="55">
        <f t="shared" si="2"/>
        <v>0.14833948339483394</v>
      </c>
      <c r="J21" s="64">
        <f t="shared" si="3"/>
        <v>0.10196834415584416</v>
      </c>
      <c r="K21" s="53">
        <v>11987</v>
      </c>
      <c r="L21" s="54">
        <v>2742</v>
      </c>
      <c r="M21" s="54">
        <v>0</v>
      </c>
      <c r="N21" s="54">
        <v>14729</v>
      </c>
      <c r="O21" s="55">
        <f t="shared" si="4"/>
        <v>0.72467404674046743</v>
      </c>
      <c r="P21" s="55">
        <f t="shared" si="5"/>
        <v>0.85089543616406704</v>
      </c>
      <c r="Q21" s="64">
        <f t="shared" si="6"/>
        <v>0.49813988095238093</v>
      </c>
      <c r="R21" s="53">
        <v>2581</v>
      </c>
      <c r="S21" s="54">
        <v>0</v>
      </c>
      <c r="T21" s="54">
        <v>17310</v>
      </c>
      <c r="U21" s="55">
        <f t="shared" si="7"/>
        <v>0.85166051660516606</v>
      </c>
      <c r="V21" s="64">
        <f t="shared" si="8"/>
        <v>0.58543019480519476</v>
      </c>
      <c r="W21" s="53">
        <v>0</v>
      </c>
      <c r="X21" s="99" t="s">
        <v>41</v>
      </c>
      <c r="Y21" s="56">
        <f t="shared" si="9"/>
        <v>0</v>
      </c>
      <c r="Z21" s="65">
        <f t="shared" si="10"/>
        <v>0</v>
      </c>
    </row>
    <row r="22" spans="1:26" x14ac:dyDescent="0.2">
      <c r="A22" s="34" t="s">
        <v>65</v>
      </c>
      <c r="B22" s="51" t="s">
        <v>66</v>
      </c>
      <c r="C22" s="63">
        <v>22529</v>
      </c>
      <c r="D22" s="54">
        <v>169236</v>
      </c>
      <c r="E22" s="55">
        <f t="shared" si="0"/>
        <v>0.12227310231619225</v>
      </c>
      <c r="F22" s="64">
        <f t="shared" si="1"/>
        <v>7.5119179723911405</v>
      </c>
      <c r="G22" s="54">
        <v>1384082</v>
      </c>
      <c r="H22" s="53">
        <v>106362</v>
      </c>
      <c r="I22" s="55">
        <f t="shared" si="2"/>
        <v>0.62848330142522868</v>
      </c>
      <c r="J22" s="64">
        <f t="shared" si="3"/>
        <v>4.7211150073238937</v>
      </c>
      <c r="K22" s="53">
        <v>8849</v>
      </c>
      <c r="L22" s="54">
        <v>24787</v>
      </c>
      <c r="M22" s="54">
        <v>215</v>
      </c>
      <c r="N22" s="54">
        <v>33851</v>
      </c>
      <c r="O22" s="55">
        <f t="shared" si="4"/>
        <v>0.20002245385142642</v>
      </c>
      <c r="P22" s="55">
        <f t="shared" si="5"/>
        <v>0.66751459220697273</v>
      </c>
      <c r="Q22" s="64">
        <f t="shared" si="6"/>
        <v>1.5025522659683075</v>
      </c>
      <c r="R22" s="53">
        <v>1905</v>
      </c>
      <c r="S22" s="54">
        <v>14956</v>
      </c>
      <c r="T22" s="54">
        <v>50712</v>
      </c>
      <c r="U22" s="55">
        <f t="shared" si="7"/>
        <v>0.29965255619371767</v>
      </c>
      <c r="V22" s="64">
        <f t="shared" si="8"/>
        <v>2.2509654223445339</v>
      </c>
      <c r="W22" s="53">
        <v>12162</v>
      </c>
      <c r="X22" s="99" t="s">
        <v>343</v>
      </c>
      <c r="Y22" s="56">
        <f t="shared" si="9"/>
        <v>7.1864142381053681E-2</v>
      </c>
      <c r="Z22" s="65">
        <f t="shared" si="10"/>
        <v>0.53983754272271289</v>
      </c>
    </row>
    <row r="23" spans="1:26" x14ac:dyDescent="0.2">
      <c r="A23" s="34" t="s">
        <v>67</v>
      </c>
      <c r="B23" s="51" t="s">
        <v>68</v>
      </c>
      <c r="C23" s="63">
        <v>3616</v>
      </c>
      <c r="D23" s="54">
        <v>46372</v>
      </c>
      <c r="E23" s="55">
        <f t="shared" si="0"/>
        <v>0.17700858093871194</v>
      </c>
      <c r="F23" s="64">
        <f t="shared" si="1"/>
        <v>12.824115044247788</v>
      </c>
      <c r="G23" s="54">
        <v>261976</v>
      </c>
      <c r="H23" s="53">
        <v>31328</v>
      </c>
      <c r="I23" s="55">
        <f t="shared" si="2"/>
        <v>0.67558009143448627</v>
      </c>
      <c r="J23" s="64">
        <f t="shared" si="3"/>
        <v>8.663716814159292</v>
      </c>
      <c r="K23" s="53">
        <v>3002</v>
      </c>
      <c r="L23" s="54">
        <v>8000</v>
      </c>
      <c r="M23" s="54">
        <v>0</v>
      </c>
      <c r="N23" s="54">
        <v>11002</v>
      </c>
      <c r="O23" s="55">
        <f t="shared" si="4"/>
        <v>0.23725524023117397</v>
      </c>
      <c r="P23" s="55">
        <f t="shared" si="5"/>
        <v>0.9445398351648352</v>
      </c>
      <c r="Q23" s="64">
        <f t="shared" si="6"/>
        <v>3.0425884955752212</v>
      </c>
      <c r="R23" s="53">
        <v>646</v>
      </c>
      <c r="S23" s="54">
        <v>0</v>
      </c>
      <c r="T23" s="54">
        <v>11648</v>
      </c>
      <c r="U23" s="55">
        <f t="shared" si="7"/>
        <v>0.25118606055378245</v>
      </c>
      <c r="V23" s="64">
        <f t="shared" si="8"/>
        <v>3.2212389380530975</v>
      </c>
      <c r="W23" s="53">
        <v>3396</v>
      </c>
      <c r="X23" s="99" t="s">
        <v>329</v>
      </c>
      <c r="Y23" s="56">
        <f t="shared" si="9"/>
        <v>7.3233848011731217E-2</v>
      </c>
      <c r="Z23" s="65">
        <f t="shared" si="10"/>
        <v>0.93915929203539827</v>
      </c>
    </row>
    <row r="24" spans="1:26" x14ac:dyDescent="0.2">
      <c r="A24" s="34" t="s">
        <v>69</v>
      </c>
      <c r="B24" s="51" t="s">
        <v>70</v>
      </c>
      <c r="C24" s="63">
        <v>17075</v>
      </c>
      <c r="D24" s="54">
        <v>70153</v>
      </c>
      <c r="E24" s="55">
        <f t="shared" si="0"/>
        <v>7.7564865889834952E-2</v>
      </c>
      <c r="F24" s="64">
        <f t="shared" si="1"/>
        <v>4.1085212298682281</v>
      </c>
      <c r="G24" s="54">
        <v>904443</v>
      </c>
      <c r="H24" s="53">
        <v>32372</v>
      </c>
      <c r="I24" s="55">
        <f t="shared" si="2"/>
        <v>0.46144854817327841</v>
      </c>
      <c r="J24" s="64">
        <f t="shared" si="3"/>
        <v>1.8958711566617863</v>
      </c>
      <c r="K24" s="53">
        <v>6820</v>
      </c>
      <c r="L24" s="54">
        <v>0</v>
      </c>
      <c r="M24" s="54">
        <v>0</v>
      </c>
      <c r="N24" s="54">
        <v>6820</v>
      </c>
      <c r="O24" s="55">
        <f t="shared" si="4"/>
        <v>9.7216084843128589E-2</v>
      </c>
      <c r="P24" s="55">
        <f t="shared" si="5"/>
        <v>0.22959870724481551</v>
      </c>
      <c r="Q24" s="64">
        <f t="shared" si="6"/>
        <v>0.39941434846266471</v>
      </c>
      <c r="R24" s="53">
        <v>1468</v>
      </c>
      <c r="S24" s="54">
        <v>21416</v>
      </c>
      <c r="T24" s="54">
        <v>29704</v>
      </c>
      <c r="U24" s="55">
        <f t="shared" si="7"/>
        <v>0.42341738770972021</v>
      </c>
      <c r="V24" s="64">
        <f t="shared" si="8"/>
        <v>1.739619326500732</v>
      </c>
      <c r="W24" s="53">
        <v>8077</v>
      </c>
      <c r="X24" s="99" t="s">
        <v>347</v>
      </c>
      <c r="Y24" s="56">
        <f t="shared" si="9"/>
        <v>0.11513406411700142</v>
      </c>
      <c r="Z24" s="65">
        <f t="shared" si="10"/>
        <v>0.4730307467057101</v>
      </c>
    </row>
    <row r="25" spans="1:26" x14ac:dyDescent="0.2">
      <c r="A25" s="34" t="s">
        <v>71</v>
      </c>
      <c r="B25" s="51" t="s">
        <v>72</v>
      </c>
      <c r="C25" s="63">
        <v>14532</v>
      </c>
      <c r="D25" s="54">
        <v>87231</v>
      </c>
      <c r="E25" s="55">
        <f t="shared" si="0"/>
        <v>7.877256004724674E-2</v>
      </c>
      <c r="F25" s="64">
        <f t="shared" si="1"/>
        <v>6.0026837324525184</v>
      </c>
      <c r="G25" s="54">
        <v>1107378</v>
      </c>
      <c r="H25" s="53">
        <v>49545</v>
      </c>
      <c r="I25" s="55">
        <f t="shared" si="2"/>
        <v>0.56797468789765104</v>
      </c>
      <c r="J25" s="64">
        <f t="shared" si="3"/>
        <v>3.4093724194880264</v>
      </c>
      <c r="K25" s="53">
        <v>6704</v>
      </c>
      <c r="L25" s="54">
        <v>5010</v>
      </c>
      <c r="M25" s="54">
        <v>0</v>
      </c>
      <c r="N25" s="54">
        <v>11714</v>
      </c>
      <c r="O25" s="55">
        <f t="shared" si="4"/>
        <v>0.13428712269720627</v>
      </c>
      <c r="P25" s="55">
        <f t="shared" si="5"/>
        <v>0.40723100990787414</v>
      </c>
      <c r="Q25" s="64">
        <f t="shared" si="6"/>
        <v>0.80608312689237549</v>
      </c>
      <c r="R25" s="53">
        <v>1443</v>
      </c>
      <c r="S25" s="54">
        <v>15608</v>
      </c>
      <c r="T25" s="54">
        <v>28765</v>
      </c>
      <c r="U25" s="55">
        <f t="shared" si="7"/>
        <v>0.32975662321880983</v>
      </c>
      <c r="V25" s="64">
        <f t="shared" si="8"/>
        <v>1.9794247178640243</v>
      </c>
      <c r="W25" s="53">
        <v>8921</v>
      </c>
      <c r="X25" s="99" t="s">
        <v>345</v>
      </c>
      <c r="Y25" s="56">
        <f t="shared" si="9"/>
        <v>0.10226868888353911</v>
      </c>
      <c r="Z25" s="65">
        <f t="shared" si="10"/>
        <v>0.61388659510046795</v>
      </c>
    </row>
    <row r="26" spans="1:26" x14ac:dyDescent="0.2">
      <c r="A26" s="34" t="s">
        <v>73</v>
      </c>
      <c r="B26" s="51" t="s">
        <v>74</v>
      </c>
      <c r="C26" s="63">
        <v>1410</v>
      </c>
      <c r="D26" s="54">
        <v>25170</v>
      </c>
      <c r="E26" s="55">
        <f t="shared" si="0"/>
        <v>4.055785173905687E-2</v>
      </c>
      <c r="F26" s="64">
        <f t="shared" si="1"/>
        <v>17.851063829787233</v>
      </c>
      <c r="G26" s="54">
        <v>620595</v>
      </c>
      <c r="H26" s="53">
        <v>19735</v>
      </c>
      <c r="I26" s="55">
        <f t="shared" si="2"/>
        <v>0.78406833531982523</v>
      </c>
      <c r="J26" s="64">
        <f t="shared" si="3"/>
        <v>13.99645390070922</v>
      </c>
      <c r="K26" s="53">
        <v>3002</v>
      </c>
      <c r="L26" s="54">
        <v>0</v>
      </c>
      <c r="M26" s="54">
        <v>0</v>
      </c>
      <c r="N26" s="54">
        <v>3002</v>
      </c>
      <c r="O26" s="55">
        <f t="shared" si="4"/>
        <v>0.11926897099721891</v>
      </c>
      <c r="P26" s="55">
        <f t="shared" si="5"/>
        <v>0.82291666666666663</v>
      </c>
      <c r="Q26" s="64">
        <f t="shared" si="6"/>
        <v>2.129078014184397</v>
      </c>
      <c r="R26" s="53">
        <v>646</v>
      </c>
      <c r="S26" s="54">
        <v>0</v>
      </c>
      <c r="T26" s="54">
        <v>3648</v>
      </c>
      <c r="U26" s="55">
        <f t="shared" si="7"/>
        <v>0.14493444576877235</v>
      </c>
      <c r="V26" s="64">
        <f t="shared" si="8"/>
        <v>2.5872340425531917</v>
      </c>
      <c r="W26" s="53">
        <v>1787</v>
      </c>
      <c r="X26" s="99" t="s">
        <v>340</v>
      </c>
      <c r="Y26" s="56">
        <f t="shared" si="9"/>
        <v>7.0997218911402468E-2</v>
      </c>
      <c r="Z26" s="65">
        <f t="shared" si="10"/>
        <v>1.2673758865248228</v>
      </c>
    </row>
    <row r="27" spans="1:26" x14ac:dyDescent="0.2">
      <c r="A27" s="34" t="s">
        <v>75</v>
      </c>
      <c r="B27" s="51" t="s">
        <v>76</v>
      </c>
      <c r="C27" s="63">
        <v>25163</v>
      </c>
      <c r="D27" s="54">
        <v>267600</v>
      </c>
      <c r="E27" s="55">
        <f t="shared" si="0"/>
        <v>9.3970539744165554E-2</v>
      </c>
      <c r="F27" s="64">
        <f t="shared" si="1"/>
        <v>10.634662003735643</v>
      </c>
      <c r="G27" s="54">
        <v>2847701</v>
      </c>
      <c r="H27" s="53">
        <v>151319</v>
      </c>
      <c r="I27" s="55">
        <f t="shared" si="2"/>
        <v>0.56546711509715997</v>
      </c>
      <c r="J27" s="64">
        <f t="shared" si="3"/>
        <v>6.0135516432857763</v>
      </c>
      <c r="K27" s="53">
        <v>10310</v>
      </c>
      <c r="L27" s="54">
        <v>0</v>
      </c>
      <c r="M27" s="54">
        <v>16667</v>
      </c>
      <c r="N27" s="54">
        <v>26977</v>
      </c>
      <c r="O27" s="55">
        <f t="shared" si="4"/>
        <v>0.10081091180866966</v>
      </c>
      <c r="P27" s="55">
        <f t="shared" si="5"/>
        <v>0.70258093080188555</v>
      </c>
      <c r="Q27" s="64">
        <f t="shared" si="6"/>
        <v>1.072089973373604</v>
      </c>
      <c r="R27" s="53">
        <v>2220</v>
      </c>
      <c r="S27" s="54">
        <v>9200</v>
      </c>
      <c r="T27" s="54">
        <v>38397</v>
      </c>
      <c r="U27" s="55">
        <f t="shared" si="7"/>
        <v>0.14348654708520178</v>
      </c>
      <c r="V27" s="64">
        <f t="shared" si="8"/>
        <v>1.5259309303342208</v>
      </c>
      <c r="W27" s="53">
        <v>77884</v>
      </c>
      <c r="X27" s="99" t="s">
        <v>348</v>
      </c>
      <c r="Y27" s="56">
        <f t="shared" si="9"/>
        <v>0.29104633781763828</v>
      </c>
      <c r="Z27" s="65">
        <f t="shared" si="10"/>
        <v>3.0951794301156461</v>
      </c>
    </row>
    <row r="28" spans="1:26" x14ac:dyDescent="0.2">
      <c r="A28" s="34" t="s">
        <v>77</v>
      </c>
      <c r="B28" s="51" t="s">
        <v>78</v>
      </c>
      <c r="C28" s="63">
        <v>5991</v>
      </c>
      <c r="D28" s="54">
        <v>6527</v>
      </c>
      <c r="E28" s="55">
        <f t="shared" si="0"/>
        <v>7.0067523321846847E-2</v>
      </c>
      <c r="F28" s="64">
        <f t="shared" si="1"/>
        <v>1.0894675346352862</v>
      </c>
      <c r="G28" s="54">
        <v>93153</v>
      </c>
      <c r="H28" s="53">
        <v>2633</v>
      </c>
      <c r="I28" s="55">
        <f t="shared" si="2"/>
        <v>0.40340125631990192</v>
      </c>
      <c r="J28" s="64">
        <f t="shared" si="3"/>
        <v>0.43949257219162075</v>
      </c>
      <c r="K28" s="53">
        <v>3002</v>
      </c>
      <c r="L28" s="54">
        <v>0</v>
      </c>
      <c r="M28" s="54">
        <v>0</v>
      </c>
      <c r="N28" s="54">
        <v>3002</v>
      </c>
      <c r="O28" s="55">
        <f t="shared" si="4"/>
        <v>0.45993565190746133</v>
      </c>
      <c r="P28" s="55">
        <f t="shared" si="5"/>
        <v>0.82291666666666663</v>
      </c>
      <c r="Q28" s="64">
        <f t="shared" si="6"/>
        <v>0.50108496077449505</v>
      </c>
      <c r="R28" s="53">
        <v>646</v>
      </c>
      <c r="S28" s="54">
        <v>0</v>
      </c>
      <c r="T28" s="54">
        <v>3648</v>
      </c>
      <c r="U28" s="55">
        <f t="shared" si="7"/>
        <v>0.55890914662172519</v>
      </c>
      <c r="V28" s="64">
        <f t="shared" si="8"/>
        <v>0.60891337005508261</v>
      </c>
      <c r="W28" s="53">
        <v>246</v>
      </c>
      <c r="X28" s="99" t="s">
        <v>178</v>
      </c>
      <c r="Y28" s="56">
        <f t="shared" si="9"/>
        <v>3.7689597058372916E-2</v>
      </c>
      <c r="Z28" s="65">
        <f t="shared" si="10"/>
        <v>4.1061592388582875E-2</v>
      </c>
    </row>
    <row r="29" spans="1:26" x14ac:dyDescent="0.2">
      <c r="A29" s="34" t="s">
        <v>79</v>
      </c>
      <c r="B29" s="51" t="s">
        <v>78</v>
      </c>
      <c r="C29" s="63">
        <v>19821</v>
      </c>
      <c r="D29" s="54">
        <v>152437</v>
      </c>
      <c r="E29" s="55">
        <f t="shared" si="0"/>
        <v>0.1004870858633035</v>
      </c>
      <c r="F29" s="64">
        <f t="shared" si="1"/>
        <v>7.6906816003228897</v>
      </c>
      <c r="G29" s="54">
        <v>1516981</v>
      </c>
      <c r="H29" s="53">
        <v>72062</v>
      </c>
      <c r="I29" s="55">
        <f t="shared" si="2"/>
        <v>0.47273299789421203</v>
      </c>
      <c r="J29" s="64">
        <f t="shared" si="3"/>
        <v>3.635638968770496</v>
      </c>
      <c r="K29" s="53">
        <v>10234</v>
      </c>
      <c r="L29" s="54">
        <v>0</v>
      </c>
      <c r="M29" s="54">
        <v>0</v>
      </c>
      <c r="N29" s="54">
        <v>10234</v>
      </c>
      <c r="O29" s="55">
        <f t="shared" si="4"/>
        <v>6.7135931565171184E-2</v>
      </c>
      <c r="P29" s="55">
        <f t="shared" si="5"/>
        <v>0.21062813863505392</v>
      </c>
      <c r="Q29" s="64">
        <f t="shared" si="6"/>
        <v>0.51632107360879875</v>
      </c>
      <c r="R29" s="53">
        <v>2203</v>
      </c>
      <c r="S29" s="54">
        <v>36151</v>
      </c>
      <c r="T29" s="54">
        <v>48588</v>
      </c>
      <c r="U29" s="55">
        <f t="shared" si="7"/>
        <v>0.31874151288729113</v>
      </c>
      <c r="V29" s="64">
        <f t="shared" si="8"/>
        <v>2.4513394884213713</v>
      </c>
      <c r="W29" s="53">
        <v>31787</v>
      </c>
      <c r="X29" s="99" t="s">
        <v>349</v>
      </c>
      <c r="Y29" s="56">
        <f t="shared" si="9"/>
        <v>0.20852548921849681</v>
      </c>
      <c r="Z29" s="65">
        <f t="shared" si="10"/>
        <v>1.6037031431310227</v>
      </c>
    </row>
    <row r="30" spans="1:26" x14ac:dyDescent="0.2">
      <c r="A30" s="34" t="s">
        <v>80</v>
      </c>
      <c r="B30" s="51" t="s">
        <v>78</v>
      </c>
      <c r="C30" s="63">
        <v>1920</v>
      </c>
      <c r="D30" s="54">
        <v>9757</v>
      </c>
      <c r="E30" s="55">
        <f t="shared" si="0"/>
        <v>8.858323119524264E-2</v>
      </c>
      <c r="F30" s="64">
        <f t="shared" si="1"/>
        <v>5.0817708333333336</v>
      </c>
      <c r="G30" s="54">
        <v>110145</v>
      </c>
      <c r="H30" s="53">
        <v>6109</v>
      </c>
      <c r="I30" s="55">
        <f t="shared" si="2"/>
        <v>0.62611458440094292</v>
      </c>
      <c r="J30" s="64">
        <f t="shared" si="3"/>
        <v>3.1817708333333332</v>
      </c>
      <c r="K30" s="53">
        <v>3002</v>
      </c>
      <c r="L30" s="54">
        <v>0</v>
      </c>
      <c r="M30" s="54">
        <v>0</v>
      </c>
      <c r="N30" s="54">
        <v>3002</v>
      </c>
      <c r="O30" s="55">
        <f t="shared" si="4"/>
        <v>0.30767653992005739</v>
      </c>
      <c r="P30" s="55">
        <f t="shared" si="5"/>
        <v>0.82291666666666663</v>
      </c>
      <c r="Q30" s="64">
        <f t="shared" si="6"/>
        <v>1.5635416666666666</v>
      </c>
      <c r="R30" s="53">
        <v>646</v>
      </c>
      <c r="S30" s="54">
        <v>0</v>
      </c>
      <c r="T30" s="54">
        <v>3648</v>
      </c>
      <c r="U30" s="55">
        <f t="shared" si="7"/>
        <v>0.37388541559905708</v>
      </c>
      <c r="V30" s="64">
        <f t="shared" si="8"/>
        <v>1.9</v>
      </c>
      <c r="W30" s="53">
        <v>0</v>
      </c>
      <c r="X30" s="99" t="s">
        <v>41</v>
      </c>
      <c r="Y30" s="56">
        <f t="shared" si="9"/>
        <v>0</v>
      </c>
      <c r="Z30" s="65">
        <f t="shared" si="10"/>
        <v>0</v>
      </c>
    </row>
    <row r="31" spans="1:26" x14ac:dyDescent="0.2">
      <c r="A31" s="34" t="s">
        <v>81</v>
      </c>
      <c r="B31" s="51" t="s">
        <v>82</v>
      </c>
      <c r="C31" s="63">
        <v>34114</v>
      </c>
      <c r="D31" s="54">
        <v>177733</v>
      </c>
      <c r="E31" s="55">
        <f t="shared" si="0"/>
        <v>0.17303812947118774</v>
      </c>
      <c r="F31" s="64">
        <f t="shared" si="1"/>
        <v>5.2099724453303633</v>
      </c>
      <c r="G31" s="54">
        <v>1027132</v>
      </c>
      <c r="H31" s="53">
        <v>100275</v>
      </c>
      <c r="I31" s="55">
        <f t="shared" si="2"/>
        <v>0.56418898009936258</v>
      </c>
      <c r="J31" s="64">
        <f t="shared" si="3"/>
        <v>2.9394090402767192</v>
      </c>
      <c r="K31" s="53">
        <v>13343</v>
      </c>
      <c r="L31" s="54">
        <v>11932</v>
      </c>
      <c r="M31" s="54">
        <v>0</v>
      </c>
      <c r="N31" s="54">
        <v>25275</v>
      </c>
      <c r="O31" s="55">
        <f t="shared" si="4"/>
        <v>0.14220769356281612</v>
      </c>
      <c r="P31" s="55">
        <f t="shared" si="5"/>
        <v>0.65763796737178992</v>
      </c>
      <c r="Q31" s="64">
        <f t="shared" si="6"/>
        <v>0.74089816497625605</v>
      </c>
      <c r="R31" s="53">
        <v>2873</v>
      </c>
      <c r="S31" s="54">
        <v>10285</v>
      </c>
      <c r="T31" s="54">
        <v>38433</v>
      </c>
      <c r="U31" s="55">
        <f t="shared" si="7"/>
        <v>0.21624009047278783</v>
      </c>
      <c r="V31" s="64">
        <f t="shared" si="8"/>
        <v>1.1266049129389692</v>
      </c>
      <c r="W31" s="53">
        <v>39025</v>
      </c>
      <c r="X31" s="99" t="s">
        <v>346</v>
      </c>
      <c r="Y31" s="56">
        <f t="shared" si="9"/>
        <v>0.21957092942784964</v>
      </c>
      <c r="Z31" s="65">
        <f t="shared" si="10"/>
        <v>1.1439584921146744</v>
      </c>
    </row>
    <row r="32" spans="1:26" x14ac:dyDescent="0.2">
      <c r="A32" s="34" t="s">
        <v>83</v>
      </c>
      <c r="B32" s="51" t="s">
        <v>84</v>
      </c>
      <c r="C32" s="63">
        <v>12588</v>
      </c>
      <c r="D32" s="54">
        <v>74572</v>
      </c>
      <c r="E32" s="55">
        <f t="shared" si="0"/>
        <v>0.14947463789903265</v>
      </c>
      <c r="F32" s="64">
        <f t="shared" si="1"/>
        <v>5.9240546552272004</v>
      </c>
      <c r="G32" s="54">
        <v>498894</v>
      </c>
      <c r="H32" s="53">
        <v>37858</v>
      </c>
      <c r="I32" s="55">
        <f t="shared" si="2"/>
        <v>0.50767043930697853</v>
      </c>
      <c r="J32" s="64">
        <f t="shared" si="3"/>
        <v>3.0074674292977437</v>
      </c>
      <c r="K32" s="53">
        <v>5107</v>
      </c>
      <c r="L32" s="54">
        <v>5000</v>
      </c>
      <c r="M32" s="54">
        <v>0</v>
      </c>
      <c r="N32" s="54">
        <v>10107</v>
      </c>
      <c r="O32" s="55">
        <f t="shared" si="4"/>
        <v>0.13553344418816715</v>
      </c>
      <c r="P32" s="55">
        <f t="shared" si="5"/>
        <v>0.48819011737429358</v>
      </c>
      <c r="Q32" s="64">
        <f t="shared" si="6"/>
        <v>0.8029075309818875</v>
      </c>
      <c r="R32" s="53">
        <v>1099</v>
      </c>
      <c r="S32" s="54">
        <v>9497</v>
      </c>
      <c r="T32" s="54">
        <v>20703</v>
      </c>
      <c r="U32" s="55">
        <f t="shared" si="7"/>
        <v>0.27762430939226518</v>
      </c>
      <c r="V32" s="64">
        <f t="shared" si="8"/>
        <v>1.6446615824594852</v>
      </c>
      <c r="W32" s="53">
        <v>16011</v>
      </c>
      <c r="X32" s="99" t="s">
        <v>351</v>
      </c>
      <c r="Y32" s="56">
        <f t="shared" si="9"/>
        <v>0.21470525130075632</v>
      </c>
      <c r="Z32" s="65">
        <f t="shared" si="10"/>
        <v>1.2719256434699715</v>
      </c>
    </row>
    <row r="33" spans="1:26" x14ac:dyDescent="0.2">
      <c r="A33" s="34" t="s">
        <v>85</v>
      </c>
      <c r="B33" s="51" t="s">
        <v>86</v>
      </c>
      <c r="C33" s="63">
        <v>75604</v>
      </c>
      <c r="D33" s="54">
        <v>130574</v>
      </c>
      <c r="E33" s="55">
        <f t="shared" si="0"/>
        <v>5.1547380725573182E-2</v>
      </c>
      <c r="F33" s="64">
        <f t="shared" si="1"/>
        <v>1.72707793238453</v>
      </c>
      <c r="G33" s="54">
        <v>2533087</v>
      </c>
      <c r="H33" s="53">
        <v>54796</v>
      </c>
      <c r="I33" s="55">
        <f t="shared" si="2"/>
        <v>0.41965475515799472</v>
      </c>
      <c r="J33" s="64">
        <f t="shared" si="3"/>
        <v>0.72477646685360564</v>
      </c>
      <c r="K33" s="53">
        <v>26035</v>
      </c>
      <c r="L33" s="54">
        <v>13787</v>
      </c>
      <c r="M33" s="54">
        <v>0</v>
      </c>
      <c r="N33" s="54">
        <v>39822</v>
      </c>
      <c r="O33" s="55">
        <f t="shared" si="4"/>
        <v>0.30497648842801783</v>
      </c>
      <c r="P33" s="55">
        <f t="shared" si="5"/>
        <v>0.64352547631744805</v>
      </c>
      <c r="Q33" s="64">
        <f t="shared" si="6"/>
        <v>0.52671816306015551</v>
      </c>
      <c r="R33" s="53">
        <v>5605</v>
      </c>
      <c r="S33" s="54">
        <v>16454</v>
      </c>
      <c r="T33" s="54">
        <v>61881</v>
      </c>
      <c r="U33" s="55">
        <f t="shared" si="7"/>
        <v>0.47391517453704413</v>
      </c>
      <c r="V33" s="64">
        <f t="shared" si="8"/>
        <v>0.81848843976509178</v>
      </c>
      <c r="W33" s="53">
        <v>13897</v>
      </c>
      <c r="X33" s="99" t="s">
        <v>353</v>
      </c>
      <c r="Y33" s="56">
        <f t="shared" si="9"/>
        <v>0.10643007030496117</v>
      </c>
      <c r="Z33" s="65">
        <f t="shared" si="10"/>
        <v>0.1838130257658325</v>
      </c>
    </row>
    <row r="34" spans="1:26" x14ac:dyDescent="0.2">
      <c r="A34" s="34" t="s">
        <v>87</v>
      </c>
      <c r="B34" s="51" t="s">
        <v>88</v>
      </c>
      <c r="C34" s="63">
        <v>17871</v>
      </c>
      <c r="D34" s="54">
        <v>53329</v>
      </c>
      <c r="E34" s="55">
        <f t="shared" si="0"/>
        <v>7.3185057507544393E-2</v>
      </c>
      <c r="F34" s="64">
        <f t="shared" si="1"/>
        <v>2.984108331934419</v>
      </c>
      <c r="G34" s="54">
        <v>728687</v>
      </c>
      <c r="H34" s="53">
        <v>37825</v>
      </c>
      <c r="I34" s="55">
        <f t="shared" si="2"/>
        <v>0.70927637870576987</v>
      </c>
      <c r="J34" s="64">
        <f t="shared" si="3"/>
        <v>2.11655755134016</v>
      </c>
      <c r="K34" s="53">
        <v>7327</v>
      </c>
      <c r="L34" s="54">
        <v>1532</v>
      </c>
      <c r="M34" s="54">
        <v>218</v>
      </c>
      <c r="N34" s="54">
        <v>9077</v>
      </c>
      <c r="O34" s="55">
        <f t="shared" si="4"/>
        <v>0.17020757936582348</v>
      </c>
      <c r="P34" s="55">
        <f t="shared" si="5"/>
        <v>0.64872784448256149</v>
      </c>
      <c r="Q34" s="64">
        <f t="shared" si="6"/>
        <v>0.50791785574394266</v>
      </c>
      <c r="R34" s="53">
        <v>1577</v>
      </c>
      <c r="S34" s="54">
        <v>3338</v>
      </c>
      <c r="T34" s="54">
        <v>13992</v>
      </c>
      <c r="U34" s="55">
        <f t="shared" si="7"/>
        <v>0.26237131766956068</v>
      </c>
      <c r="V34" s="64">
        <f t="shared" si="8"/>
        <v>0.78294443511834821</v>
      </c>
      <c r="W34" s="53">
        <v>1512</v>
      </c>
      <c r="X34" s="99" t="s">
        <v>354</v>
      </c>
      <c r="Y34" s="56">
        <f t="shared" si="9"/>
        <v>2.8352303624669506E-2</v>
      </c>
      <c r="Z34" s="65">
        <f t="shared" si="10"/>
        <v>8.4606345475910699E-2</v>
      </c>
    </row>
    <row r="35" spans="1:26" x14ac:dyDescent="0.2">
      <c r="A35" s="34" t="s">
        <v>89</v>
      </c>
      <c r="B35" s="51" t="s">
        <v>90</v>
      </c>
      <c r="C35" s="63">
        <v>131744</v>
      </c>
      <c r="D35" s="54">
        <v>205108</v>
      </c>
      <c r="E35" s="55">
        <f t="shared" si="0"/>
        <v>3.3791524803263896E-2</v>
      </c>
      <c r="F35" s="64">
        <f t="shared" si="1"/>
        <v>1.5568678649502066</v>
      </c>
      <c r="G35" s="54">
        <v>6069806</v>
      </c>
      <c r="H35" s="53">
        <v>98696</v>
      </c>
      <c r="I35" s="55">
        <f t="shared" si="2"/>
        <v>0.48119039725412954</v>
      </c>
      <c r="J35" s="64">
        <f t="shared" si="3"/>
        <v>0.7491498664075783</v>
      </c>
      <c r="K35" s="53">
        <v>53284</v>
      </c>
      <c r="L35" s="54">
        <v>0</v>
      </c>
      <c r="M35" s="54">
        <v>732</v>
      </c>
      <c r="N35" s="54">
        <v>54016</v>
      </c>
      <c r="O35" s="55">
        <f t="shared" si="4"/>
        <v>0.26335394036312576</v>
      </c>
      <c r="P35" s="55">
        <f t="shared" si="5"/>
        <v>0.53373384451207462</v>
      </c>
      <c r="Q35" s="64">
        <f t="shared" si="6"/>
        <v>0.41000728685936361</v>
      </c>
      <c r="R35" s="53">
        <v>11472</v>
      </c>
      <c r="S35" s="54">
        <v>35716</v>
      </c>
      <c r="T35" s="54">
        <v>101204</v>
      </c>
      <c r="U35" s="55">
        <f t="shared" si="7"/>
        <v>0.49341810168301575</v>
      </c>
      <c r="V35" s="64">
        <f t="shared" si="8"/>
        <v>0.7681867864950207</v>
      </c>
      <c r="W35" s="53">
        <v>5208</v>
      </c>
      <c r="X35" s="99" t="s">
        <v>355</v>
      </c>
      <c r="Y35" s="56">
        <f t="shared" si="9"/>
        <v>2.5391501062854691E-2</v>
      </c>
      <c r="Z35" s="65">
        <f t="shared" si="10"/>
        <v>3.9531212047607484E-2</v>
      </c>
    </row>
    <row r="36" spans="1:26" x14ac:dyDescent="0.2">
      <c r="A36" s="34" t="s">
        <v>91</v>
      </c>
      <c r="B36" s="51" t="s">
        <v>90</v>
      </c>
      <c r="C36" s="63">
        <v>59190</v>
      </c>
      <c r="D36" s="54">
        <v>456900</v>
      </c>
      <c r="E36" s="55">
        <f t="shared" si="0"/>
        <v>5.1620049322058943E-2</v>
      </c>
      <c r="F36" s="64">
        <f t="shared" si="1"/>
        <v>7.7192093258996453</v>
      </c>
      <c r="G36" s="54">
        <v>8851212</v>
      </c>
      <c r="H36" s="53">
        <v>272994</v>
      </c>
      <c r="I36" s="55">
        <f t="shared" si="2"/>
        <v>0.59749179251477347</v>
      </c>
      <c r="J36" s="64">
        <f t="shared" si="3"/>
        <v>4.6121642169285355</v>
      </c>
      <c r="K36" s="53">
        <v>20038</v>
      </c>
      <c r="L36" s="54">
        <v>0</v>
      </c>
      <c r="M36" s="54">
        <v>0</v>
      </c>
      <c r="N36" s="54">
        <v>20038</v>
      </c>
      <c r="O36" s="55">
        <f t="shared" si="4"/>
        <v>4.3856423725103962E-2</v>
      </c>
      <c r="P36" s="55">
        <f t="shared" si="5"/>
        <v>0.11410446953778522</v>
      </c>
      <c r="Q36" s="64">
        <f t="shared" si="6"/>
        <v>0.33853691501942895</v>
      </c>
      <c r="R36" s="53">
        <v>4314</v>
      </c>
      <c r="S36" s="54">
        <v>151259</v>
      </c>
      <c r="T36" s="54">
        <v>175611</v>
      </c>
      <c r="U36" s="55">
        <f t="shared" si="7"/>
        <v>0.38435325016414973</v>
      </c>
      <c r="V36" s="64">
        <f t="shared" si="8"/>
        <v>2.9669031931069436</v>
      </c>
      <c r="W36" s="53">
        <v>8295</v>
      </c>
      <c r="X36" s="99" t="s">
        <v>356</v>
      </c>
      <c r="Y36" s="58">
        <f t="shared" si="9"/>
        <v>1.8154957321076821E-2</v>
      </c>
      <c r="Z36" s="65">
        <f t="shared" si="10"/>
        <v>0.14014191586416624</v>
      </c>
    </row>
    <row r="37" spans="1:26" x14ac:dyDescent="0.2">
      <c r="A37" s="34" t="s">
        <v>93</v>
      </c>
      <c r="B37" s="51" t="s">
        <v>94</v>
      </c>
      <c r="C37" s="63">
        <v>8020</v>
      </c>
      <c r="D37" s="54">
        <v>15345</v>
      </c>
      <c r="E37" s="55">
        <f t="shared" si="0"/>
        <v>9.4869210937934698E-2</v>
      </c>
      <c r="F37" s="64">
        <f t="shared" si="1"/>
        <v>1.9133416458852868</v>
      </c>
      <c r="G37" s="54">
        <v>161749</v>
      </c>
      <c r="H37" s="53">
        <v>9956</v>
      </c>
      <c r="I37" s="55">
        <f t="shared" si="2"/>
        <v>0.64881068752036497</v>
      </c>
      <c r="J37" s="64">
        <f t="shared" si="3"/>
        <v>1.2413965087281795</v>
      </c>
      <c r="K37" s="53">
        <v>3363</v>
      </c>
      <c r="L37" s="54">
        <v>0</v>
      </c>
      <c r="M37" s="54">
        <v>0</v>
      </c>
      <c r="N37" s="54">
        <v>3363</v>
      </c>
      <c r="O37" s="55">
        <f t="shared" si="4"/>
        <v>0.21915933528836753</v>
      </c>
      <c r="P37" s="55">
        <f t="shared" si="5"/>
        <v>0.82285294837288969</v>
      </c>
      <c r="Q37" s="64">
        <f t="shared" si="6"/>
        <v>0.41932668329177059</v>
      </c>
      <c r="R37" s="53">
        <v>724</v>
      </c>
      <c r="S37" s="54">
        <v>0</v>
      </c>
      <c r="T37" s="54">
        <v>4087</v>
      </c>
      <c r="U37" s="55">
        <f t="shared" si="7"/>
        <v>0.26634082763115019</v>
      </c>
      <c r="V37" s="64">
        <f t="shared" si="8"/>
        <v>0.50960099750623444</v>
      </c>
      <c r="W37" s="53">
        <v>1302</v>
      </c>
      <c r="X37" s="99" t="s">
        <v>41</v>
      </c>
      <c r="Y37" s="56">
        <f t="shared" si="9"/>
        <v>8.4848484848484854E-2</v>
      </c>
      <c r="Z37" s="65">
        <f t="shared" si="10"/>
        <v>0.16234413965087283</v>
      </c>
    </row>
    <row r="38" spans="1:26" x14ac:dyDescent="0.2">
      <c r="A38" s="34" t="s">
        <v>95</v>
      </c>
      <c r="B38" s="51" t="s">
        <v>96</v>
      </c>
      <c r="C38" s="63">
        <v>4230</v>
      </c>
      <c r="D38" s="54">
        <v>19226</v>
      </c>
      <c r="E38" s="55">
        <f t="shared" si="0"/>
        <v>5.8225317989097518E-2</v>
      </c>
      <c r="F38" s="64">
        <f t="shared" si="1"/>
        <v>4.5451536643026005</v>
      </c>
      <c r="G38" s="54">
        <v>330200</v>
      </c>
      <c r="H38" s="53">
        <v>14030</v>
      </c>
      <c r="I38" s="55">
        <f t="shared" si="2"/>
        <v>0.72974097576198893</v>
      </c>
      <c r="J38" s="64">
        <f t="shared" si="3"/>
        <v>3.3167848699763591</v>
      </c>
      <c r="K38" s="53">
        <v>3002</v>
      </c>
      <c r="L38" s="54">
        <v>0</v>
      </c>
      <c r="M38" s="54">
        <v>0</v>
      </c>
      <c r="N38" s="54">
        <v>3002</v>
      </c>
      <c r="O38" s="55">
        <f t="shared" si="4"/>
        <v>0.15614272339540206</v>
      </c>
      <c r="P38" s="55">
        <f t="shared" si="5"/>
        <v>0.57775211701308704</v>
      </c>
      <c r="Q38" s="64">
        <f t="shared" si="6"/>
        <v>0.70969267139479908</v>
      </c>
      <c r="R38" s="53">
        <v>646</v>
      </c>
      <c r="S38" s="54">
        <v>1548</v>
      </c>
      <c r="T38" s="54">
        <v>5196</v>
      </c>
      <c r="U38" s="55">
        <f t="shared" si="7"/>
        <v>0.27025902423801101</v>
      </c>
      <c r="V38" s="64">
        <f t="shared" si="8"/>
        <v>1.2283687943262411</v>
      </c>
      <c r="W38" s="53">
        <v>0</v>
      </c>
      <c r="X38" s="99" t="s">
        <v>41</v>
      </c>
      <c r="Y38" s="56">
        <f t="shared" si="9"/>
        <v>0</v>
      </c>
      <c r="Z38" s="65">
        <f t="shared" si="10"/>
        <v>0</v>
      </c>
    </row>
    <row r="39" spans="1:26" x14ac:dyDescent="0.2">
      <c r="A39" s="34" t="s">
        <v>97</v>
      </c>
      <c r="B39" s="51" t="s">
        <v>96</v>
      </c>
      <c r="C39" s="63">
        <v>6154</v>
      </c>
      <c r="D39" s="54">
        <v>32528</v>
      </c>
      <c r="E39" s="55">
        <f t="shared" si="0"/>
        <v>7.9219109223395548E-2</v>
      </c>
      <c r="F39" s="64">
        <f t="shared" si="1"/>
        <v>5.2856678583035421</v>
      </c>
      <c r="G39" s="54">
        <v>410608</v>
      </c>
      <c r="H39" s="53">
        <v>20635</v>
      </c>
      <c r="I39" s="55">
        <f t="shared" si="2"/>
        <v>0.63437653713723563</v>
      </c>
      <c r="J39" s="64">
        <f t="shared" si="3"/>
        <v>3.35310367240819</v>
      </c>
      <c r="K39" s="53">
        <v>3002</v>
      </c>
      <c r="L39" s="54">
        <v>3057</v>
      </c>
      <c r="M39" s="54">
        <v>0</v>
      </c>
      <c r="N39" s="54">
        <v>6059</v>
      </c>
      <c r="O39" s="55">
        <f t="shared" si="4"/>
        <v>0.18627029021151009</v>
      </c>
      <c r="P39" s="55">
        <f t="shared" si="5"/>
        <v>0.74480639213275968</v>
      </c>
      <c r="Q39" s="64">
        <f t="shared" si="6"/>
        <v>0.98456288592785179</v>
      </c>
      <c r="R39" s="53">
        <v>646</v>
      </c>
      <c r="S39" s="54">
        <v>1430</v>
      </c>
      <c r="T39" s="54">
        <v>8135</v>
      </c>
      <c r="U39" s="55">
        <f t="shared" si="7"/>
        <v>0.25009222823413674</v>
      </c>
      <c r="V39" s="64">
        <f t="shared" si="8"/>
        <v>1.3219044523886903</v>
      </c>
      <c r="W39" s="53">
        <v>3758</v>
      </c>
      <c r="X39" s="99" t="s">
        <v>350</v>
      </c>
      <c r="Y39" s="56">
        <f t="shared" si="9"/>
        <v>0.11553123462862765</v>
      </c>
      <c r="Z39" s="65">
        <f t="shared" si="10"/>
        <v>0.61065973350666236</v>
      </c>
    </row>
    <row r="40" spans="1:26" x14ac:dyDescent="0.2">
      <c r="A40" s="34" t="s">
        <v>98</v>
      </c>
      <c r="B40" s="51" t="s">
        <v>99</v>
      </c>
      <c r="C40" s="63">
        <v>9476</v>
      </c>
      <c r="D40" s="54">
        <v>72397</v>
      </c>
      <c r="E40" s="55">
        <f t="shared" si="0"/>
        <v>9.5610074338592546E-2</v>
      </c>
      <c r="F40" s="64">
        <f t="shared" si="1"/>
        <v>7.6400379907133811</v>
      </c>
      <c r="G40" s="54">
        <v>757211</v>
      </c>
      <c r="H40" s="53">
        <v>67368</v>
      </c>
      <c r="I40" s="55">
        <f t="shared" si="2"/>
        <v>0.93053579568214151</v>
      </c>
      <c r="J40" s="64">
        <f t="shared" si="3"/>
        <v>7.1093288307302656</v>
      </c>
      <c r="K40" s="53">
        <v>3180</v>
      </c>
      <c r="L40" s="54">
        <v>0</v>
      </c>
      <c r="M40" s="54">
        <v>0</v>
      </c>
      <c r="N40" s="54">
        <v>3180</v>
      </c>
      <c r="O40" s="55">
        <f t="shared" si="4"/>
        <v>4.3924472008508637E-2</v>
      </c>
      <c r="P40" s="55">
        <f t="shared" si="5"/>
        <v>0.63233247166434681</v>
      </c>
      <c r="Q40" s="64">
        <f t="shared" si="6"/>
        <v>0.33558463486703249</v>
      </c>
      <c r="R40" s="53">
        <v>685</v>
      </c>
      <c r="S40" s="54">
        <v>1164</v>
      </c>
      <c r="T40" s="54">
        <v>5029</v>
      </c>
      <c r="U40" s="55">
        <f t="shared" si="7"/>
        <v>6.9464204317858477E-2</v>
      </c>
      <c r="V40" s="64">
        <f t="shared" si="8"/>
        <v>0.53070915998311519</v>
      </c>
      <c r="W40" s="53">
        <v>0</v>
      </c>
      <c r="X40" s="99" t="s">
        <v>41</v>
      </c>
      <c r="Y40" s="56">
        <f t="shared" si="9"/>
        <v>0</v>
      </c>
      <c r="Z40" s="65">
        <f t="shared" si="10"/>
        <v>0</v>
      </c>
    </row>
    <row r="41" spans="1:26" x14ac:dyDescent="0.2">
      <c r="A41" s="34" t="s">
        <v>100</v>
      </c>
      <c r="B41" s="51" t="s">
        <v>99</v>
      </c>
      <c r="C41" s="63">
        <v>12642</v>
      </c>
      <c r="D41" s="54">
        <v>108616</v>
      </c>
      <c r="E41" s="55">
        <f t="shared" si="0"/>
        <v>9.2674423664503167E-2</v>
      </c>
      <c r="F41" s="64">
        <f t="shared" si="1"/>
        <v>8.5916785318778679</v>
      </c>
      <c r="G41" s="54">
        <v>1172017</v>
      </c>
      <c r="H41" s="53">
        <v>70966</v>
      </c>
      <c r="I41" s="55">
        <f t="shared" si="2"/>
        <v>0.6533659865949768</v>
      </c>
      <c r="J41" s="64">
        <f t="shared" si="3"/>
        <v>5.6135105204872646</v>
      </c>
      <c r="K41" s="53">
        <v>6008</v>
      </c>
      <c r="L41" s="54">
        <v>0</v>
      </c>
      <c r="M41" s="54">
        <v>2345</v>
      </c>
      <c r="N41" s="54">
        <v>8353</v>
      </c>
      <c r="O41" s="55">
        <f t="shared" si="4"/>
        <v>7.6903955218384029E-2</v>
      </c>
      <c r="P41" s="55">
        <f t="shared" si="5"/>
        <v>0.31070525219461392</v>
      </c>
      <c r="Q41" s="64">
        <f t="shared" si="6"/>
        <v>0.66073406106628696</v>
      </c>
      <c r="R41" s="53">
        <v>1293</v>
      </c>
      <c r="S41" s="54">
        <v>17238</v>
      </c>
      <c r="T41" s="54">
        <v>26884</v>
      </c>
      <c r="U41" s="55">
        <f t="shared" si="7"/>
        <v>0.24751417838992415</v>
      </c>
      <c r="V41" s="64">
        <f t="shared" si="8"/>
        <v>2.1265622528081001</v>
      </c>
      <c r="W41" s="53">
        <v>10766</v>
      </c>
      <c r="X41" s="99" t="s">
        <v>338</v>
      </c>
      <c r="Y41" s="56">
        <f t="shared" si="9"/>
        <v>9.9119835015099064E-2</v>
      </c>
      <c r="Z41" s="65">
        <f t="shared" si="10"/>
        <v>0.85160575858250276</v>
      </c>
    </row>
    <row r="42" spans="1:26" x14ac:dyDescent="0.2">
      <c r="A42" s="34" t="s">
        <v>101</v>
      </c>
      <c r="B42" s="51" t="s">
        <v>102</v>
      </c>
      <c r="C42" s="63">
        <v>31931</v>
      </c>
      <c r="D42" s="54">
        <v>108342</v>
      </c>
      <c r="E42" s="55">
        <f t="shared" si="0"/>
        <v>8.2141056502208154E-2</v>
      </c>
      <c r="F42" s="64">
        <f t="shared" si="1"/>
        <v>3.3930036641508252</v>
      </c>
      <c r="G42" s="54">
        <v>1318975</v>
      </c>
      <c r="H42" s="53">
        <v>69291</v>
      </c>
      <c r="I42" s="55">
        <f t="shared" si="2"/>
        <v>0.63955806612394084</v>
      </c>
      <c r="J42" s="64">
        <f t="shared" si="3"/>
        <v>2.1700228617957471</v>
      </c>
      <c r="K42" s="53">
        <v>12753</v>
      </c>
      <c r="L42" s="54">
        <v>4989</v>
      </c>
      <c r="M42" s="54">
        <v>0</v>
      </c>
      <c r="N42" s="54">
        <v>17742</v>
      </c>
      <c r="O42" s="55">
        <f t="shared" si="4"/>
        <v>0.16375920695575122</v>
      </c>
      <c r="P42" s="55">
        <f t="shared" si="5"/>
        <v>0.54864246397427174</v>
      </c>
      <c r="Q42" s="64">
        <f t="shared" si="6"/>
        <v>0.55563558923929723</v>
      </c>
      <c r="R42" s="53">
        <v>2746</v>
      </c>
      <c r="S42" s="54">
        <v>11850</v>
      </c>
      <c r="T42" s="54">
        <v>32338</v>
      </c>
      <c r="U42" s="55">
        <f t="shared" si="7"/>
        <v>0.29848073692566135</v>
      </c>
      <c r="V42" s="64">
        <f t="shared" si="8"/>
        <v>1.0127462340672073</v>
      </c>
      <c r="W42" s="53">
        <v>6713</v>
      </c>
      <c r="X42" s="99" t="s">
        <v>358</v>
      </c>
      <c r="Y42" s="56">
        <f t="shared" si="9"/>
        <v>6.1961196950397812E-2</v>
      </c>
      <c r="Z42" s="65">
        <f t="shared" si="10"/>
        <v>0.21023456828787071</v>
      </c>
    </row>
    <row r="43" spans="1:26" x14ac:dyDescent="0.2">
      <c r="A43" s="34" t="s">
        <v>103</v>
      </c>
      <c r="B43" s="51" t="s">
        <v>104</v>
      </c>
      <c r="C43" s="63">
        <v>16359</v>
      </c>
      <c r="D43" s="54">
        <v>52133</v>
      </c>
      <c r="E43" s="55">
        <f t="shared" si="0"/>
        <v>6.7911221576106212E-2</v>
      </c>
      <c r="F43" s="64">
        <f t="shared" si="1"/>
        <v>3.1868084846261997</v>
      </c>
      <c r="G43" s="54">
        <v>767664</v>
      </c>
      <c r="H43" s="53">
        <v>28730</v>
      </c>
      <c r="I43" s="55">
        <f t="shared" si="2"/>
        <v>0.55109048011815931</v>
      </c>
      <c r="J43" s="64">
        <f t="shared" si="3"/>
        <v>1.7562198178372761</v>
      </c>
      <c r="K43" s="53">
        <v>6668</v>
      </c>
      <c r="L43" s="54">
        <v>9900</v>
      </c>
      <c r="M43" s="54">
        <v>0</v>
      </c>
      <c r="N43" s="54">
        <v>16568</v>
      </c>
      <c r="O43" s="55">
        <f t="shared" si="4"/>
        <v>0.31780254349452364</v>
      </c>
      <c r="P43" s="55">
        <f t="shared" si="5"/>
        <v>0.88931830381105748</v>
      </c>
      <c r="Q43" s="64">
        <f t="shared" si="6"/>
        <v>1.0127758420441346</v>
      </c>
      <c r="R43" s="53">
        <v>1436</v>
      </c>
      <c r="S43" s="54">
        <v>626</v>
      </c>
      <c r="T43" s="54">
        <v>18630</v>
      </c>
      <c r="U43" s="55">
        <f t="shared" si="7"/>
        <v>0.35735522605643261</v>
      </c>
      <c r="V43" s="64">
        <f t="shared" si="8"/>
        <v>1.138822666422153</v>
      </c>
      <c r="W43" s="53">
        <v>4773</v>
      </c>
      <c r="X43" s="99" t="s">
        <v>359</v>
      </c>
      <c r="Y43" s="56">
        <f t="shared" si="9"/>
        <v>9.1554293825408084E-2</v>
      </c>
      <c r="Z43" s="65">
        <f t="shared" si="10"/>
        <v>0.29176600036677058</v>
      </c>
    </row>
    <row r="44" spans="1:26" x14ac:dyDescent="0.2">
      <c r="A44" s="34" t="s">
        <v>105</v>
      </c>
      <c r="B44" s="51" t="s">
        <v>106</v>
      </c>
      <c r="C44" s="63">
        <v>11147</v>
      </c>
      <c r="D44" s="54">
        <v>29915</v>
      </c>
      <c r="E44" s="55">
        <f t="shared" si="0"/>
        <v>7.6580243500343037E-2</v>
      </c>
      <c r="F44" s="64">
        <f t="shared" si="1"/>
        <v>2.6836817080828923</v>
      </c>
      <c r="G44" s="54">
        <v>390636</v>
      </c>
      <c r="H44" s="53">
        <v>20385</v>
      </c>
      <c r="I44" s="55">
        <f t="shared" si="2"/>
        <v>0.68143072037439412</v>
      </c>
      <c r="J44" s="64">
        <f t="shared" si="3"/>
        <v>1.8287431595945098</v>
      </c>
      <c r="K44" s="53">
        <v>4552</v>
      </c>
      <c r="L44" s="54">
        <v>0</v>
      </c>
      <c r="M44" s="54">
        <v>0</v>
      </c>
      <c r="N44" s="54">
        <v>4552</v>
      </c>
      <c r="O44" s="55">
        <f t="shared" si="4"/>
        <v>0.15216446598696307</v>
      </c>
      <c r="P44" s="55">
        <f t="shared" si="5"/>
        <v>0.57627547790859601</v>
      </c>
      <c r="Q44" s="64">
        <f t="shared" si="6"/>
        <v>0.40836099398941417</v>
      </c>
      <c r="R44" s="53">
        <v>980</v>
      </c>
      <c r="S44" s="54">
        <v>2367</v>
      </c>
      <c r="T44" s="54">
        <v>7899</v>
      </c>
      <c r="U44" s="55">
        <f t="shared" si="7"/>
        <v>0.26404813638642821</v>
      </c>
      <c r="V44" s="64">
        <f t="shared" si="8"/>
        <v>0.70862115367363421</v>
      </c>
      <c r="W44" s="53">
        <v>1631</v>
      </c>
      <c r="X44" s="99" t="s">
        <v>336</v>
      </c>
      <c r="Y44" s="56">
        <f t="shared" si="9"/>
        <v>5.4521143239177672E-2</v>
      </c>
      <c r="Z44" s="65">
        <f t="shared" si="10"/>
        <v>0.14631739481474837</v>
      </c>
    </row>
    <row r="45" spans="1:26" x14ac:dyDescent="0.2">
      <c r="A45" s="34" t="s">
        <v>107</v>
      </c>
      <c r="B45" s="51" t="s">
        <v>108</v>
      </c>
      <c r="C45" s="63">
        <v>9631</v>
      </c>
      <c r="D45" s="54">
        <v>18351</v>
      </c>
      <c r="E45" s="55">
        <f t="shared" si="0"/>
        <v>0.12329346949744692</v>
      </c>
      <c r="F45" s="64">
        <f t="shared" si="1"/>
        <v>1.9054096147855881</v>
      </c>
      <c r="G45" s="54">
        <v>148840</v>
      </c>
      <c r="H45" s="53">
        <v>10711</v>
      </c>
      <c r="I45" s="55">
        <f t="shared" si="2"/>
        <v>0.58367391422810744</v>
      </c>
      <c r="J45" s="64">
        <f t="shared" si="3"/>
        <v>1.1121378880697748</v>
      </c>
      <c r="K45" s="53">
        <v>3002</v>
      </c>
      <c r="L45" s="54">
        <v>0</v>
      </c>
      <c r="M45" s="54">
        <v>0</v>
      </c>
      <c r="N45" s="54">
        <v>3002</v>
      </c>
      <c r="O45" s="55">
        <f t="shared" si="4"/>
        <v>0.16358781537790856</v>
      </c>
      <c r="P45" s="55">
        <f t="shared" si="5"/>
        <v>0.60867802108678026</v>
      </c>
      <c r="Q45" s="64">
        <f t="shared" si="6"/>
        <v>0.31170179628283667</v>
      </c>
      <c r="R45" s="53">
        <v>646</v>
      </c>
      <c r="S45" s="54">
        <v>1284</v>
      </c>
      <c r="T45" s="54">
        <v>4932</v>
      </c>
      <c r="U45" s="55">
        <f t="shared" si="7"/>
        <v>0.2687591956841589</v>
      </c>
      <c r="V45" s="64">
        <f t="shared" si="8"/>
        <v>0.51209635551863775</v>
      </c>
      <c r="W45" s="53">
        <v>2708</v>
      </c>
      <c r="X45" s="99" t="s">
        <v>182</v>
      </c>
      <c r="Y45" s="56">
        <f t="shared" si="9"/>
        <v>0.14756689008773363</v>
      </c>
      <c r="Z45" s="65">
        <f t="shared" si="10"/>
        <v>0.28117537119717578</v>
      </c>
    </row>
    <row r="46" spans="1:26" s="110" customFormat="1" ht="25.5" x14ac:dyDescent="0.25">
      <c r="A46" s="100" t="s">
        <v>110</v>
      </c>
      <c r="B46" s="101" t="s">
        <v>108</v>
      </c>
      <c r="C46" s="115">
        <v>73192</v>
      </c>
      <c r="D46" s="104">
        <v>375253</v>
      </c>
      <c r="E46" s="105">
        <f t="shared" si="0"/>
        <v>8.4574862861350394E-2</v>
      </c>
      <c r="F46" s="116">
        <f t="shared" si="1"/>
        <v>5.1269674281342219</v>
      </c>
      <c r="G46" s="104">
        <v>4436933</v>
      </c>
      <c r="H46" s="103">
        <v>172181</v>
      </c>
      <c r="I46" s="105">
        <f t="shared" si="2"/>
        <v>0.45883976943555416</v>
      </c>
      <c r="J46" s="116">
        <f t="shared" si="3"/>
        <v>2.3524565526287025</v>
      </c>
      <c r="K46" s="103">
        <v>33020</v>
      </c>
      <c r="L46" s="104">
        <v>48126</v>
      </c>
      <c r="M46" s="104">
        <v>0</v>
      </c>
      <c r="N46" s="104">
        <v>81146</v>
      </c>
      <c r="O46" s="105">
        <f t="shared" si="4"/>
        <v>0.21624344109174343</v>
      </c>
      <c r="P46" s="105">
        <f t="shared" si="5"/>
        <v>0.50194850985389272</v>
      </c>
      <c r="Q46" s="116">
        <f t="shared" si="6"/>
        <v>1.1086730790250301</v>
      </c>
      <c r="R46" s="103">
        <v>7109</v>
      </c>
      <c r="S46" s="104">
        <v>73407</v>
      </c>
      <c r="T46" s="104">
        <v>161662</v>
      </c>
      <c r="U46" s="105">
        <f t="shared" si="7"/>
        <v>0.43080801485930825</v>
      </c>
      <c r="V46" s="116">
        <f t="shared" si="8"/>
        <v>2.2087386599628376</v>
      </c>
      <c r="W46" s="103">
        <v>41410</v>
      </c>
      <c r="X46" s="108" t="s">
        <v>360</v>
      </c>
      <c r="Y46" s="107">
        <f t="shared" si="9"/>
        <v>0.1103522157051376</v>
      </c>
      <c r="Z46" s="117">
        <f t="shared" si="10"/>
        <v>0.56577221554268231</v>
      </c>
    </row>
    <row r="47" spans="1:26" x14ac:dyDescent="0.2">
      <c r="A47" s="34" t="s">
        <v>111</v>
      </c>
      <c r="B47" s="51" t="s">
        <v>112</v>
      </c>
      <c r="C47" s="63">
        <v>6528</v>
      </c>
      <c r="D47" s="54">
        <v>41626</v>
      </c>
      <c r="E47" s="55">
        <f t="shared" si="0"/>
        <v>0.13241843538453707</v>
      </c>
      <c r="F47" s="64">
        <f t="shared" si="1"/>
        <v>6.3765318627450984</v>
      </c>
      <c r="G47" s="54">
        <v>314352</v>
      </c>
      <c r="H47" s="53">
        <v>21530</v>
      </c>
      <c r="I47" s="55">
        <f t="shared" si="2"/>
        <v>0.51722481141594201</v>
      </c>
      <c r="J47" s="64">
        <f t="shared" si="3"/>
        <v>3.2981004901960786</v>
      </c>
      <c r="K47" s="53">
        <v>3002</v>
      </c>
      <c r="L47" s="54">
        <v>7987</v>
      </c>
      <c r="M47" s="54">
        <v>11</v>
      </c>
      <c r="N47" s="54">
        <v>11000</v>
      </c>
      <c r="O47" s="55">
        <f t="shared" si="4"/>
        <v>0.2642579157257483</v>
      </c>
      <c r="P47" s="55">
        <f t="shared" si="5"/>
        <v>0.62344139650872821</v>
      </c>
      <c r="Q47" s="64">
        <f t="shared" si="6"/>
        <v>1.6850490196078431</v>
      </c>
      <c r="R47" s="53">
        <v>646</v>
      </c>
      <c r="S47" s="54">
        <v>5998</v>
      </c>
      <c r="T47" s="54">
        <v>17644</v>
      </c>
      <c r="U47" s="55">
        <f t="shared" si="7"/>
        <v>0.42386969682410031</v>
      </c>
      <c r="V47" s="64">
        <f t="shared" si="8"/>
        <v>2.7028186274509802</v>
      </c>
      <c r="W47" s="53">
        <v>2452</v>
      </c>
      <c r="X47" s="99" t="s">
        <v>344</v>
      </c>
      <c r="Y47" s="56">
        <f t="shared" si="9"/>
        <v>5.8905491759957719E-2</v>
      </c>
      <c r="Z47" s="65">
        <f t="shared" si="10"/>
        <v>0.37561274509803921</v>
      </c>
    </row>
    <row r="48" spans="1:26" x14ac:dyDescent="0.2">
      <c r="A48" s="34" t="s">
        <v>113</v>
      </c>
      <c r="B48" s="51" t="s">
        <v>114</v>
      </c>
      <c r="C48" s="63">
        <v>31012</v>
      </c>
      <c r="D48" s="54">
        <v>71380</v>
      </c>
      <c r="E48" s="55">
        <f t="shared" si="0"/>
        <v>6.2615573014074027E-2</v>
      </c>
      <c r="F48" s="64">
        <f t="shared" si="1"/>
        <v>2.3016896685154133</v>
      </c>
      <c r="G48" s="54">
        <v>1139972</v>
      </c>
      <c r="H48" s="53">
        <v>33366</v>
      </c>
      <c r="I48" s="55">
        <f t="shared" si="2"/>
        <v>0.46744186046511627</v>
      </c>
      <c r="J48" s="64">
        <f t="shared" si="3"/>
        <v>1.0759061008641817</v>
      </c>
      <c r="K48" s="53">
        <v>12160</v>
      </c>
      <c r="L48" s="54">
        <v>9019</v>
      </c>
      <c r="M48" s="54">
        <v>0</v>
      </c>
      <c r="N48" s="54">
        <v>21179</v>
      </c>
      <c r="O48" s="55">
        <f t="shared" si="4"/>
        <v>0.29670776127766879</v>
      </c>
      <c r="P48" s="55">
        <f t="shared" si="5"/>
        <v>0.79256792156275724</v>
      </c>
      <c r="Q48" s="64">
        <f t="shared" si="6"/>
        <v>0.68292918870114794</v>
      </c>
      <c r="R48" s="53">
        <v>2618</v>
      </c>
      <c r="S48" s="54">
        <v>2925</v>
      </c>
      <c r="T48" s="54">
        <v>26722</v>
      </c>
      <c r="U48" s="55">
        <f t="shared" si="7"/>
        <v>0.3743625665452508</v>
      </c>
      <c r="V48" s="64">
        <f t="shared" si="8"/>
        <v>0.86166645169611766</v>
      </c>
      <c r="W48" s="53">
        <v>11292</v>
      </c>
      <c r="X48" s="99" t="s">
        <v>361</v>
      </c>
      <c r="Y48" s="56">
        <f t="shared" si="9"/>
        <v>0.15819557298963294</v>
      </c>
      <c r="Z48" s="65">
        <f t="shared" si="10"/>
        <v>0.36411711595511415</v>
      </c>
    </row>
    <row r="49" spans="1:26" x14ac:dyDescent="0.2">
      <c r="A49" s="34" t="s">
        <v>115</v>
      </c>
      <c r="B49" s="51" t="s">
        <v>116</v>
      </c>
      <c r="C49" s="63">
        <v>23359</v>
      </c>
      <c r="D49" s="54">
        <v>135378</v>
      </c>
      <c r="E49" s="55">
        <f t="shared" si="0"/>
        <v>5.3581584887379248E-2</v>
      </c>
      <c r="F49" s="64">
        <f t="shared" si="1"/>
        <v>5.7955391926024227</v>
      </c>
      <c r="G49" s="54">
        <v>2526577</v>
      </c>
      <c r="H49" s="53">
        <v>70770</v>
      </c>
      <c r="I49" s="55">
        <f t="shared" si="2"/>
        <v>0.52275849842662769</v>
      </c>
      <c r="J49" s="64">
        <f t="shared" si="3"/>
        <v>3.0296673658975126</v>
      </c>
      <c r="K49" s="53">
        <v>11703</v>
      </c>
      <c r="L49" s="54">
        <v>13000</v>
      </c>
      <c r="M49" s="54">
        <v>0</v>
      </c>
      <c r="N49" s="54">
        <v>24703</v>
      </c>
      <c r="O49" s="55">
        <f t="shared" si="4"/>
        <v>0.18247425726484362</v>
      </c>
      <c r="P49" s="55">
        <f t="shared" si="5"/>
        <v>0.55404041536770809</v>
      </c>
      <c r="Q49" s="64">
        <f t="shared" si="6"/>
        <v>1.0575367096194186</v>
      </c>
      <c r="R49" s="53">
        <v>2520</v>
      </c>
      <c r="S49" s="54">
        <v>17364</v>
      </c>
      <c r="T49" s="54">
        <v>44587</v>
      </c>
      <c r="U49" s="55">
        <f t="shared" si="7"/>
        <v>0.32935188878547472</v>
      </c>
      <c r="V49" s="64">
        <f t="shared" si="8"/>
        <v>1.9087717796138532</v>
      </c>
      <c r="W49" s="53">
        <v>20021</v>
      </c>
      <c r="X49" s="99" t="s">
        <v>362</v>
      </c>
      <c r="Y49" s="56">
        <f t="shared" si="9"/>
        <v>0.14788961278789758</v>
      </c>
      <c r="Z49" s="65">
        <f t="shared" si="10"/>
        <v>0.85710004709105703</v>
      </c>
    </row>
    <row r="50" spans="1:26" x14ac:dyDescent="0.2">
      <c r="A50" s="34" t="s">
        <v>117</v>
      </c>
      <c r="B50" s="51" t="s">
        <v>118</v>
      </c>
      <c r="C50" s="63">
        <v>43240</v>
      </c>
      <c r="D50" s="54">
        <v>49645</v>
      </c>
      <c r="E50" s="55">
        <f t="shared" si="0"/>
        <v>4.1112679963727757E-2</v>
      </c>
      <c r="F50" s="64">
        <f t="shared" si="1"/>
        <v>1.1481267345050878</v>
      </c>
      <c r="G50" s="54">
        <v>1207535</v>
      </c>
      <c r="H50" s="53">
        <v>20838</v>
      </c>
      <c r="I50" s="55">
        <f t="shared" si="2"/>
        <v>0.41974015510121865</v>
      </c>
      <c r="J50" s="64">
        <f t="shared" si="3"/>
        <v>0.48191489361702128</v>
      </c>
      <c r="K50" s="53">
        <v>17072</v>
      </c>
      <c r="L50" s="54">
        <v>0</v>
      </c>
      <c r="M50" s="54">
        <v>0</v>
      </c>
      <c r="N50" s="54">
        <v>17072</v>
      </c>
      <c r="O50" s="55">
        <f t="shared" si="4"/>
        <v>0.34388155906939266</v>
      </c>
      <c r="P50" s="55">
        <f t="shared" si="5"/>
        <v>0.68722325094597858</v>
      </c>
      <c r="Q50" s="64">
        <f t="shared" si="6"/>
        <v>0.39481961147086031</v>
      </c>
      <c r="R50" s="53">
        <v>3676</v>
      </c>
      <c r="S50" s="54">
        <v>4094</v>
      </c>
      <c r="T50" s="54">
        <v>24842</v>
      </c>
      <c r="U50" s="55">
        <f t="shared" si="7"/>
        <v>0.50039278880048343</v>
      </c>
      <c r="V50" s="64">
        <f t="shared" si="8"/>
        <v>0.57451433857539314</v>
      </c>
      <c r="W50" s="53">
        <v>3965</v>
      </c>
      <c r="X50" s="99" t="s">
        <v>363</v>
      </c>
      <c r="Y50" s="56">
        <f t="shared" si="9"/>
        <v>7.9867056098297917E-2</v>
      </c>
      <c r="Z50" s="65">
        <f t="shared" si="10"/>
        <v>9.1697502312673457E-2</v>
      </c>
    </row>
    <row r="51" spans="1:26" x14ac:dyDescent="0.2">
      <c r="A51" s="59"/>
      <c r="B51" s="60"/>
      <c r="C51" s="60"/>
      <c r="D51" s="60"/>
      <c r="E51" s="61"/>
      <c r="F51" s="60"/>
      <c r="G51" s="60"/>
      <c r="H51" s="60"/>
      <c r="I51" s="61"/>
      <c r="J51" s="60"/>
      <c r="K51" s="60"/>
      <c r="L51" s="60"/>
      <c r="M51" s="60"/>
      <c r="N51" s="60"/>
      <c r="O51" s="61"/>
      <c r="P51" s="61"/>
      <c r="Q51" s="60"/>
      <c r="R51" s="60"/>
      <c r="S51" s="60"/>
      <c r="T51" s="60"/>
      <c r="U51" s="61"/>
      <c r="V51" s="60"/>
      <c r="W51" s="60"/>
      <c r="X51" s="92"/>
      <c r="Y51" s="61"/>
      <c r="Z51" s="67"/>
    </row>
    <row r="52" spans="1:26" x14ac:dyDescent="0.2">
      <c r="A52" s="4" t="s">
        <v>119</v>
      </c>
      <c r="B52" s="4"/>
      <c r="C52" s="5">
        <f>SUM(C3:C50)</f>
        <v>1097379</v>
      </c>
      <c r="D52" s="6">
        <f t="shared" ref="D52:T52" si="11">SUM(D3:D50)</f>
        <v>4377183</v>
      </c>
      <c r="E52" s="7">
        <f>D52/G52</f>
        <v>7.1485258672157312E-2</v>
      </c>
      <c r="F52" s="10">
        <f>D52/C52</f>
        <v>3.9887614033073349</v>
      </c>
      <c r="G52" s="6">
        <f t="shared" si="11"/>
        <v>61231967</v>
      </c>
      <c r="H52" s="6">
        <f t="shared" si="11"/>
        <v>2440101</v>
      </c>
      <c r="I52" s="7">
        <f>H52/D52</f>
        <v>0.55745921520758901</v>
      </c>
      <c r="J52" s="10">
        <f>H52/C52</f>
        <v>2.2235718015380281</v>
      </c>
      <c r="K52" s="6">
        <f t="shared" si="11"/>
        <v>458491</v>
      </c>
      <c r="L52" s="6">
        <f t="shared" si="11"/>
        <v>264279</v>
      </c>
      <c r="M52" s="6">
        <f t="shared" si="11"/>
        <v>24920</v>
      </c>
      <c r="N52" s="6">
        <f t="shared" si="11"/>
        <v>747690</v>
      </c>
      <c r="O52" s="7">
        <f>N52/D52</f>
        <v>0.17081533945462185</v>
      </c>
      <c r="P52" s="7">
        <f>N52/T52</f>
        <v>0.51815686981108544</v>
      </c>
      <c r="Q52" s="10">
        <f>N52/C52</f>
        <v>0.68134163310943618</v>
      </c>
      <c r="R52" s="6">
        <f t="shared" si="11"/>
        <v>98704</v>
      </c>
      <c r="S52" s="6">
        <f t="shared" si="11"/>
        <v>596586</v>
      </c>
      <c r="T52" s="6">
        <f t="shared" si="11"/>
        <v>1442980</v>
      </c>
      <c r="U52" s="7">
        <f>T52/D52</f>
        <v>0.32965950932369059</v>
      </c>
      <c r="V52" s="10">
        <f>T52/C52</f>
        <v>1.3149331270235716</v>
      </c>
      <c r="W52" s="6">
        <f>SUM(W3:W50)</f>
        <v>494102</v>
      </c>
      <c r="X52" s="8"/>
      <c r="Y52" s="7">
        <f>W52/D52</f>
        <v>0.11288127546872041</v>
      </c>
      <c r="Z52" s="10">
        <f>W52/C52</f>
        <v>0.45025647474573505</v>
      </c>
    </row>
    <row r="53" spans="1:26" x14ac:dyDescent="0.2">
      <c r="A53" s="4" t="s">
        <v>120</v>
      </c>
      <c r="B53" s="4"/>
      <c r="C53" s="5">
        <f>AVERAGE(C3:C50)</f>
        <v>22862.0625</v>
      </c>
      <c r="D53" s="6">
        <f t="shared" ref="D53:Z53" si="12">AVERAGE(D3:D50)</f>
        <v>91191.3125</v>
      </c>
      <c r="E53" s="7">
        <f>AVERAGE(E3:E50)</f>
        <v>8.2645320870251296E-2</v>
      </c>
      <c r="F53" s="10">
        <f>AVERAGE(F3:F50)</f>
        <v>4.8289571491670236</v>
      </c>
      <c r="G53" s="6">
        <f t="shared" si="12"/>
        <v>1275665.9791666667</v>
      </c>
      <c r="H53" s="6">
        <f t="shared" si="12"/>
        <v>50835.4375</v>
      </c>
      <c r="I53" s="7">
        <f t="shared" si="12"/>
        <v>0.56797900928133693</v>
      </c>
      <c r="J53" s="10">
        <f t="shared" si="12"/>
        <v>2.9135970116237453</v>
      </c>
      <c r="K53" s="6">
        <f t="shared" si="12"/>
        <v>9551.8958333333339</v>
      </c>
      <c r="L53" s="6">
        <f t="shared" si="12"/>
        <v>5505.8125</v>
      </c>
      <c r="M53" s="6">
        <f t="shared" si="12"/>
        <v>519.16666666666663</v>
      </c>
      <c r="N53" s="6">
        <f t="shared" si="12"/>
        <v>15576.875</v>
      </c>
      <c r="O53" s="7">
        <f t="shared" si="12"/>
        <v>0.21909753865485582</v>
      </c>
      <c r="P53" s="7">
        <f t="shared" si="12"/>
        <v>0.64791767640544584</v>
      </c>
      <c r="Q53" s="10">
        <f t="shared" si="12"/>
        <v>0.86822682520158034</v>
      </c>
      <c r="R53" s="6">
        <f t="shared" si="12"/>
        <v>2056.3333333333335</v>
      </c>
      <c r="S53" s="6">
        <f t="shared" si="12"/>
        <v>12428.875</v>
      </c>
      <c r="T53" s="6">
        <f t="shared" si="12"/>
        <v>30062.083333333332</v>
      </c>
      <c r="U53" s="7">
        <f t="shared" si="12"/>
        <v>0.33558100724376833</v>
      </c>
      <c r="V53" s="10">
        <f t="shared" si="12"/>
        <v>1.4156013532793921</v>
      </c>
      <c r="W53" s="6">
        <f>AVERAGE(W3:W50)</f>
        <v>10293.791666666666</v>
      </c>
      <c r="X53" s="8"/>
      <c r="Y53" s="7">
        <f t="shared" si="12"/>
        <v>9.6439983474894755E-2</v>
      </c>
      <c r="Z53" s="10">
        <f t="shared" si="12"/>
        <v>0.49975878426388598</v>
      </c>
    </row>
    <row r="54" spans="1:26" x14ac:dyDescent="0.2">
      <c r="A54" s="4" t="s">
        <v>121</v>
      </c>
      <c r="B54" s="4"/>
      <c r="C54" s="5">
        <f>MEDIAN(C3:C50)</f>
        <v>14422</v>
      </c>
      <c r="D54" s="6">
        <f t="shared" ref="D54:Z54" si="13">MEDIAN(D3:D50)</f>
        <v>57918.5</v>
      </c>
      <c r="E54" s="7">
        <f>MEDIAN(E3:E50)</f>
        <v>7.8995834635321144E-2</v>
      </c>
      <c r="F54" s="10">
        <f>MEDIAN(F3:F50)</f>
        <v>4.0857724318654629</v>
      </c>
      <c r="G54" s="6">
        <f t="shared" si="13"/>
        <v>762437.5</v>
      </c>
      <c r="H54" s="6">
        <f t="shared" si="13"/>
        <v>32869</v>
      </c>
      <c r="I54" s="7">
        <f t="shared" si="13"/>
        <v>0.57530609351752338</v>
      </c>
      <c r="J54" s="10">
        <f t="shared" si="13"/>
        <v>2.1461843467061419</v>
      </c>
      <c r="K54" s="6">
        <f t="shared" si="13"/>
        <v>6338</v>
      </c>
      <c r="L54" s="6">
        <f t="shared" si="13"/>
        <v>1518</v>
      </c>
      <c r="M54" s="6">
        <f t="shared" si="13"/>
        <v>0</v>
      </c>
      <c r="N54" s="6">
        <f t="shared" si="13"/>
        <v>10322.5</v>
      </c>
      <c r="O54" s="7">
        <f t="shared" si="13"/>
        <v>0.18437227373817686</v>
      </c>
      <c r="P54" s="7">
        <f t="shared" si="13"/>
        <v>0.66257627978938127</v>
      </c>
      <c r="Q54" s="10">
        <f t="shared" si="13"/>
        <v>0.67583750591216896</v>
      </c>
      <c r="R54" s="6">
        <f t="shared" si="13"/>
        <v>1364.5</v>
      </c>
      <c r="S54" s="6">
        <f t="shared" si="13"/>
        <v>3131.5</v>
      </c>
      <c r="T54" s="6">
        <f t="shared" si="13"/>
        <v>18137</v>
      </c>
      <c r="U54" s="7">
        <f t="shared" si="13"/>
        <v>0.3091970345405044</v>
      </c>
      <c r="V54" s="10">
        <f t="shared" si="13"/>
        <v>1.1327137896805612</v>
      </c>
      <c r="W54" s="6">
        <f>MEDIAN(W3:W50)</f>
        <v>4161.5</v>
      </c>
      <c r="X54" s="8"/>
      <c r="Y54" s="7">
        <f t="shared" si="13"/>
        <v>8.2803939453555825E-2</v>
      </c>
      <c r="Z54" s="10">
        <f t="shared" si="13"/>
        <v>0.3222653228276689</v>
      </c>
    </row>
  </sheetData>
  <autoFilter ref="A2:Z2" xr:uid="{72337050-779E-427E-AEE5-209163E89E11}"/>
  <sortState xmlns:xlrd2="http://schemas.microsoft.com/office/spreadsheetml/2017/richdata2" ref="A4:Z50">
    <sortCondition ref="B3:B50"/>
  </sortState>
  <mergeCells count="8">
    <mergeCell ref="K1:Q1"/>
    <mergeCell ref="R1:V1"/>
    <mergeCell ref="W1:Z1"/>
    <mergeCell ref="A1:A2"/>
    <mergeCell ref="B1:B2"/>
    <mergeCell ref="C1:C2"/>
    <mergeCell ref="D1:G1"/>
    <mergeCell ref="H1:J1"/>
  </mergeCells>
  <conditionalFormatting sqref="A5:X50 A4:V4 X4 A3:Z3 Y4:Z50">
    <cfRule type="expression" dxfId="2" priority="1">
      <formula>MOD(ROW(),2)=1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E5DE-6289-475C-9007-95110B897D62}">
  <sheetPr>
    <tabColor theme="7" tint="0.39997558519241921"/>
  </sheetPr>
  <dimension ref="A1:Y54"/>
  <sheetViews>
    <sheetView showGridLines="0" workbookViewId="0">
      <pane xSplit="1" ySplit="2" topLeftCell="B3" activePane="bottomRight" state="frozen"/>
      <selection pane="topRight" activeCell="B1" sqref="B1"/>
      <selection pane="bottomLeft" activeCell="A3" sqref="A3"/>
      <selection pane="bottomRight" sqref="A1:A2"/>
    </sheetView>
  </sheetViews>
  <sheetFormatPr defaultColWidth="9.140625" defaultRowHeight="12.75" x14ac:dyDescent="0.2"/>
  <cols>
    <col min="1" max="1" width="38.7109375" style="2" bestFit="1" customWidth="1"/>
    <col min="2" max="2" width="14.7109375" style="2" customWidth="1"/>
    <col min="3" max="3" width="12.42578125" style="2" customWidth="1"/>
    <col min="4" max="4" width="13.85546875" style="2" customWidth="1"/>
    <col min="5" max="5" width="14" style="3" customWidth="1"/>
    <col min="6" max="6" width="12.85546875" style="2" customWidth="1"/>
    <col min="7" max="7" width="13.42578125" style="2" customWidth="1"/>
    <col min="8" max="8" width="15.140625" style="2" customWidth="1"/>
    <col min="9" max="9" width="13.28515625" style="2" customWidth="1"/>
    <col min="10" max="10" width="12.85546875" style="2" customWidth="1"/>
    <col min="11" max="11" width="13.28515625" style="2" customWidth="1"/>
    <col min="12" max="12" width="15.140625" style="3" customWidth="1"/>
    <col min="13" max="13" width="12.7109375" style="2" customWidth="1"/>
    <col min="14" max="14" width="13.28515625" style="2" customWidth="1"/>
    <col min="15" max="15" width="14.28515625" style="3" customWidth="1"/>
    <col min="16" max="16" width="12.5703125" style="2" customWidth="1"/>
    <col min="17" max="17" width="13.140625" style="2" customWidth="1"/>
    <col min="18" max="18" width="13.7109375" style="3" customWidth="1"/>
    <col min="19" max="19" width="13.28515625" style="2" customWidth="1"/>
    <col min="20" max="20" width="15" style="2" bestFit="1" customWidth="1"/>
    <col min="21" max="21" width="14.42578125" style="2" customWidth="1"/>
    <col min="22" max="22" width="68" style="93" customWidth="1"/>
    <col min="23" max="23" width="13.28515625" style="2" customWidth="1"/>
    <col min="24" max="24" width="13.28515625" style="3" customWidth="1"/>
    <col min="25" max="25" width="13.42578125" style="2" customWidth="1"/>
    <col min="26" max="16384" width="9.140625" style="2"/>
  </cols>
  <sheetData>
    <row r="1" spans="1:25" x14ac:dyDescent="0.2">
      <c r="A1" s="175" t="s">
        <v>0</v>
      </c>
      <c r="B1" s="175" t="s">
        <v>406</v>
      </c>
      <c r="C1" s="174" t="s">
        <v>1</v>
      </c>
      <c r="D1" s="161" t="s">
        <v>122</v>
      </c>
      <c r="E1" s="161"/>
      <c r="F1" s="161"/>
      <c r="G1" s="161"/>
      <c r="H1" s="158" t="s">
        <v>183</v>
      </c>
      <c r="I1" s="158"/>
      <c r="J1" s="158"/>
      <c r="K1" s="158"/>
      <c r="L1" s="158"/>
      <c r="M1" s="158"/>
      <c r="N1" s="159" t="s">
        <v>184</v>
      </c>
      <c r="O1" s="159"/>
      <c r="P1" s="159"/>
      <c r="Q1" s="160" t="s">
        <v>185</v>
      </c>
      <c r="R1" s="160"/>
      <c r="S1" s="160"/>
      <c r="T1" s="172" t="s">
        <v>186</v>
      </c>
      <c r="U1" s="172"/>
      <c r="V1" s="172"/>
      <c r="W1" s="172"/>
      <c r="X1" s="172"/>
      <c r="Y1" s="172"/>
    </row>
    <row r="2" spans="1:25" ht="56.25" customHeight="1" x14ac:dyDescent="0.2">
      <c r="A2" s="175"/>
      <c r="B2" s="175"/>
      <c r="C2" s="184"/>
      <c r="D2" s="24" t="s">
        <v>136</v>
      </c>
      <c r="E2" s="38" t="s">
        <v>187</v>
      </c>
      <c r="F2" s="38" t="s">
        <v>188</v>
      </c>
      <c r="G2" s="45" t="s">
        <v>126</v>
      </c>
      <c r="H2" s="15" t="s">
        <v>189</v>
      </c>
      <c r="I2" s="15" t="s">
        <v>190</v>
      </c>
      <c r="J2" s="15" t="s">
        <v>191</v>
      </c>
      <c r="K2" s="15" t="s">
        <v>192</v>
      </c>
      <c r="L2" s="16" t="s">
        <v>193</v>
      </c>
      <c r="M2" s="17" t="s">
        <v>194</v>
      </c>
      <c r="N2" s="18" t="s">
        <v>195</v>
      </c>
      <c r="O2" s="30" t="s">
        <v>196</v>
      </c>
      <c r="P2" s="32" t="s">
        <v>197</v>
      </c>
      <c r="Q2" s="21" t="s">
        <v>198</v>
      </c>
      <c r="R2" s="43" t="s">
        <v>199</v>
      </c>
      <c r="S2" s="46" t="s">
        <v>200</v>
      </c>
      <c r="T2" s="12" t="s">
        <v>201</v>
      </c>
      <c r="U2" s="12" t="s">
        <v>202</v>
      </c>
      <c r="V2" s="94" t="s">
        <v>203</v>
      </c>
      <c r="W2" s="44" t="s">
        <v>204</v>
      </c>
      <c r="X2" s="44" t="s">
        <v>205</v>
      </c>
      <c r="Y2" s="44" t="s">
        <v>206</v>
      </c>
    </row>
    <row r="3" spans="1:25" x14ac:dyDescent="0.2">
      <c r="A3" s="34" t="s">
        <v>27</v>
      </c>
      <c r="B3" s="51" t="s">
        <v>28</v>
      </c>
      <c r="C3" s="63">
        <v>17153</v>
      </c>
      <c r="D3" s="53">
        <v>199837</v>
      </c>
      <c r="E3" s="55">
        <f>D3/G3</f>
        <v>0.10756763448847549</v>
      </c>
      <c r="F3" s="64">
        <f>D3/C3</f>
        <v>11.650265259721332</v>
      </c>
      <c r="G3" s="54">
        <v>1857780</v>
      </c>
      <c r="H3" s="53">
        <v>1053</v>
      </c>
      <c r="I3" s="54">
        <v>1053</v>
      </c>
      <c r="J3" s="54">
        <v>1053</v>
      </c>
      <c r="K3" s="54">
        <v>3159</v>
      </c>
      <c r="L3" s="58">
        <f>K3/D3</f>
        <v>1.5807883424991367E-2</v>
      </c>
      <c r="M3" s="64">
        <f>K3/C3</f>
        <v>0.1841660350959016</v>
      </c>
      <c r="N3" s="53">
        <v>102617</v>
      </c>
      <c r="O3" s="55">
        <f>N3/D3</f>
        <v>0.51350350535686584</v>
      </c>
      <c r="P3" s="64">
        <f>N3/C3</f>
        <v>5.9824520492042206</v>
      </c>
      <c r="Q3" s="53">
        <v>11206</v>
      </c>
      <c r="R3" s="55">
        <f>Q3/D3</f>
        <v>5.607570169688296E-2</v>
      </c>
      <c r="S3" s="64">
        <f>Q3/C3</f>
        <v>0.65329679939369212</v>
      </c>
      <c r="T3" s="85">
        <v>23648</v>
      </c>
      <c r="U3" s="126">
        <v>59207</v>
      </c>
      <c r="V3" s="99" t="s">
        <v>366</v>
      </c>
      <c r="W3" s="54">
        <f>T3+U3</f>
        <v>82855</v>
      </c>
      <c r="X3" s="55">
        <f>W3/D3</f>
        <v>0.41461290952125984</v>
      </c>
      <c r="Y3" s="65">
        <f>W3/C3</f>
        <v>4.8303503760275168</v>
      </c>
    </row>
    <row r="4" spans="1:25" x14ac:dyDescent="0.2">
      <c r="A4" s="34" t="s">
        <v>29</v>
      </c>
      <c r="B4" s="51" t="s">
        <v>30</v>
      </c>
      <c r="C4" s="63">
        <v>22493</v>
      </c>
      <c r="D4" s="53">
        <v>183973</v>
      </c>
      <c r="E4" s="55">
        <f t="shared" ref="E4:E50" si="0">D4/G4</f>
        <v>0.17495311709504771</v>
      </c>
      <c r="F4" s="64">
        <f t="shared" ref="F4:F50" si="1">D4/C4</f>
        <v>8.1791223936335751</v>
      </c>
      <c r="G4" s="54">
        <v>1051556</v>
      </c>
      <c r="H4" s="53">
        <v>0</v>
      </c>
      <c r="I4" s="54">
        <v>0</v>
      </c>
      <c r="J4" s="54">
        <v>0</v>
      </c>
      <c r="K4" s="54">
        <v>0</v>
      </c>
      <c r="L4" s="56">
        <f t="shared" ref="L4:L50" si="2">K4/D4</f>
        <v>0</v>
      </c>
      <c r="M4" s="64">
        <f t="shared" ref="M4:M50" si="3">K4/C4</f>
        <v>0</v>
      </c>
      <c r="N4" s="53">
        <v>83613</v>
      </c>
      <c r="O4" s="55">
        <f t="shared" ref="O4:O50" si="4">N4/D4</f>
        <v>0.45448516901936697</v>
      </c>
      <c r="P4" s="64">
        <f t="shared" ref="P4:P50" si="5">N4/C4</f>
        <v>3.7172898235006446</v>
      </c>
      <c r="Q4" s="53">
        <v>36241</v>
      </c>
      <c r="R4" s="55">
        <f t="shared" ref="R4:R50" si="6">Q4/D4</f>
        <v>0.19699086278964847</v>
      </c>
      <c r="S4" s="64">
        <f t="shared" ref="S4:S50" si="7">Q4/C4</f>
        <v>1.6112123771840128</v>
      </c>
      <c r="T4" s="85">
        <v>32995</v>
      </c>
      <c r="U4" s="126">
        <v>31124</v>
      </c>
      <c r="V4" s="99" t="s">
        <v>396</v>
      </c>
      <c r="W4" s="54">
        <f t="shared" ref="W4:W50" si="8">T4+U4</f>
        <v>64119</v>
      </c>
      <c r="X4" s="55">
        <f t="shared" ref="X4:X50" si="9">W4/D4</f>
        <v>0.34852396819098452</v>
      </c>
      <c r="Y4" s="65">
        <f t="shared" ref="Y4:Y50" si="10">W4/C4</f>
        <v>2.8506201929489174</v>
      </c>
    </row>
    <row r="5" spans="1:25" x14ac:dyDescent="0.2">
      <c r="A5" s="34" t="s">
        <v>31</v>
      </c>
      <c r="B5" s="51" t="s">
        <v>32</v>
      </c>
      <c r="C5" s="63">
        <v>12330</v>
      </c>
      <c r="D5" s="53">
        <v>200131</v>
      </c>
      <c r="E5" s="55">
        <f t="shared" si="0"/>
        <v>0.19423857848313561</v>
      </c>
      <c r="F5" s="64">
        <f t="shared" si="1"/>
        <v>16.231224655312246</v>
      </c>
      <c r="G5" s="54">
        <v>1030336</v>
      </c>
      <c r="H5" s="53">
        <v>7053</v>
      </c>
      <c r="I5" s="54">
        <v>2352</v>
      </c>
      <c r="J5" s="54">
        <v>0</v>
      </c>
      <c r="K5" s="54">
        <v>9405</v>
      </c>
      <c r="L5" s="56">
        <f t="shared" si="2"/>
        <v>4.6994218786694714E-2</v>
      </c>
      <c r="M5" s="64">
        <f t="shared" si="3"/>
        <v>0.76277372262773724</v>
      </c>
      <c r="N5" s="53">
        <v>106146</v>
      </c>
      <c r="O5" s="55">
        <f t="shared" si="4"/>
        <v>0.53038259939739474</v>
      </c>
      <c r="P5" s="64">
        <f t="shared" si="5"/>
        <v>8.6087591240875909</v>
      </c>
      <c r="Q5" s="53">
        <v>39264</v>
      </c>
      <c r="R5" s="55">
        <f t="shared" si="6"/>
        <v>0.19619149457105595</v>
      </c>
      <c r="S5" s="64">
        <f t="shared" si="7"/>
        <v>3.1844282238442823</v>
      </c>
      <c r="T5" s="85">
        <v>20475</v>
      </c>
      <c r="U5" s="126">
        <v>24841</v>
      </c>
      <c r="V5" s="99" t="s">
        <v>381</v>
      </c>
      <c r="W5" s="54">
        <f t="shared" si="8"/>
        <v>45316</v>
      </c>
      <c r="X5" s="55">
        <f t="shared" si="9"/>
        <v>0.22643168724485463</v>
      </c>
      <c r="Y5" s="65">
        <f t="shared" si="10"/>
        <v>3.6752635847526358</v>
      </c>
    </row>
    <row r="6" spans="1:25" x14ac:dyDescent="0.2">
      <c r="A6" s="34" t="s">
        <v>34</v>
      </c>
      <c r="B6" s="51" t="s">
        <v>32</v>
      </c>
      <c r="C6" s="63">
        <v>3828</v>
      </c>
      <c r="D6" s="53">
        <v>44898</v>
      </c>
      <c r="E6" s="55">
        <f t="shared" si="0"/>
        <v>0.30197537008763731</v>
      </c>
      <c r="F6" s="64">
        <f t="shared" si="1"/>
        <v>11.72884012539185</v>
      </c>
      <c r="G6" s="54">
        <v>148681</v>
      </c>
      <c r="H6" s="53">
        <v>663</v>
      </c>
      <c r="I6" s="54">
        <v>0</v>
      </c>
      <c r="J6" s="54">
        <v>0</v>
      </c>
      <c r="K6" s="54">
        <v>663</v>
      </c>
      <c r="L6" s="58">
        <f t="shared" si="2"/>
        <v>1.476680475745022E-2</v>
      </c>
      <c r="M6" s="64">
        <f t="shared" si="3"/>
        <v>0.17319749216300939</v>
      </c>
      <c r="N6" s="53">
        <v>21681</v>
      </c>
      <c r="O6" s="55">
        <f t="shared" si="4"/>
        <v>0.48289456100494454</v>
      </c>
      <c r="P6" s="64">
        <f t="shared" si="5"/>
        <v>5.6637931034482758</v>
      </c>
      <c r="Q6" s="53">
        <v>249</v>
      </c>
      <c r="R6" s="58">
        <f t="shared" si="6"/>
        <v>5.5459040491781372E-3</v>
      </c>
      <c r="S6" s="64">
        <f t="shared" si="7"/>
        <v>6.5047021943573674E-2</v>
      </c>
      <c r="T6" s="85">
        <v>10305</v>
      </c>
      <c r="U6" s="126">
        <v>12000</v>
      </c>
      <c r="V6" s="99" t="s">
        <v>393</v>
      </c>
      <c r="W6" s="54">
        <f t="shared" si="8"/>
        <v>22305</v>
      </c>
      <c r="X6" s="55">
        <f t="shared" si="9"/>
        <v>0.49679273018842712</v>
      </c>
      <c r="Y6" s="65">
        <f t="shared" si="10"/>
        <v>5.8268025078369909</v>
      </c>
    </row>
    <row r="7" spans="1:25" x14ac:dyDescent="0.2">
      <c r="A7" s="34" t="s">
        <v>35</v>
      </c>
      <c r="B7" s="51" t="s">
        <v>36</v>
      </c>
      <c r="C7" s="63">
        <v>22583</v>
      </c>
      <c r="D7" s="53">
        <v>78064</v>
      </c>
      <c r="E7" s="55">
        <f t="shared" si="0"/>
        <v>0.3296106604964596</v>
      </c>
      <c r="F7" s="64">
        <f t="shared" si="1"/>
        <v>3.456759509365452</v>
      </c>
      <c r="G7" s="54">
        <v>236837</v>
      </c>
      <c r="H7" s="53">
        <v>0</v>
      </c>
      <c r="I7" s="54">
        <v>0</v>
      </c>
      <c r="J7" s="54">
        <v>0</v>
      </c>
      <c r="K7" s="54">
        <v>0</v>
      </c>
      <c r="L7" s="56">
        <f t="shared" si="2"/>
        <v>0</v>
      </c>
      <c r="M7" s="64">
        <f t="shared" si="3"/>
        <v>0</v>
      </c>
      <c r="N7" s="53">
        <v>16887</v>
      </c>
      <c r="O7" s="55">
        <f t="shared" si="4"/>
        <v>0.21632250461160074</v>
      </c>
      <c r="P7" s="64">
        <f t="shared" si="5"/>
        <v>0.74777487490590266</v>
      </c>
      <c r="Q7" s="53">
        <v>11352</v>
      </c>
      <c r="R7" s="55">
        <f t="shared" si="6"/>
        <v>0.14541914326706293</v>
      </c>
      <c r="S7" s="64">
        <f t="shared" si="7"/>
        <v>0.50267900633219675</v>
      </c>
      <c r="T7" s="85">
        <v>24902</v>
      </c>
      <c r="U7" s="126">
        <v>24923</v>
      </c>
      <c r="V7" s="99" t="s">
        <v>364</v>
      </c>
      <c r="W7" s="54">
        <f t="shared" si="8"/>
        <v>49825</v>
      </c>
      <c r="X7" s="55">
        <f t="shared" si="9"/>
        <v>0.6382583521213363</v>
      </c>
      <c r="Y7" s="65">
        <f t="shared" si="10"/>
        <v>2.2063056281273523</v>
      </c>
    </row>
    <row r="8" spans="1:25" s="110" customFormat="1" ht="25.5" x14ac:dyDescent="0.25">
      <c r="A8" s="100" t="s">
        <v>37</v>
      </c>
      <c r="B8" s="101" t="s">
        <v>38</v>
      </c>
      <c r="C8" s="115">
        <v>7997</v>
      </c>
      <c r="D8" s="103">
        <v>85209</v>
      </c>
      <c r="E8" s="105">
        <f t="shared" si="0"/>
        <v>0.21246319065061225</v>
      </c>
      <c r="F8" s="116">
        <f t="shared" si="1"/>
        <v>10.655120670251344</v>
      </c>
      <c r="G8" s="104">
        <v>401053</v>
      </c>
      <c r="H8" s="103">
        <v>6766</v>
      </c>
      <c r="I8" s="104">
        <v>5661</v>
      </c>
      <c r="J8" s="104">
        <v>3821</v>
      </c>
      <c r="K8" s="104">
        <v>16248</v>
      </c>
      <c r="L8" s="107">
        <f t="shared" si="2"/>
        <v>0.19068408266732387</v>
      </c>
      <c r="M8" s="116">
        <f t="shared" si="3"/>
        <v>2.0317619107165186</v>
      </c>
      <c r="N8" s="103">
        <v>35183</v>
      </c>
      <c r="O8" s="105">
        <f t="shared" si="4"/>
        <v>0.41290239293971293</v>
      </c>
      <c r="P8" s="116">
        <f t="shared" si="5"/>
        <v>4.3995248218081784</v>
      </c>
      <c r="Q8" s="103">
        <v>2893</v>
      </c>
      <c r="R8" s="105">
        <f t="shared" si="6"/>
        <v>3.3951812601955192E-2</v>
      </c>
      <c r="S8" s="116">
        <f t="shared" si="7"/>
        <v>0.36176066024759285</v>
      </c>
      <c r="T8" s="119">
        <v>11713</v>
      </c>
      <c r="U8" s="127">
        <v>19172</v>
      </c>
      <c r="V8" s="108" t="s">
        <v>370</v>
      </c>
      <c r="W8" s="104">
        <f t="shared" si="8"/>
        <v>30885</v>
      </c>
      <c r="X8" s="105">
        <f t="shared" si="9"/>
        <v>0.362461711791008</v>
      </c>
      <c r="Y8" s="117">
        <f t="shared" si="10"/>
        <v>3.8620732774790545</v>
      </c>
    </row>
    <row r="9" spans="1:25" x14ac:dyDescent="0.2">
      <c r="A9" s="34" t="s">
        <v>39</v>
      </c>
      <c r="B9" s="51" t="s">
        <v>40</v>
      </c>
      <c r="C9" s="63">
        <v>35688</v>
      </c>
      <c r="D9" s="53">
        <v>189822</v>
      </c>
      <c r="E9" s="55">
        <f t="shared" si="0"/>
        <v>0.1476401699609631</v>
      </c>
      <c r="F9" s="64">
        <f t="shared" si="1"/>
        <v>5.3189307330195019</v>
      </c>
      <c r="G9" s="54">
        <v>1285707</v>
      </c>
      <c r="H9" s="53">
        <v>8100</v>
      </c>
      <c r="I9" s="54">
        <v>7500</v>
      </c>
      <c r="J9" s="54">
        <v>29860</v>
      </c>
      <c r="K9" s="54">
        <v>45460</v>
      </c>
      <c r="L9" s="56">
        <f t="shared" si="2"/>
        <v>0.23948751988705208</v>
      </c>
      <c r="M9" s="64">
        <f t="shared" si="3"/>
        <v>1.2738175297018606</v>
      </c>
      <c r="N9" s="53">
        <v>52965</v>
      </c>
      <c r="O9" s="55">
        <f t="shared" si="4"/>
        <v>0.2790245598508076</v>
      </c>
      <c r="P9" s="64">
        <f t="shared" si="5"/>
        <v>1.4841123066577</v>
      </c>
      <c r="Q9" s="53">
        <v>3428</v>
      </c>
      <c r="R9" s="56">
        <f t="shared" si="6"/>
        <v>1.8059023716955884E-2</v>
      </c>
      <c r="S9" s="64">
        <f t="shared" si="7"/>
        <v>9.6054696256444749E-2</v>
      </c>
      <c r="T9" s="85">
        <v>49963</v>
      </c>
      <c r="U9" s="126">
        <v>38006</v>
      </c>
      <c r="V9" s="99" t="s">
        <v>368</v>
      </c>
      <c r="W9" s="54">
        <f t="shared" si="8"/>
        <v>87969</v>
      </c>
      <c r="X9" s="55">
        <f t="shared" si="9"/>
        <v>0.46342889654518443</v>
      </c>
      <c r="Y9" s="65">
        <f t="shared" si="10"/>
        <v>2.4649462004034968</v>
      </c>
    </row>
    <row r="10" spans="1:25" s="110" customFormat="1" ht="25.5" x14ac:dyDescent="0.25">
      <c r="A10" s="100" t="s">
        <v>42</v>
      </c>
      <c r="B10" s="101" t="s">
        <v>43</v>
      </c>
      <c r="C10" s="115">
        <v>82934</v>
      </c>
      <c r="D10" s="103">
        <v>676032</v>
      </c>
      <c r="E10" s="105">
        <f t="shared" si="0"/>
        <v>0.16456038532570583</v>
      </c>
      <c r="F10" s="116">
        <f t="shared" si="1"/>
        <v>8.1514457279282322</v>
      </c>
      <c r="G10" s="104">
        <v>4108109</v>
      </c>
      <c r="H10" s="103">
        <v>6693</v>
      </c>
      <c r="I10" s="104">
        <v>3394</v>
      </c>
      <c r="J10" s="104">
        <v>0</v>
      </c>
      <c r="K10" s="104">
        <v>10087</v>
      </c>
      <c r="L10" s="106">
        <f t="shared" si="2"/>
        <v>1.4920891318754141E-2</v>
      </c>
      <c r="M10" s="116">
        <f t="shared" si="3"/>
        <v>0.1216268357971399</v>
      </c>
      <c r="N10" s="103">
        <v>267652</v>
      </c>
      <c r="O10" s="105">
        <f t="shared" si="4"/>
        <v>0.39591616964877402</v>
      </c>
      <c r="P10" s="116">
        <f t="shared" si="5"/>
        <v>3.227289169701208</v>
      </c>
      <c r="Q10" s="103">
        <v>12791</v>
      </c>
      <c r="R10" s="107">
        <f t="shared" si="6"/>
        <v>1.8920701978604564E-2</v>
      </c>
      <c r="S10" s="116">
        <f t="shared" si="7"/>
        <v>0.15423107531289942</v>
      </c>
      <c r="T10" s="119">
        <v>113798</v>
      </c>
      <c r="U10" s="127">
        <v>271704</v>
      </c>
      <c r="V10" s="108" t="s">
        <v>369</v>
      </c>
      <c r="W10" s="104">
        <f t="shared" si="8"/>
        <v>385502</v>
      </c>
      <c r="X10" s="105">
        <f t="shared" si="9"/>
        <v>0.57024223705386723</v>
      </c>
      <c r="Y10" s="117">
        <f t="shared" si="10"/>
        <v>4.6482986471169845</v>
      </c>
    </row>
    <row r="11" spans="1:25" x14ac:dyDescent="0.2">
      <c r="A11" s="34" t="s">
        <v>44</v>
      </c>
      <c r="B11" s="51" t="s">
        <v>45</v>
      </c>
      <c r="C11" s="63">
        <v>36405</v>
      </c>
      <c r="D11" s="53">
        <v>307172</v>
      </c>
      <c r="E11" s="55">
        <f t="shared" si="0"/>
        <v>0.1640951453966368</v>
      </c>
      <c r="F11" s="64">
        <f t="shared" si="1"/>
        <v>8.4376321933800309</v>
      </c>
      <c r="G11" s="54">
        <v>1871914</v>
      </c>
      <c r="H11" s="53">
        <v>15408</v>
      </c>
      <c r="I11" s="54">
        <v>11175</v>
      </c>
      <c r="J11" s="54">
        <v>0</v>
      </c>
      <c r="K11" s="54">
        <v>26583</v>
      </c>
      <c r="L11" s="56">
        <f t="shared" si="2"/>
        <v>8.6541090984855393E-2</v>
      </c>
      <c r="M11" s="64">
        <f t="shared" si="3"/>
        <v>0.73020189534404611</v>
      </c>
      <c r="N11" s="53">
        <v>195178</v>
      </c>
      <c r="O11" s="55">
        <f t="shared" si="4"/>
        <v>0.63540296641620986</v>
      </c>
      <c r="P11" s="64">
        <f t="shared" si="5"/>
        <v>5.3612965252025822</v>
      </c>
      <c r="Q11" s="53">
        <v>37570</v>
      </c>
      <c r="R11" s="55">
        <f t="shared" si="6"/>
        <v>0.12230932506869116</v>
      </c>
      <c r="S11" s="64">
        <f t="shared" si="7"/>
        <v>1.0320010987501718</v>
      </c>
      <c r="T11" s="85">
        <v>47841</v>
      </c>
      <c r="U11" s="126">
        <v>0</v>
      </c>
      <c r="V11" s="99" t="s">
        <v>41</v>
      </c>
      <c r="W11" s="54">
        <f t="shared" si="8"/>
        <v>47841</v>
      </c>
      <c r="X11" s="55">
        <f t="shared" si="9"/>
        <v>0.15574661753024363</v>
      </c>
      <c r="Y11" s="65">
        <f t="shared" si="10"/>
        <v>1.3141326740832304</v>
      </c>
    </row>
    <row r="12" spans="1:25" x14ac:dyDescent="0.2">
      <c r="A12" s="34" t="s">
        <v>47</v>
      </c>
      <c r="B12" s="51" t="s">
        <v>48</v>
      </c>
      <c r="C12" s="63">
        <v>14312</v>
      </c>
      <c r="D12" s="53">
        <v>162958</v>
      </c>
      <c r="E12" s="55">
        <f t="shared" si="0"/>
        <v>0.20918172179105704</v>
      </c>
      <c r="F12" s="64">
        <f t="shared" si="1"/>
        <v>11.386109558412521</v>
      </c>
      <c r="G12" s="54">
        <v>779026</v>
      </c>
      <c r="H12" s="53">
        <v>6595</v>
      </c>
      <c r="I12" s="54">
        <v>115</v>
      </c>
      <c r="J12" s="54">
        <v>1300</v>
      </c>
      <c r="K12" s="54">
        <v>8010</v>
      </c>
      <c r="L12" s="56">
        <f t="shared" si="2"/>
        <v>4.91537696829858E-2</v>
      </c>
      <c r="M12" s="64">
        <f t="shared" si="3"/>
        <v>0.55967020681945223</v>
      </c>
      <c r="N12" s="53">
        <v>102993</v>
      </c>
      <c r="O12" s="55">
        <f t="shared" si="4"/>
        <v>0.63202174793505073</v>
      </c>
      <c r="P12" s="64">
        <f t="shared" si="5"/>
        <v>7.1962688652878706</v>
      </c>
      <c r="Q12" s="53">
        <v>11345</v>
      </c>
      <c r="R12" s="55">
        <f t="shared" si="6"/>
        <v>6.9619165674591005E-2</v>
      </c>
      <c r="S12" s="64">
        <f t="shared" si="7"/>
        <v>0.79269144773616551</v>
      </c>
      <c r="T12" s="85">
        <v>19196</v>
      </c>
      <c r="U12" s="126">
        <v>21414</v>
      </c>
      <c r="V12" s="99" t="s">
        <v>372</v>
      </c>
      <c r="W12" s="54">
        <f t="shared" si="8"/>
        <v>40610</v>
      </c>
      <c r="X12" s="55">
        <f t="shared" si="9"/>
        <v>0.24920531670737245</v>
      </c>
      <c r="Y12" s="65">
        <f t="shared" si="10"/>
        <v>2.8374790385690329</v>
      </c>
    </row>
    <row r="13" spans="1:25" x14ac:dyDescent="0.2">
      <c r="A13" s="34" t="s">
        <v>49</v>
      </c>
      <c r="B13" s="51" t="s">
        <v>50</v>
      </c>
      <c r="C13" s="63">
        <v>47139</v>
      </c>
      <c r="D13" s="53">
        <v>243505</v>
      </c>
      <c r="E13" s="55">
        <f t="shared" si="0"/>
        <v>0.10455215456741844</v>
      </c>
      <c r="F13" s="64">
        <f t="shared" si="1"/>
        <v>5.1656802223212201</v>
      </c>
      <c r="G13" s="54">
        <v>2329029</v>
      </c>
      <c r="H13" s="53">
        <v>13727</v>
      </c>
      <c r="I13" s="54">
        <v>15442</v>
      </c>
      <c r="J13" s="54">
        <v>0</v>
      </c>
      <c r="K13" s="54">
        <v>29169</v>
      </c>
      <c r="L13" s="56">
        <f t="shared" si="2"/>
        <v>0.11978809470031417</v>
      </c>
      <c r="M13" s="64">
        <f t="shared" si="3"/>
        <v>0.61878699166295426</v>
      </c>
      <c r="N13" s="53">
        <v>116361</v>
      </c>
      <c r="O13" s="55">
        <f t="shared" si="4"/>
        <v>0.47785877086712797</v>
      </c>
      <c r="P13" s="64">
        <f t="shared" si="5"/>
        <v>2.4684656017310509</v>
      </c>
      <c r="Q13" s="53">
        <v>17909</v>
      </c>
      <c r="R13" s="55">
        <f t="shared" si="6"/>
        <v>7.3546744420032437E-2</v>
      </c>
      <c r="S13" s="64">
        <f t="shared" si="7"/>
        <v>0.37991896306667516</v>
      </c>
      <c r="T13" s="85">
        <v>66878</v>
      </c>
      <c r="U13" s="126">
        <v>13188</v>
      </c>
      <c r="V13" s="99" t="s">
        <v>373</v>
      </c>
      <c r="W13" s="54">
        <f t="shared" si="8"/>
        <v>80066</v>
      </c>
      <c r="X13" s="55">
        <f t="shared" si="9"/>
        <v>0.32880639001252543</v>
      </c>
      <c r="Y13" s="65">
        <f t="shared" si="10"/>
        <v>1.6985086658605402</v>
      </c>
    </row>
    <row r="14" spans="1:25" x14ac:dyDescent="0.2">
      <c r="A14" s="34" t="s">
        <v>51</v>
      </c>
      <c r="B14" s="51" t="s">
        <v>52</v>
      </c>
      <c r="C14" s="63">
        <v>6460</v>
      </c>
      <c r="D14" s="53">
        <v>75432</v>
      </c>
      <c r="E14" s="55">
        <f t="shared" si="0"/>
        <v>0.25050810983142707</v>
      </c>
      <c r="F14" s="64">
        <f t="shared" si="1"/>
        <v>11.676780185758513</v>
      </c>
      <c r="G14" s="54">
        <v>301116</v>
      </c>
      <c r="H14" s="53">
        <v>2940</v>
      </c>
      <c r="I14" s="54">
        <v>310</v>
      </c>
      <c r="J14" s="54">
        <v>0</v>
      </c>
      <c r="K14" s="54">
        <v>3250</v>
      </c>
      <c r="L14" s="56">
        <f t="shared" si="2"/>
        <v>4.3085162795630502E-2</v>
      </c>
      <c r="M14" s="64">
        <f t="shared" si="3"/>
        <v>0.50309597523219818</v>
      </c>
      <c r="N14" s="53">
        <v>57636</v>
      </c>
      <c r="O14" s="55">
        <f t="shared" si="4"/>
        <v>0.76407890550429525</v>
      </c>
      <c r="P14" s="64">
        <f t="shared" si="5"/>
        <v>8.9219814241486066</v>
      </c>
      <c r="Q14" s="53">
        <v>4241</v>
      </c>
      <c r="R14" s="55">
        <f t="shared" si="6"/>
        <v>5.622282320500583E-2</v>
      </c>
      <c r="S14" s="64">
        <f t="shared" si="7"/>
        <v>0.65650154798761606</v>
      </c>
      <c r="T14" s="85">
        <v>10305</v>
      </c>
      <c r="U14" s="126">
        <v>0</v>
      </c>
      <c r="V14" s="99" t="s">
        <v>41</v>
      </c>
      <c r="W14" s="54">
        <f t="shared" si="8"/>
        <v>10305</v>
      </c>
      <c r="X14" s="55">
        <f t="shared" si="9"/>
        <v>0.13661310849506841</v>
      </c>
      <c r="Y14" s="65">
        <f t="shared" si="10"/>
        <v>1.5952012383900929</v>
      </c>
    </row>
    <row r="15" spans="1:25" x14ac:dyDescent="0.2">
      <c r="A15" s="34" t="s">
        <v>53</v>
      </c>
      <c r="B15" s="51" t="s">
        <v>54</v>
      </c>
      <c r="C15" s="63">
        <v>4469</v>
      </c>
      <c r="D15" s="53">
        <v>55187</v>
      </c>
      <c r="E15" s="55">
        <f t="shared" si="0"/>
        <v>0.24234267070080756</v>
      </c>
      <c r="F15" s="64">
        <f t="shared" si="1"/>
        <v>12.348847616916537</v>
      </c>
      <c r="G15" s="54">
        <v>227723</v>
      </c>
      <c r="H15" s="53">
        <v>3565</v>
      </c>
      <c r="I15" s="54">
        <v>2000</v>
      </c>
      <c r="J15" s="54">
        <v>0</v>
      </c>
      <c r="K15" s="54">
        <v>5565</v>
      </c>
      <c r="L15" s="56">
        <f t="shared" si="2"/>
        <v>0.10083896569844347</v>
      </c>
      <c r="M15" s="64">
        <f t="shared" si="3"/>
        <v>1.2452450212575521</v>
      </c>
      <c r="N15" s="53">
        <v>16800</v>
      </c>
      <c r="O15" s="55">
        <f t="shared" si="4"/>
        <v>0.30441951908964066</v>
      </c>
      <c r="P15" s="64">
        <f t="shared" si="5"/>
        <v>3.7592302528529871</v>
      </c>
      <c r="Q15" s="53">
        <v>18704</v>
      </c>
      <c r="R15" s="55">
        <f t="shared" si="6"/>
        <v>0.33892039791979994</v>
      </c>
      <c r="S15" s="64">
        <f t="shared" si="7"/>
        <v>4.185276348176326</v>
      </c>
      <c r="T15" s="85">
        <v>10305</v>
      </c>
      <c r="U15" s="126">
        <v>3813</v>
      </c>
      <c r="V15" s="99" t="s">
        <v>207</v>
      </c>
      <c r="W15" s="54">
        <f t="shared" si="8"/>
        <v>14118</v>
      </c>
      <c r="X15" s="55">
        <f t="shared" si="9"/>
        <v>0.25582111729211587</v>
      </c>
      <c r="Y15" s="65">
        <f t="shared" si="10"/>
        <v>3.1590959946296713</v>
      </c>
    </row>
    <row r="16" spans="1:25" x14ac:dyDescent="0.2">
      <c r="A16" s="34" t="s">
        <v>55</v>
      </c>
      <c r="B16" s="51" t="s">
        <v>56</v>
      </c>
      <c r="C16" s="63">
        <v>4489</v>
      </c>
      <c r="D16" s="53">
        <v>50805</v>
      </c>
      <c r="E16" s="55">
        <f t="shared" si="0"/>
        <v>0.21675690204661521</v>
      </c>
      <c r="F16" s="64">
        <f t="shared" si="1"/>
        <v>11.317665404321675</v>
      </c>
      <c r="G16" s="54">
        <v>234387</v>
      </c>
      <c r="H16" s="53">
        <v>3800</v>
      </c>
      <c r="I16" s="54">
        <v>1200</v>
      </c>
      <c r="J16" s="54">
        <v>0</v>
      </c>
      <c r="K16" s="54">
        <v>5000</v>
      </c>
      <c r="L16" s="56">
        <f t="shared" si="2"/>
        <v>9.8415510284420818E-2</v>
      </c>
      <c r="M16" s="64">
        <f t="shared" si="3"/>
        <v>1.1138338159946537</v>
      </c>
      <c r="N16" s="53">
        <v>29956</v>
      </c>
      <c r="O16" s="55">
        <f t="shared" si="4"/>
        <v>0.58962700521602207</v>
      </c>
      <c r="P16" s="64">
        <f t="shared" si="5"/>
        <v>6.6732011583871689</v>
      </c>
      <c r="Q16" s="53">
        <v>2040</v>
      </c>
      <c r="R16" s="55">
        <f t="shared" si="6"/>
        <v>4.0153528196043696E-2</v>
      </c>
      <c r="S16" s="64">
        <f t="shared" si="7"/>
        <v>0.45444419692581867</v>
      </c>
      <c r="T16" s="85">
        <v>10305</v>
      </c>
      <c r="U16" s="126">
        <v>3504</v>
      </c>
      <c r="V16" s="99" t="s">
        <v>376</v>
      </c>
      <c r="W16" s="54">
        <f t="shared" si="8"/>
        <v>13809</v>
      </c>
      <c r="X16" s="55">
        <f t="shared" si="9"/>
        <v>0.27180395630351345</v>
      </c>
      <c r="Y16" s="65">
        <f t="shared" si="10"/>
        <v>3.0761862330140342</v>
      </c>
    </row>
    <row r="17" spans="1:25" s="110" customFormat="1" ht="25.5" x14ac:dyDescent="0.25">
      <c r="A17" s="100" t="s">
        <v>57</v>
      </c>
      <c r="B17" s="101" t="s">
        <v>56</v>
      </c>
      <c r="C17" s="115">
        <v>5485</v>
      </c>
      <c r="D17" s="103">
        <v>73121</v>
      </c>
      <c r="E17" s="105">
        <f t="shared" si="0"/>
        <v>0.26616167499017196</v>
      </c>
      <c r="F17" s="116">
        <f t="shared" si="1"/>
        <v>13.331084776663628</v>
      </c>
      <c r="G17" s="104">
        <v>274724</v>
      </c>
      <c r="H17" s="103">
        <v>3819</v>
      </c>
      <c r="I17" s="104">
        <v>3200</v>
      </c>
      <c r="J17" s="104">
        <v>650</v>
      </c>
      <c r="K17" s="104">
        <v>7669</v>
      </c>
      <c r="L17" s="107">
        <f t="shared" si="2"/>
        <v>0.10488095075286169</v>
      </c>
      <c r="M17" s="116">
        <f t="shared" si="3"/>
        <v>1.3981768459434822</v>
      </c>
      <c r="N17" s="103">
        <v>30150</v>
      </c>
      <c r="O17" s="105">
        <f t="shared" si="4"/>
        <v>0.41233024712462901</v>
      </c>
      <c r="P17" s="116">
        <f t="shared" si="5"/>
        <v>5.4968094804010939</v>
      </c>
      <c r="Q17" s="103">
        <v>7607</v>
      </c>
      <c r="R17" s="105">
        <f t="shared" si="6"/>
        <v>0.10403304112361701</v>
      </c>
      <c r="S17" s="116">
        <f t="shared" si="7"/>
        <v>1.3868732907930721</v>
      </c>
      <c r="T17" s="119">
        <v>10305</v>
      </c>
      <c r="U17" s="127">
        <v>17390</v>
      </c>
      <c r="V17" s="108" t="s">
        <v>377</v>
      </c>
      <c r="W17" s="104">
        <f t="shared" si="8"/>
        <v>27695</v>
      </c>
      <c r="X17" s="105">
        <f t="shared" si="9"/>
        <v>0.37875576099889224</v>
      </c>
      <c r="Y17" s="117">
        <f t="shared" si="10"/>
        <v>5.0492251595259798</v>
      </c>
    </row>
    <row r="18" spans="1:25" x14ac:dyDescent="0.2">
      <c r="A18" s="34" t="s">
        <v>58</v>
      </c>
      <c r="B18" s="51" t="s">
        <v>59</v>
      </c>
      <c r="C18" s="63">
        <v>3778</v>
      </c>
      <c r="D18" s="53">
        <v>43941</v>
      </c>
      <c r="E18" s="55">
        <f t="shared" si="0"/>
        <v>0.33458208648377002</v>
      </c>
      <c r="F18" s="64">
        <f t="shared" si="1"/>
        <v>11.630757014293277</v>
      </c>
      <c r="G18" s="54">
        <v>131331</v>
      </c>
      <c r="H18" s="53">
        <v>1511</v>
      </c>
      <c r="I18" s="54">
        <v>1100</v>
      </c>
      <c r="J18" s="54">
        <v>163</v>
      </c>
      <c r="K18" s="54">
        <v>2774</v>
      </c>
      <c r="L18" s="56">
        <f t="shared" si="2"/>
        <v>6.3130106278873943E-2</v>
      </c>
      <c r="M18" s="64">
        <f t="shared" si="3"/>
        <v>0.73425092641609313</v>
      </c>
      <c r="N18" s="53">
        <v>17058</v>
      </c>
      <c r="O18" s="55">
        <f t="shared" si="4"/>
        <v>0.38820236225848298</v>
      </c>
      <c r="P18" s="64">
        <f t="shared" si="5"/>
        <v>4.5150873478030702</v>
      </c>
      <c r="Q18" s="53">
        <v>5487</v>
      </c>
      <c r="R18" s="55">
        <f t="shared" si="6"/>
        <v>0.12487198743770055</v>
      </c>
      <c r="S18" s="64">
        <f t="shared" si="7"/>
        <v>1.4523557437797776</v>
      </c>
      <c r="T18" s="85">
        <v>10305</v>
      </c>
      <c r="U18" s="126">
        <v>8317</v>
      </c>
      <c r="V18" s="99" t="s">
        <v>365</v>
      </c>
      <c r="W18" s="54">
        <f t="shared" si="8"/>
        <v>18622</v>
      </c>
      <c r="X18" s="55">
        <f t="shared" si="9"/>
        <v>0.42379554402494252</v>
      </c>
      <c r="Y18" s="65">
        <f t="shared" si="10"/>
        <v>4.929062996294336</v>
      </c>
    </row>
    <row r="19" spans="1:25" s="110" customFormat="1" ht="25.5" x14ac:dyDescent="0.25">
      <c r="A19" s="100" t="s">
        <v>60</v>
      </c>
      <c r="B19" s="101" t="s">
        <v>59</v>
      </c>
      <c r="C19" s="115">
        <v>4620</v>
      </c>
      <c r="D19" s="103">
        <v>33371</v>
      </c>
      <c r="E19" s="105">
        <f t="shared" si="0"/>
        <v>0.26397974923861883</v>
      </c>
      <c r="F19" s="116">
        <f t="shared" si="1"/>
        <v>7.2231601731601733</v>
      </c>
      <c r="G19" s="104">
        <v>126415</v>
      </c>
      <c r="H19" s="103">
        <v>2257</v>
      </c>
      <c r="I19" s="104">
        <v>1327</v>
      </c>
      <c r="J19" s="104">
        <v>0</v>
      </c>
      <c r="K19" s="104">
        <v>3584</v>
      </c>
      <c r="L19" s="107">
        <f t="shared" si="2"/>
        <v>0.10739863953732283</v>
      </c>
      <c r="M19" s="116">
        <f t="shared" si="3"/>
        <v>0.77575757575757576</v>
      </c>
      <c r="N19" s="103">
        <v>9648</v>
      </c>
      <c r="O19" s="105">
        <f t="shared" si="4"/>
        <v>0.28911330196877527</v>
      </c>
      <c r="P19" s="116">
        <f t="shared" si="5"/>
        <v>2.0883116883116881</v>
      </c>
      <c r="Q19" s="103">
        <v>4240</v>
      </c>
      <c r="R19" s="105">
        <f t="shared" si="6"/>
        <v>0.12705642623835067</v>
      </c>
      <c r="S19" s="116">
        <f t="shared" si="7"/>
        <v>0.91774891774891776</v>
      </c>
      <c r="T19" s="119">
        <v>10305</v>
      </c>
      <c r="U19" s="127">
        <v>5594</v>
      </c>
      <c r="V19" s="108" t="s">
        <v>382</v>
      </c>
      <c r="W19" s="104">
        <f t="shared" si="8"/>
        <v>15899</v>
      </c>
      <c r="X19" s="105">
        <f t="shared" si="9"/>
        <v>0.47643163225555124</v>
      </c>
      <c r="Y19" s="117">
        <f t="shared" si="10"/>
        <v>3.4413419913419911</v>
      </c>
    </row>
    <row r="20" spans="1:25" x14ac:dyDescent="0.2">
      <c r="A20" s="34" t="s">
        <v>61</v>
      </c>
      <c r="B20" s="51" t="s">
        <v>62</v>
      </c>
      <c r="C20" s="63">
        <v>5559</v>
      </c>
      <c r="D20" s="53">
        <v>99019</v>
      </c>
      <c r="E20" s="55">
        <f t="shared" si="0"/>
        <v>0.17121894874446239</v>
      </c>
      <c r="F20" s="64">
        <f t="shared" si="1"/>
        <v>17.812376326677459</v>
      </c>
      <c r="G20" s="54">
        <v>578318</v>
      </c>
      <c r="H20" s="53">
        <v>4039</v>
      </c>
      <c r="I20" s="54">
        <v>156</v>
      </c>
      <c r="J20" s="54">
        <v>0</v>
      </c>
      <c r="K20" s="54">
        <v>4195</v>
      </c>
      <c r="L20" s="56">
        <f t="shared" si="2"/>
        <v>4.2365606600753392E-2</v>
      </c>
      <c r="M20" s="64">
        <f t="shared" si="3"/>
        <v>0.75463212808058999</v>
      </c>
      <c r="N20" s="53">
        <v>77506</v>
      </c>
      <c r="O20" s="55">
        <f t="shared" si="4"/>
        <v>0.78273866631656552</v>
      </c>
      <c r="P20" s="64">
        <f t="shared" si="5"/>
        <v>13.94243568987228</v>
      </c>
      <c r="Q20" s="53">
        <v>6863</v>
      </c>
      <c r="R20" s="55">
        <f t="shared" si="6"/>
        <v>6.9309930417394638E-2</v>
      </c>
      <c r="S20" s="64">
        <f t="shared" si="7"/>
        <v>1.2345745637704624</v>
      </c>
      <c r="T20" s="85">
        <v>10305</v>
      </c>
      <c r="U20" s="126">
        <v>150</v>
      </c>
      <c r="V20" s="99" t="s">
        <v>380</v>
      </c>
      <c r="W20" s="54">
        <f t="shared" si="8"/>
        <v>10455</v>
      </c>
      <c r="X20" s="55">
        <f t="shared" si="9"/>
        <v>0.10558579666528646</v>
      </c>
      <c r="Y20" s="65">
        <f t="shared" si="10"/>
        <v>1.8807339449541285</v>
      </c>
    </row>
    <row r="21" spans="1:25" x14ac:dyDescent="0.2">
      <c r="A21" s="34" t="s">
        <v>63</v>
      </c>
      <c r="B21" s="51" t="s">
        <v>64</v>
      </c>
      <c r="C21" s="63">
        <v>29568</v>
      </c>
      <c r="D21" s="53">
        <v>102986</v>
      </c>
      <c r="E21" s="55">
        <f t="shared" si="0"/>
        <v>0.16627165054312026</v>
      </c>
      <c r="F21" s="64">
        <f t="shared" si="1"/>
        <v>3.4830221861471862</v>
      </c>
      <c r="G21" s="54">
        <v>619384</v>
      </c>
      <c r="H21" s="53">
        <v>650</v>
      </c>
      <c r="I21" s="54">
        <v>150</v>
      </c>
      <c r="J21" s="54">
        <v>0</v>
      </c>
      <c r="K21" s="54">
        <v>800</v>
      </c>
      <c r="L21" s="58">
        <f>K21/D21</f>
        <v>7.7680461421940844E-3</v>
      </c>
      <c r="M21" s="64">
        <f t="shared" si="3"/>
        <v>2.7056277056277056E-2</v>
      </c>
      <c r="N21" s="53">
        <v>55664</v>
      </c>
      <c r="O21" s="55">
        <f t="shared" si="4"/>
        <v>0.54050065057386443</v>
      </c>
      <c r="P21" s="64">
        <f t="shared" si="5"/>
        <v>1.8825757575757576</v>
      </c>
      <c r="Q21" s="53">
        <v>3708</v>
      </c>
      <c r="R21" s="55">
        <f t="shared" si="6"/>
        <v>3.6004893869069583E-2</v>
      </c>
      <c r="S21" s="64">
        <f t="shared" si="7"/>
        <v>0.12540584415584416</v>
      </c>
      <c r="T21" s="85">
        <v>41176</v>
      </c>
      <c r="U21" s="126">
        <v>1638</v>
      </c>
      <c r="V21" s="99" t="s">
        <v>385</v>
      </c>
      <c r="W21" s="54">
        <f t="shared" si="8"/>
        <v>42814</v>
      </c>
      <c r="X21" s="55">
        <f t="shared" si="9"/>
        <v>0.41572640941487193</v>
      </c>
      <c r="Y21" s="65">
        <f t="shared" si="10"/>
        <v>1.4479843073593073</v>
      </c>
    </row>
    <row r="22" spans="1:25" x14ac:dyDescent="0.2">
      <c r="A22" s="34" t="s">
        <v>65</v>
      </c>
      <c r="B22" s="51" t="s">
        <v>66</v>
      </c>
      <c r="C22" s="63">
        <v>22529</v>
      </c>
      <c r="D22" s="53">
        <v>128184</v>
      </c>
      <c r="E22" s="55">
        <f t="shared" si="0"/>
        <v>9.2613009922822495E-2</v>
      </c>
      <c r="F22" s="64">
        <f t="shared" si="1"/>
        <v>5.6897332327222694</v>
      </c>
      <c r="G22" s="54">
        <v>1384082</v>
      </c>
      <c r="H22" s="53">
        <v>860</v>
      </c>
      <c r="I22" s="54">
        <v>100</v>
      </c>
      <c r="J22" s="54">
        <v>436</v>
      </c>
      <c r="K22" s="54">
        <v>1396</v>
      </c>
      <c r="L22" s="58">
        <f t="shared" si="2"/>
        <v>1.08905947700181E-2</v>
      </c>
      <c r="M22" s="64">
        <f t="shared" si="3"/>
        <v>6.1964578987083317E-2</v>
      </c>
      <c r="N22" s="53">
        <v>67529</v>
      </c>
      <c r="O22" s="55">
        <f t="shared" si="4"/>
        <v>0.5268130187854958</v>
      </c>
      <c r="P22" s="64">
        <f t="shared" si="5"/>
        <v>2.9974255404145769</v>
      </c>
      <c r="Q22" s="53">
        <v>8856</v>
      </c>
      <c r="R22" s="55">
        <f t="shared" si="6"/>
        <v>6.9088185733008803E-2</v>
      </c>
      <c r="S22" s="64">
        <f t="shared" si="7"/>
        <v>0.39309334635358872</v>
      </c>
      <c r="T22" s="85">
        <v>30394</v>
      </c>
      <c r="U22" s="126">
        <v>20009</v>
      </c>
      <c r="V22" s="99" t="s">
        <v>383</v>
      </c>
      <c r="W22" s="54">
        <f t="shared" si="8"/>
        <v>50403</v>
      </c>
      <c r="X22" s="55">
        <f t="shared" si="9"/>
        <v>0.39320820071147727</v>
      </c>
      <c r="Y22" s="65">
        <f t="shared" si="10"/>
        <v>2.2372497669670204</v>
      </c>
    </row>
    <row r="23" spans="1:25" x14ac:dyDescent="0.2">
      <c r="A23" s="34" t="s">
        <v>67</v>
      </c>
      <c r="B23" s="51" t="s">
        <v>68</v>
      </c>
      <c r="C23" s="63">
        <v>3616</v>
      </c>
      <c r="D23" s="53">
        <v>19942</v>
      </c>
      <c r="E23" s="55">
        <f t="shared" si="0"/>
        <v>7.6121476776498609E-2</v>
      </c>
      <c r="F23" s="64">
        <f t="shared" si="1"/>
        <v>5.5149336283185839</v>
      </c>
      <c r="G23" s="54">
        <v>261976</v>
      </c>
      <c r="H23" s="53">
        <v>896</v>
      </c>
      <c r="I23" s="54">
        <v>246</v>
      </c>
      <c r="J23" s="54">
        <v>0</v>
      </c>
      <c r="K23" s="54">
        <v>1142</v>
      </c>
      <c r="L23" s="56">
        <f t="shared" si="2"/>
        <v>5.7266071607662221E-2</v>
      </c>
      <c r="M23" s="64">
        <f t="shared" si="3"/>
        <v>0.31581858407079644</v>
      </c>
      <c r="N23" s="53">
        <v>2180</v>
      </c>
      <c r="O23" s="55">
        <f t="shared" si="4"/>
        <v>0.10931701935613279</v>
      </c>
      <c r="P23" s="64">
        <f t="shared" si="5"/>
        <v>0.60287610619469023</v>
      </c>
      <c r="Q23" s="53">
        <v>95</v>
      </c>
      <c r="R23" s="58">
        <f t="shared" si="6"/>
        <v>4.7638150636846854E-3</v>
      </c>
      <c r="S23" s="64">
        <f t="shared" si="7"/>
        <v>2.6272123893805309E-2</v>
      </c>
      <c r="T23" s="85">
        <v>10305</v>
      </c>
      <c r="U23" s="126">
        <v>6220</v>
      </c>
      <c r="V23" s="99" t="s">
        <v>367</v>
      </c>
      <c r="W23" s="54">
        <f t="shared" si="8"/>
        <v>16525</v>
      </c>
      <c r="X23" s="55">
        <f t="shared" si="9"/>
        <v>0.82865309397252029</v>
      </c>
      <c r="Y23" s="65">
        <f t="shared" si="10"/>
        <v>4.569966814159292</v>
      </c>
    </row>
    <row r="24" spans="1:25" s="110" customFormat="1" ht="38.25" x14ac:dyDescent="0.25">
      <c r="A24" s="100" t="s">
        <v>69</v>
      </c>
      <c r="B24" s="101" t="s">
        <v>70</v>
      </c>
      <c r="C24" s="115">
        <v>17075</v>
      </c>
      <c r="D24" s="103">
        <v>226873</v>
      </c>
      <c r="E24" s="105">
        <f t="shared" si="0"/>
        <v>0.25084278390125192</v>
      </c>
      <c r="F24" s="116">
        <f t="shared" si="1"/>
        <v>13.286852122986822</v>
      </c>
      <c r="G24" s="104">
        <v>904443</v>
      </c>
      <c r="H24" s="103">
        <v>0</v>
      </c>
      <c r="I24" s="104">
        <v>0</v>
      </c>
      <c r="J24" s="104">
        <v>5446</v>
      </c>
      <c r="K24" s="104">
        <v>5446</v>
      </c>
      <c r="L24" s="107">
        <f t="shared" si="2"/>
        <v>2.4004619324467874E-2</v>
      </c>
      <c r="M24" s="116">
        <f t="shared" si="3"/>
        <v>0.31894582723279646</v>
      </c>
      <c r="N24" s="103">
        <v>106726</v>
      </c>
      <c r="O24" s="105">
        <f t="shared" si="4"/>
        <v>0.47042177782283479</v>
      </c>
      <c r="P24" s="116">
        <f t="shared" si="5"/>
        <v>6.2504245973645682</v>
      </c>
      <c r="Q24" s="103">
        <v>31058</v>
      </c>
      <c r="R24" s="105">
        <f t="shared" si="6"/>
        <v>0.13689597263667339</v>
      </c>
      <c r="S24" s="116">
        <f t="shared" si="7"/>
        <v>1.8189165446559297</v>
      </c>
      <c r="T24" s="119">
        <v>23423</v>
      </c>
      <c r="U24" s="127">
        <v>60220</v>
      </c>
      <c r="V24" s="108" t="s">
        <v>388</v>
      </c>
      <c r="W24" s="104">
        <f t="shared" si="8"/>
        <v>83643</v>
      </c>
      <c r="X24" s="105">
        <f t="shared" si="9"/>
        <v>0.36867763021602395</v>
      </c>
      <c r="Y24" s="117">
        <f t="shared" si="10"/>
        <v>4.8985651537335286</v>
      </c>
    </row>
    <row r="25" spans="1:25" x14ac:dyDescent="0.2">
      <c r="A25" s="34" t="s">
        <v>71</v>
      </c>
      <c r="B25" s="51" t="s">
        <v>72</v>
      </c>
      <c r="C25" s="63">
        <v>14532</v>
      </c>
      <c r="D25" s="53">
        <v>175274</v>
      </c>
      <c r="E25" s="55">
        <f t="shared" si="0"/>
        <v>0.15827838371360095</v>
      </c>
      <c r="F25" s="64">
        <f t="shared" si="1"/>
        <v>12.061244150839526</v>
      </c>
      <c r="G25" s="54">
        <v>1107378</v>
      </c>
      <c r="H25" s="53">
        <v>0</v>
      </c>
      <c r="I25" s="54">
        <v>0</v>
      </c>
      <c r="J25" s="54">
        <v>0</v>
      </c>
      <c r="K25" s="54">
        <v>0</v>
      </c>
      <c r="L25" s="56">
        <f t="shared" si="2"/>
        <v>0</v>
      </c>
      <c r="M25" s="64">
        <f t="shared" si="3"/>
        <v>0</v>
      </c>
      <c r="N25" s="53">
        <v>102449</v>
      </c>
      <c r="O25" s="55">
        <f t="shared" si="4"/>
        <v>0.58450768511017037</v>
      </c>
      <c r="P25" s="64">
        <f t="shared" si="5"/>
        <v>7.0498898981557945</v>
      </c>
      <c r="Q25" s="53">
        <v>11209</v>
      </c>
      <c r="R25" s="55">
        <f t="shared" si="6"/>
        <v>6.3951299108823897E-2</v>
      </c>
      <c r="S25" s="64">
        <f t="shared" si="7"/>
        <v>0.77133223231489123</v>
      </c>
      <c r="T25" s="85">
        <v>23026</v>
      </c>
      <c r="U25" s="126">
        <v>38590</v>
      </c>
      <c r="V25" s="99" t="s">
        <v>386</v>
      </c>
      <c r="W25" s="54">
        <f t="shared" si="8"/>
        <v>61616</v>
      </c>
      <c r="X25" s="55">
        <f t="shared" si="9"/>
        <v>0.35154101578100572</v>
      </c>
      <c r="Y25" s="65">
        <f t="shared" si="10"/>
        <v>4.2400220203688415</v>
      </c>
    </row>
    <row r="26" spans="1:25" s="110" customFormat="1" ht="25.5" x14ac:dyDescent="0.25">
      <c r="A26" s="100" t="s">
        <v>73</v>
      </c>
      <c r="B26" s="101" t="s">
        <v>74</v>
      </c>
      <c r="C26" s="115">
        <v>1410</v>
      </c>
      <c r="D26" s="103">
        <v>203718</v>
      </c>
      <c r="E26" s="105">
        <f t="shared" si="0"/>
        <v>0.32826239334831897</v>
      </c>
      <c r="F26" s="116">
        <f t="shared" si="1"/>
        <v>144.48085106382979</v>
      </c>
      <c r="G26" s="104">
        <v>620595</v>
      </c>
      <c r="H26" s="103">
        <v>17200</v>
      </c>
      <c r="I26" s="104">
        <v>26550</v>
      </c>
      <c r="J26" s="104">
        <v>0</v>
      </c>
      <c r="K26" s="104">
        <v>43750</v>
      </c>
      <c r="L26" s="107">
        <f t="shared" si="2"/>
        <v>0.21475765519001758</v>
      </c>
      <c r="M26" s="116">
        <f t="shared" si="3"/>
        <v>31.028368794326241</v>
      </c>
      <c r="N26" s="103">
        <v>106853</v>
      </c>
      <c r="O26" s="105">
        <f t="shared" si="4"/>
        <v>0.52451427954329022</v>
      </c>
      <c r="P26" s="116">
        <f t="shared" si="5"/>
        <v>75.782269503546104</v>
      </c>
      <c r="Q26" s="103">
        <v>10139</v>
      </c>
      <c r="R26" s="105">
        <f t="shared" si="6"/>
        <v>4.9769779793636303E-2</v>
      </c>
      <c r="S26" s="116">
        <f t="shared" si="7"/>
        <v>7.1907801418439714</v>
      </c>
      <c r="T26" s="119">
        <v>10305</v>
      </c>
      <c r="U26" s="127">
        <v>32671</v>
      </c>
      <c r="V26" s="108" t="s">
        <v>379</v>
      </c>
      <c r="W26" s="104">
        <f t="shared" si="8"/>
        <v>42976</v>
      </c>
      <c r="X26" s="105">
        <f t="shared" si="9"/>
        <v>0.2109582854730559</v>
      </c>
      <c r="Y26" s="117">
        <f t="shared" si="10"/>
        <v>30.479432624113475</v>
      </c>
    </row>
    <row r="27" spans="1:25" s="110" customFormat="1" ht="25.5" x14ac:dyDescent="0.25">
      <c r="A27" s="100" t="s">
        <v>75</v>
      </c>
      <c r="B27" s="101" t="s">
        <v>76</v>
      </c>
      <c r="C27" s="115">
        <v>25163</v>
      </c>
      <c r="D27" s="103">
        <v>911952</v>
      </c>
      <c r="E27" s="105">
        <f t="shared" si="0"/>
        <v>0.32024148602679847</v>
      </c>
      <c r="F27" s="116">
        <f t="shared" si="1"/>
        <v>36.241783571116322</v>
      </c>
      <c r="G27" s="104">
        <v>2847701</v>
      </c>
      <c r="H27" s="103">
        <v>11500</v>
      </c>
      <c r="I27" s="104">
        <v>2750</v>
      </c>
      <c r="J27" s="104">
        <v>500</v>
      </c>
      <c r="K27" s="104">
        <v>14750</v>
      </c>
      <c r="L27" s="107">
        <f t="shared" si="2"/>
        <v>1.6174096882292051E-2</v>
      </c>
      <c r="M27" s="116">
        <f t="shared" si="3"/>
        <v>0.58617811866629577</v>
      </c>
      <c r="N27" s="103">
        <v>426550</v>
      </c>
      <c r="O27" s="105">
        <f t="shared" si="4"/>
        <v>0.46773295085706268</v>
      </c>
      <c r="P27" s="116">
        <f t="shared" si="5"/>
        <v>16.951476374041253</v>
      </c>
      <c r="Q27" s="103">
        <v>16000</v>
      </c>
      <c r="R27" s="107">
        <f t="shared" si="6"/>
        <v>1.7544783058757479E-2</v>
      </c>
      <c r="S27" s="116">
        <f t="shared" si="7"/>
        <v>0.63585423041767675</v>
      </c>
      <c r="T27" s="119">
        <v>35412</v>
      </c>
      <c r="U27" s="127">
        <v>419240</v>
      </c>
      <c r="V27" s="108" t="s">
        <v>389</v>
      </c>
      <c r="W27" s="104">
        <f t="shared" si="8"/>
        <v>454652</v>
      </c>
      <c r="X27" s="105">
        <f t="shared" si="9"/>
        <v>0.49854816920188783</v>
      </c>
      <c r="Y27" s="117">
        <f t="shared" si="10"/>
        <v>18.068274847991098</v>
      </c>
    </row>
    <row r="28" spans="1:25" s="110" customFormat="1" ht="25.5" x14ac:dyDescent="0.25">
      <c r="A28" s="100" t="s">
        <v>77</v>
      </c>
      <c r="B28" s="101" t="s">
        <v>78</v>
      </c>
      <c r="C28" s="115">
        <v>5991</v>
      </c>
      <c r="D28" s="103">
        <v>36008</v>
      </c>
      <c r="E28" s="105">
        <f t="shared" si="0"/>
        <v>0.38654686376176828</v>
      </c>
      <c r="F28" s="116">
        <f t="shared" si="1"/>
        <v>6.0103488566182603</v>
      </c>
      <c r="G28" s="104">
        <v>93153</v>
      </c>
      <c r="H28" s="103">
        <v>1050</v>
      </c>
      <c r="I28" s="104">
        <v>15</v>
      </c>
      <c r="J28" s="104">
        <v>0</v>
      </c>
      <c r="K28" s="104">
        <v>1065</v>
      </c>
      <c r="L28" s="107">
        <f t="shared" si="2"/>
        <v>2.9576760719840035E-2</v>
      </c>
      <c r="M28" s="116">
        <f t="shared" si="3"/>
        <v>0.17776664997496244</v>
      </c>
      <c r="N28" s="103">
        <v>8679</v>
      </c>
      <c r="O28" s="105">
        <f t="shared" si="4"/>
        <v>0.241029771161964</v>
      </c>
      <c r="P28" s="116">
        <f t="shared" si="5"/>
        <v>1.4486730095142715</v>
      </c>
      <c r="Q28" s="103">
        <v>285</v>
      </c>
      <c r="R28" s="106">
        <f t="shared" si="6"/>
        <v>7.914907798267052E-3</v>
      </c>
      <c r="S28" s="116">
        <f t="shared" si="7"/>
        <v>4.7571357035553333E-2</v>
      </c>
      <c r="T28" s="119">
        <v>10305</v>
      </c>
      <c r="U28" s="127">
        <v>15674</v>
      </c>
      <c r="V28" s="108" t="s">
        <v>371</v>
      </c>
      <c r="W28" s="104">
        <f t="shared" si="8"/>
        <v>25979</v>
      </c>
      <c r="X28" s="105">
        <f t="shared" si="9"/>
        <v>0.72147856031992885</v>
      </c>
      <c r="Y28" s="117">
        <f t="shared" si="10"/>
        <v>4.3363378400934733</v>
      </c>
    </row>
    <row r="29" spans="1:25" x14ac:dyDescent="0.2">
      <c r="A29" s="34" t="s">
        <v>79</v>
      </c>
      <c r="B29" s="51" t="s">
        <v>78</v>
      </c>
      <c r="C29" s="63">
        <v>19821</v>
      </c>
      <c r="D29" s="53">
        <v>315728</v>
      </c>
      <c r="E29" s="55">
        <f t="shared" si="0"/>
        <v>0.2081291723495548</v>
      </c>
      <c r="F29" s="64">
        <f t="shared" si="1"/>
        <v>15.928964229857222</v>
      </c>
      <c r="G29" s="54">
        <v>1516981</v>
      </c>
      <c r="H29" s="53">
        <v>0</v>
      </c>
      <c r="I29" s="54">
        <v>0</v>
      </c>
      <c r="J29" s="54">
        <v>0</v>
      </c>
      <c r="K29" s="54">
        <v>0</v>
      </c>
      <c r="L29" s="56">
        <f t="shared" si="2"/>
        <v>0</v>
      </c>
      <c r="M29" s="64">
        <f t="shared" si="3"/>
        <v>0</v>
      </c>
      <c r="N29" s="53">
        <v>179923</v>
      </c>
      <c r="O29" s="55">
        <f t="shared" si="4"/>
        <v>0.56986710079562153</v>
      </c>
      <c r="P29" s="64">
        <f t="shared" si="5"/>
        <v>9.0773926643458953</v>
      </c>
      <c r="Q29" s="53">
        <v>59262</v>
      </c>
      <c r="R29" s="55">
        <f t="shared" si="6"/>
        <v>0.18769953884356155</v>
      </c>
      <c r="S29" s="64">
        <f t="shared" si="7"/>
        <v>2.9898592401997881</v>
      </c>
      <c r="T29" s="85">
        <v>35152</v>
      </c>
      <c r="U29" s="126">
        <v>41391</v>
      </c>
      <c r="V29" s="99" t="s">
        <v>390</v>
      </c>
      <c r="W29" s="54">
        <f t="shared" si="8"/>
        <v>76543</v>
      </c>
      <c r="X29" s="55">
        <f t="shared" si="9"/>
        <v>0.24243336036081692</v>
      </c>
      <c r="Y29" s="65">
        <f t="shared" si="10"/>
        <v>3.8617123253115384</v>
      </c>
    </row>
    <row r="30" spans="1:25" x14ac:dyDescent="0.2">
      <c r="A30" s="34" t="s">
        <v>80</v>
      </c>
      <c r="B30" s="51" t="s">
        <v>78</v>
      </c>
      <c r="C30" s="63">
        <v>1920</v>
      </c>
      <c r="D30" s="53">
        <v>32487</v>
      </c>
      <c r="E30" s="55">
        <f t="shared" si="0"/>
        <v>0.29494756911344139</v>
      </c>
      <c r="F30" s="64">
        <f t="shared" si="1"/>
        <v>16.920312500000001</v>
      </c>
      <c r="G30" s="54">
        <v>110145</v>
      </c>
      <c r="H30" s="53">
        <v>1895</v>
      </c>
      <c r="I30" s="54">
        <v>1895</v>
      </c>
      <c r="J30" s="54">
        <v>0</v>
      </c>
      <c r="K30" s="54">
        <v>3790</v>
      </c>
      <c r="L30" s="56">
        <f t="shared" si="2"/>
        <v>0.11666204943515868</v>
      </c>
      <c r="M30" s="64">
        <f t="shared" si="3"/>
        <v>1.9739583333333333</v>
      </c>
      <c r="N30" s="53">
        <v>10529</v>
      </c>
      <c r="O30" s="55">
        <f t="shared" si="4"/>
        <v>0.32409887031735773</v>
      </c>
      <c r="P30" s="64">
        <f t="shared" si="5"/>
        <v>5.4838541666666663</v>
      </c>
      <c r="Q30" s="53">
        <v>0</v>
      </c>
      <c r="R30" s="56">
        <f t="shared" si="6"/>
        <v>0</v>
      </c>
      <c r="S30" s="64">
        <f t="shared" si="7"/>
        <v>0</v>
      </c>
      <c r="T30" s="85">
        <v>10305</v>
      </c>
      <c r="U30" s="126">
        <v>7863</v>
      </c>
      <c r="V30" s="99" t="s">
        <v>401</v>
      </c>
      <c r="W30" s="54">
        <f t="shared" si="8"/>
        <v>18168</v>
      </c>
      <c r="X30" s="55">
        <f t="shared" si="9"/>
        <v>0.55923908024748359</v>
      </c>
      <c r="Y30" s="65">
        <f t="shared" si="10"/>
        <v>9.4625000000000004</v>
      </c>
    </row>
    <row r="31" spans="1:25" s="110" customFormat="1" ht="25.5" x14ac:dyDescent="0.25">
      <c r="A31" s="100" t="s">
        <v>81</v>
      </c>
      <c r="B31" s="101" t="s">
        <v>82</v>
      </c>
      <c r="C31" s="115">
        <v>34114</v>
      </c>
      <c r="D31" s="103">
        <v>165154</v>
      </c>
      <c r="E31" s="105">
        <f t="shared" si="0"/>
        <v>0.16079140753087237</v>
      </c>
      <c r="F31" s="116">
        <f t="shared" si="1"/>
        <v>4.8412382013249688</v>
      </c>
      <c r="G31" s="104">
        <v>1027132</v>
      </c>
      <c r="H31" s="103">
        <v>10000</v>
      </c>
      <c r="I31" s="104">
        <v>5540</v>
      </c>
      <c r="J31" s="104">
        <v>1248</v>
      </c>
      <c r="K31" s="104">
        <v>16788</v>
      </c>
      <c r="L31" s="107">
        <f t="shared" si="2"/>
        <v>0.10165058067016239</v>
      </c>
      <c r="M31" s="116">
        <f t="shared" si="3"/>
        <v>0.4921146743272557</v>
      </c>
      <c r="N31" s="103">
        <v>67862</v>
      </c>
      <c r="O31" s="105">
        <f t="shared" si="4"/>
        <v>0.41090134056698596</v>
      </c>
      <c r="P31" s="116">
        <f t="shared" si="5"/>
        <v>1.9892712669285337</v>
      </c>
      <c r="Q31" s="103">
        <v>12038</v>
      </c>
      <c r="R31" s="105">
        <f t="shared" si="6"/>
        <v>7.2889545515095008E-2</v>
      </c>
      <c r="S31" s="116">
        <f t="shared" si="7"/>
        <v>0.35287565222489303</v>
      </c>
      <c r="T31" s="119">
        <v>45832</v>
      </c>
      <c r="U31" s="127">
        <v>22634</v>
      </c>
      <c r="V31" s="108" t="s">
        <v>387</v>
      </c>
      <c r="W31" s="104">
        <f t="shared" si="8"/>
        <v>68466</v>
      </c>
      <c r="X31" s="105">
        <f t="shared" si="9"/>
        <v>0.41455853324775666</v>
      </c>
      <c r="Y31" s="117">
        <f t="shared" si="10"/>
        <v>2.0069766078442868</v>
      </c>
    </row>
    <row r="32" spans="1:25" x14ac:dyDescent="0.2">
      <c r="A32" s="34" t="s">
        <v>83</v>
      </c>
      <c r="B32" s="51" t="s">
        <v>84</v>
      </c>
      <c r="C32" s="63">
        <v>12588</v>
      </c>
      <c r="D32" s="53">
        <v>108920</v>
      </c>
      <c r="E32" s="55">
        <f t="shared" si="0"/>
        <v>0.21832293032187197</v>
      </c>
      <c r="F32" s="64">
        <f t="shared" si="1"/>
        <v>8.6526850969176987</v>
      </c>
      <c r="G32" s="54">
        <v>498894</v>
      </c>
      <c r="H32" s="53">
        <v>8309</v>
      </c>
      <c r="I32" s="54">
        <v>4076</v>
      </c>
      <c r="J32" s="54">
        <v>0</v>
      </c>
      <c r="K32" s="54">
        <v>12385</v>
      </c>
      <c r="L32" s="56">
        <f t="shared" si="2"/>
        <v>0.11370730811604847</v>
      </c>
      <c r="M32" s="64">
        <f t="shared" si="3"/>
        <v>0.9838735303463616</v>
      </c>
      <c r="N32" s="53">
        <v>58624</v>
      </c>
      <c r="O32" s="55">
        <f t="shared" si="4"/>
        <v>0.53822989349981643</v>
      </c>
      <c r="P32" s="64">
        <f t="shared" si="5"/>
        <v>4.6571337782014615</v>
      </c>
      <c r="Q32" s="53">
        <v>0</v>
      </c>
      <c r="R32" s="55">
        <f t="shared" si="6"/>
        <v>0</v>
      </c>
      <c r="S32" s="64">
        <f t="shared" si="7"/>
        <v>0</v>
      </c>
      <c r="T32" s="85">
        <v>17538</v>
      </c>
      <c r="U32" s="126">
        <v>20373</v>
      </c>
      <c r="V32" s="99" t="s">
        <v>392</v>
      </c>
      <c r="W32" s="54">
        <f t="shared" si="8"/>
        <v>37911</v>
      </c>
      <c r="X32" s="55">
        <f t="shared" si="9"/>
        <v>0.34806279838413512</v>
      </c>
      <c r="Y32" s="65">
        <f t="shared" si="10"/>
        <v>3.0116777883698762</v>
      </c>
    </row>
    <row r="33" spans="1:25" x14ac:dyDescent="0.2">
      <c r="A33" s="34" t="s">
        <v>85</v>
      </c>
      <c r="B33" s="51" t="s">
        <v>86</v>
      </c>
      <c r="C33" s="63">
        <v>75604</v>
      </c>
      <c r="D33" s="53">
        <v>324636</v>
      </c>
      <c r="E33" s="55">
        <f t="shared" si="0"/>
        <v>0.12815825117731844</v>
      </c>
      <c r="F33" s="64">
        <f t="shared" si="1"/>
        <v>4.2938997936617112</v>
      </c>
      <c r="G33" s="54">
        <v>2533087</v>
      </c>
      <c r="H33" s="53">
        <v>7382</v>
      </c>
      <c r="I33" s="54">
        <v>2416</v>
      </c>
      <c r="J33" s="54">
        <v>0</v>
      </c>
      <c r="K33" s="54">
        <v>9798</v>
      </c>
      <c r="L33" s="56">
        <f t="shared" si="2"/>
        <v>3.0181495582744983E-2</v>
      </c>
      <c r="M33" s="64">
        <f t="shared" si="3"/>
        <v>0.12959631765515053</v>
      </c>
      <c r="N33" s="53">
        <v>128877</v>
      </c>
      <c r="O33" s="55">
        <f t="shared" si="4"/>
        <v>0.39698924333715302</v>
      </c>
      <c r="P33" s="64">
        <f t="shared" si="5"/>
        <v>1.70463203005132</v>
      </c>
      <c r="Q33" s="53">
        <v>52460</v>
      </c>
      <c r="R33" s="55">
        <f t="shared" si="6"/>
        <v>0.16159637255264359</v>
      </c>
      <c r="S33" s="64">
        <f t="shared" si="7"/>
        <v>0.69387863076027723</v>
      </c>
      <c r="T33" s="85">
        <v>87347</v>
      </c>
      <c r="U33" s="126">
        <v>46154</v>
      </c>
      <c r="V33" s="99" t="s">
        <v>394</v>
      </c>
      <c r="W33" s="54">
        <f t="shared" si="8"/>
        <v>133501</v>
      </c>
      <c r="X33" s="55">
        <f t="shared" si="9"/>
        <v>0.41123288852745843</v>
      </c>
      <c r="Y33" s="65">
        <f t="shared" si="10"/>
        <v>1.7657928151949633</v>
      </c>
    </row>
    <row r="34" spans="1:25" x14ac:dyDescent="0.2">
      <c r="A34" s="34" t="s">
        <v>87</v>
      </c>
      <c r="B34" s="51" t="s">
        <v>88</v>
      </c>
      <c r="C34" s="63">
        <v>17871</v>
      </c>
      <c r="D34" s="53">
        <v>160007</v>
      </c>
      <c r="E34" s="55">
        <f t="shared" si="0"/>
        <v>0.21958261914923691</v>
      </c>
      <c r="F34" s="64">
        <f t="shared" si="1"/>
        <v>8.9534441273571712</v>
      </c>
      <c r="G34" s="54">
        <v>728687</v>
      </c>
      <c r="H34" s="53">
        <v>3011</v>
      </c>
      <c r="I34" s="54">
        <v>1098</v>
      </c>
      <c r="J34" s="54">
        <v>0</v>
      </c>
      <c r="K34" s="54">
        <v>4109</v>
      </c>
      <c r="L34" s="56">
        <f t="shared" si="2"/>
        <v>2.5680126494465869E-2</v>
      </c>
      <c r="M34" s="64">
        <f t="shared" si="3"/>
        <v>0.22992557775166469</v>
      </c>
      <c r="N34" s="53">
        <v>106810</v>
      </c>
      <c r="O34" s="55">
        <f t="shared" si="4"/>
        <v>0.6675332954183254</v>
      </c>
      <c r="P34" s="64">
        <f t="shared" si="5"/>
        <v>5.9767220636785856</v>
      </c>
      <c r="Q34" s="53">
        <v>4443</v>
      </c>
      <c r="R34" s="55">
        <f t="shared" si="6"/>
        <v>2.7767535170336297E-2</v>
      </c>
      <c r="S34" s="64">
        <f t="shared" si="7"/>
        <v>0.24861507470203123</v>
      </c>
      <c r="T34" s="85">
        <v>25166</v>
      </c>
      <c r="U34" s="126">
        <v>19479</v>
      </c>
      <c r="V34" s="99" t="s">
        <v>395</v>
      </c>
      <c r="W34" s="54">
        <f t="shared" si="8"/>
        <v>44645</v>
      </c>
      <c r="X34" s="55">
        <f t="shared" si="9"/>
        <v>0.27901904291687241</v>
      </c>
      <c r="Y34" s="65">
        <f t="shared" si="10"/>
        <v>2.4981814112248895</v>
      </c>
    </row>
    <row r="35" spans="1:25" s="110" customFormat="1" ht="25.5" x14ac:dyDescent="0.25">
      <c r="A35" s="100" t="s">
        <v>89</v>
      </c>
      <c r="B35" s="101" t="s">
        <v>90</v>
      </c>
      <c r="C35" s="115">
        <v>131744</v>
      </c>
      <c r="D35" s="103">
        <v>1411720</v>
      </c>
      <c r="E35" s="105">
        <f t="shared" si="0"/>
        <v>0.23258074475526894</v>
      </c>
      <c r="F35" s="116">
        <f t="shared" si="1"/>
        <v>10.715630313334952</v>
      </c>
      <c r="G35" s="104">
        <v>6069806</v>
      </c>
      <c r="H35" s="103">
        <v>58819</v>
      </c>
      <c r="I35" s="104">
        <v>80833</v>
      </c>
      <c r="J35" s="104">
        <v>73574</v>
      </c>
      <c r="K35" s="104">
        <v>213226</v>
      </c>
      <c r="L35" s="107">
        <f t="shared" si="2"/>
        <v>0.15103986626243165</v>
      </c>
      <c r="M35" s="116">
        <f t="shared" si="3"/>
        <v>1.6184873694437698</v>
      </c>
      <c r="N35" s="103">
        <v>397443</v>
      </c>
      <c r="O35" s="105">
        <f t="shared" si="4"/>
        <v>0.28153104014960473</v>
      </c>
      <c r="P35" s="116">
        <f t="shared" si="5"/>
        <v>3.016782547971824</v>
      </c>
      <c r="Q35" s="103">
        <v>61885</v>
      </c>
      <c r="R35" s="105">
        <f t="shared" si="6"/>
        <v>4.3836596492222255E-2</v>
      </c>
      <c r="S35" s="116">
        <f t="shared" si="7"/>
        <v>0.46973676220548943</v>
      </c>
      <c r="T35" s="119">
        <v>183054</v>
      </c>
      <c r="U35" s="127">
        <v>556112</v>
      </c>
      <c r="V35" s="108" t="s">
        <v>405</v>
      </c>
      <c r="W35" s="104">
        <f t="shared" si="8"/>
        <v>739166</v>
      </c>
      <c r="X35" s="105">
        <f t="shared" si="9"/>
        <v>0.5235924970957414</v>
      </c>
      <c r="Y35" s="117">
        <f t="shared" si="10"/>
        <v>5.6106236337138693</v>
      </c>
    </row>
    <row r="36" spans="1:25" x14ac:dyDescent="0.2">
      <c r="A36" s="34" t="s">
        <v>91</v>
      </c>
      <c r="B36" s="51" t="s">
        <v>90</v>
      </c>
      <c r="C36" s="63">
        <v>59190</v>
      </c>
      <c r="D36" s="53">
        <v>3730645</v>
      </c>
      <c r="E36" s="55">
        <f t="shared" si="0"/>
        <v>0.42148408602121384</v>
      </c>
      <c r="F36" s="64">
        <f t="shared" si="1"/>
        <v>63.028298699104582</v>
      </c>
      <c r="G36" s="54">
        <v>8851212</v>
      </c>
      <c r="H36" s="53">
        <v>147833</v>
      </c>
      <c r="I36" s="54">
        <v>370638</v>
      </c>
      <c r="J36" s="54">
        <v>0</v>
      </c>
      <c r="K36" s="54">
        <v>518471</v>
      </c>
      <c r="L36" s="56">
        <f t="shared" si="2"/>
        <v>0.13897623601280742</v>
      </c>
      <c r="M36" s="64">
        <f t="shared" si="3"/>
        <v>8.7594357154924811</v>
      </c>
      <c r="N36" s="53">
        <v>542484</v>
      </c>
      <c r="O36" s="55">
        <f t="shared" si="4"/>
        <v>0.14541292457470492</v>
      </c>
      <c r="P36" s="64">
        <f t="shared" si="5"/>
        <v>9.1651292448048665</v>
      </c>
      <c r="Q36" s="53">
        <v>80760</v>
      </c>
      <c r="R36" s="56">
        <f t="shared" si="6"/>
        <v>2.1647731156408612E-2</v>
      </c>
      <c r="S36" s="64">
        <f t="shared" si="7"/>
        <v>1.3644196654840344</v>
      </c>
      <c r="T36" s="85">
        <v>68836</v>
      </c>
      <c r="U36" s="126">
        <v>2520094</v>
      </c>
      <c r="V36" s="99" t="s">
        <v>208</v>
      </c>
      <c r="W36" s="54">
        <f t="shared" si="8"/>
        <v>2588930</v>
      </c>
      <c r="X36" s="55">
        <f t="shared" si="9"/>
        <v>0.6939631082560791</v>
      </c>
      <c r="Y36" s="65">
        <f t="shared" si="10"/>
        <v>43.739314073323193</v>
      </c>
    </row>
    <row r="37" spans="1:25" x14ac:dyDescent="0.2">
      <c r="A37" s="34" t="s">
        <v>93</v>
      </c>
      <c r="B37" s="51" t="s">
        <v>94</v>
      </c>
      <c r="C37" s="63">
        <v>8020</v>
      </c>
      <c r="D37" s="53">
        <v>47450</v>
      </c>
      <c r="E37" s="55">
        <f t="shared" si="0"/>
        <v>0.2933557549042034</v>
      </c>
      <c r="F37" s="64">
        <f t="shared" si="1"/>
        <v>5.9164588528678301</v>
      </c>
      <c r="G37" s="54">
        <v>161749</v>
      </c>
      <c r="H37" s="53">
        <v>3605</v>
      </c>
      <c r="I37" s="54">
        <v>0</v>
      </c>
      <c r="J37" s="54">
        <v>0</v>
      </c>
      <c r="K37" s="54">
        <v>3605</v>
      </c>
      <c r="L37" s="56">
        <f t="shared" si="2"/>
        <v>7.597471022128556E-2</v>
      </c>
      <c r="M37" s="64">
        <f t="shared" si="3"/>
        <v>0.44950124688279303</v>
      </c>
      <c r="N37" s="53">
        <v>18015</v>
      </c>
      <c r="O37" s="55">
        <f t="shared" si="4"/>
        <v>0.37966280295047417</v>
      </c>
      <c r="P37" s="64">
        <f t="shared" si="5"/>
        <v>2.2462593516209477</v>
      </c>
      <c r="Q37" s="53">
        <v>0</v>
      </c>
      <c r="R37" s="55">
        <f t="shared" si="6"/>
        <v>0</v>
      </c>
      <c r="S37" s="64">
        <f t="shared" si="7"/>
        <v>0</v>
      </c>
      <c r="T37" s="85">
        <v>11546</v>
      </c>
      <c r="U37" s="126">
        <v>14284</v>
      </c>
      <c r="V37" s="99" t="s">
        <v>41</v>
      </c>
      <c r="W37" s="54">
        <f t="shared" si="8"/>
        <v>25830</v>
      </c>
      <c r="X37" s="55">
        <f t="shared" si="9"/>
        <v>0.54436248682824029</v>
      </c>
      <c r="Y37" s="65">
        <f t="shared" si="10"/>
        <v>3.2206982543640899</v>
      </c>
    </row>
    <row r="38" spans="1:25" s="110" customFormat="1" ht="25.5" x14ac:dyDescent="0.25">
      <c r="A38" s="100" t="s">
        <v>95</v>
      </c>
      <c r="B38" s="101" t="s">
        <v>96</v>
      </c>
      <c r="C38" s="115">
        <v>4230</v>
      </c>
      <c r="D38" s="103">
        <v>82801</v>
      </c>
      <c r="E38" s="105">
        <f t="shared" si="0"/>
        <v>0.25076014536644459</v>
      </c>
      <c r="F38" s="116">
        <f t="shared" si="1"/>
        <v>19.574704491725768</v>
      </c>
      <c r="G38" s="104">
        <v>330200</v>
      </c>
      <c r="H38" s="103">
        <v>3670</v>
      </c>
      <c r="I38" s="104">
        <v>1573</v>
      </c>
      <c r="J38" s="104">
        <v>1611</v>
      </c>
      <c r="K38" s="104">
        <v>6854</v>
      </c>
      <c r="L38" s="107">
        <f t="shared" si="2"/>
        <v>8.2776778058236009E-2</v>
      </c>
      <c r="M38" s="116">
        <f t="shared" si="3"/>
        <v>1.6203309692671395</v>
      </c>
      <c r="N38" s="103">
        <v>42902</v>
      </c>
      <c r="O38" s="105">
        <f t="shared" si="4"/>
        <v>0.51813383896329757</v>
      </c>
      <c r="P38" s="116">
        <f t="shared" si="5"/>
        <v>10.142316784869976</v>
      </c>
      <c r="Q38" s="103">
        <v>5321</v>
      </c>
      <c r="R38" s="105">
        <f t="shared" si="6"/>
        <v>6.4262508906897262E-2</v>
      </c>
      <c r="S38" s="116">
        <f t="shared" si="7"/>
        <v>1.2579196217494091</v>
      </c>
      <c r="T38" s="119">
        <v>10305</v>
      </c>
      <c r="U38" s="127">
        <v>17419</v>
      </c>
      <c r="V38" s="108" t="s">
        <v>378</v>
      </c>
      <c r="W38" s="104">
        <f t="shared" si="8"/>
        <v>27724</v>
      </c>
      <c r="X38" s="105">
        <f t="shared" si="9"/>
        <v>0.33482687407156919</v>
      </c>
      <c r="Y38" s="117">
        <f t="shared" si="10"/>
        <v>6.5541371158392439</v>
      </c>
    </row>
    <row r="39" spans="1:25" x14ac:dyDescent="0.2">
      <c r="A39" s="34" t="s">
        <v>97</v>
      </c>
      <c r="B39" s="51" t="s">
        <v>96</v>
      </c>
      <c r="C39" s="63">
        <v>6154</v>
      </c>
      <c r="D39" s="53">
        <v>100338</v>
      </c>
      <c r="E39" s="55">
        <f t="shared" si="0"/>
        <v>0.24436445466235437</v>
      </c>
      <c r="F39" s="64">
        <f t="shared" si="1"/>
        <v>16.304517387065324</v>
      </c>
      <c r="G39" s="54">
        <v>410608</v>
      </c>
      <c r="H39" s="53">
        <v>1653</v>
      </c>
      <c r="I39" s="54">
        <v>1379</v>
      </c>
      <c r="J39" s="54">
        <v>0</v>
      </c>
      <c r="K39" s="54">
        <v>3032</v>
      </c>
      <c r="L39" s="56">
        <f t="shared" si="2"/>
        <v>3.0217863620961152E-2</v>
      </c>
      <c r="M39" s="64">
        <f t="shared" si="3"/>
        <v>0.49268768280792979</v>
      </c>
      <c r="N39" s="53">
        <v>51616</v>
      </c>
      <c r="O39" s="55">
        <f t="shared" si="4"/>
        <v>0.51442125615419876</v>
      </c>
      <c r="P39" s="64">
        <f t="shared" si="5"/>
        <v>8.3873903152421185</v>
      </c>
      <c r="Q39" s="53">
        <v>11979</v>
      </c>
      <c r="R39" s="55">
        <f t="shared" si="6"/>
        <v>0.11938647371883035</v>
      </c>
      <c r="S39" s="64">
        <f t="shared" si="7"/>
        <v>1.9465388365290868</v>
      </c>
      <c r="T39" s="85">
        <v>10305</v>
      </c>
      <c r="U39" s="126">
        <v>23406</v>
      </c>
      <c r="V39" s="99" t="s">
        <v>391</v>
      </c>
      <c r="W39" s="54">
        <f t="shared" si="8"/>
        <v>33711</v>
      </c>
      <c r="X39" s="55">
        <f t="shared" si="9"/>
        <v>0.33597440650600968</v>
      </c>
      <c r="Y39" s="65">
        <f t="shared" si="10"/>
        <v>5.4779005524861875</v>
      </c>
    </row>
    <row r="40" spans="1:25" x14ac:dyDescent="0.2">
      <c r="A40" s="34" t="s">
        <v>98</v>
      </c>
      <c r="B40" s="51" t="s">
        <v>99</v>
      </c>
      <c r="C40" s="63">
        <v>9476</v>
      </c>
      <c r="D40" s="53">
        <v>134827</v>
      </c>
      <c r="E40" s="55">
        <f t="shared" si="0"/>
        <v>0.17805737106301942</v>
      </c>
      <c r="F40" s="64">
        <f t="shared" si="1"/>
        <v>14.228260869565217</v>
      </c>
      <c r="G40" s="54">
        <v>757211</v>
      </c>
      <c r="H40" s="53">
        <v>6840</v>
      </c>
      <c r="I40" s="54">
        <v>2172</v>
      </c>
      <c r="J40" s="54">
        <v>1042</v>
      </c>
      <c r="K40" s="54">
        <v>10054</v>
      </c>
      <c r="L40" s="56">
        <f t="shared" si="2"/>
        <v>7.4569633678714206E-2</v>
      </c>
      <c r="M40" s="64">
        <f t="shared" si="3"/>
        <v>1.060996200928662</v>
      </c>
      <c r="N40" s="53">
        <v>33879</v>
      </c>
      <c r="O40" s="55">
        <f t="shared" si="4"/>
        <v>0.25127756309937921</v>
      </c>
      <c r="P40" s="64">
        <f t="shared" si="5"/>
        <v>3.575242718446602</v>
      </c>
      <c r="Q40" s="53">
        <v>10065</v>
      </c>
      <c r="R40" s="55">
        <f t="shared" si="6"/>
        <v>7.4651219711185449E-2</v>
      </c>
      <c r="S40" s="64">
        <f t="shared" si="7"/>
        <v>1.0621570282819754</v>
      </c>
      <c r="T40" s="85">
        <v>10920</v>
      </c>
      <c r="U40" s="126">
        <v>69909</v>
      </c>
      <c r="V40" s="99" t="s">
        <v>374</v>
      </c>
      <c r="W40" s="54">
        <f t="shared" si="8"/>
        <v>80829</v>
      </c>
      <c r="X40" s="55">
        <f t="shared" si="9"/>
        <v>0.59950158351072114</v>
      </c>
      <c r="Y40" s="65">
        <f t="shared" si="10"/>
        <v>8.5298649219079774</v>
      </c>
    </row>
    <row r="41" spans="1:25" s="110" customFormat="1" ht="25.5" x14ac:dyDescent="0.25">
      <c r="A41" s="100" t="s">
        <v>100</v>
      </c>
      <c r="B41" s="101" t="s">
        <v>99</v>
      </c>
      <c r="C41" s="115">
        <v>12642</v>
      </c>
      <c r="D41" s="103">
        <v>281783</v>
      </c>
      <c r="E41" s="105">
        <f t="shared" si="0"/>
        <v>0.24042569348396822</v>
      </c>
      <c r="F41" s="116">
        <f t="shared" si="1"/>
        <v>22.289432051890525</v>
      </c>
      <c r="G41" s="104">
        <v>1172017</v>
      </c>
      <c r="H41" s="103">
        <v>6000</v>
      </c>
      <c r="I41" s="104">
        <v>4000</v>
      </c>
      <c r="J41" s="104">
        <v>0</v>
      </c>
      <c r="K41" s="104">
        <v>10000</v>
      </c>
      <c r="L41" s="107">
        <f t="shared" si="2"/>
        <v>3.5488301281482559E-2</v>
      </c>
      <c r="M41" s="116">
        <f t="shared" si="3"/>
        <v>0.7910140800506249</v>
      </c>
      <c r="N41" s="103">
        <v>151103</v>
      </c>
      <c r="O41" s="105">
        <f t="shared" si="4"/>
        <v>0.5362388788535859</v>
      </c>
      <c r="P41" s="116">
        <f t="shared" si="5"/>
        <v>11.952460053788958</v>
      </c>
      <c r="Q41" s="103">
        <v>38947</v>
      </c>
      <c r="R41" s="105">
        <f t="shared" si="6"/>
        <v>0.13821628700099012</v>
      </c>
      <c r="S41" s="116">
        <f t="shared" si="7"/>
        <v>3.0807625375731686</v>
      </c>
      <c r="T41" s="119">
        <v>20633</v>
      </c>
      <c r="U41" s="127">
        <v>61100</v>
      </c>
      <c r="V41" s="108" t="s">
        <v>209</v>
      </c>
      <c r="W41" s="104">
        <f t="shared" si="8"/>
        <v>81733</v>
      </c>
      <c r="X41" s="105">
        <f t="shared" si="9"/>
        <v>0.2900565328639414</v>
      </c>
      <c r="Y41" s="117">
        <f t="shared" si="10"/>
        <v>6.4651953804777724</v>
      </c>
    </row>
    <row r="42" spans="1:25" x14ac:dyDescent="0.2">
      <c r="A42" s="34" t="s">
        <v>101</v>
      </c>
      <c r="B42" s="51" t="s">
        <v>102</v>
      </c>
      <c r="C42" s="63">
        <v>31931</v>
      </c>
      <c r="D42" s="53">
        <v>167237</v>
      </c>
      <c r="E42" s="55">
        <f t="shared" si="0"/>
        <v>0.12679315377471143</v>
      </c>
      <c r="F42" s="64">
        <f t="shared" si="1"/>
        <v>5.2374495004854218</v>
      </c>
      <c r="G42" s="54">
        <v>1318975</v>
      </c>
      <c r="H42" s="53">
        <v>3851</v>
      </c>
      <c r="I42" s="54">
        <v>1296</v>
      </c>
      <c r="J42" s="54">
        <v>0</v>
      </c>
      <c r="K42" s="54">
        <v>5147</v>
      </c>
      <c r="L42" s="56">
        <f t="shared" si="2"/>
        <v>3.0776682193533727E-2</v>
      </c>
      <c r="M42" s="64">
        <f t="shared" si="3"/>
        <v>0.16119131878112181</v>
      </c>
      <c r="N42" s="53">
        <v>73231</v>
      </c>
      <c r="O42" s="55">
        <f t="shared" si="4"/>
        <v>0.43788754880797909</v>
      </c>
      <c r="P42" s="64">
        <f t="shared" si="5"/>
        <v>2.2934139237731359</v>
      </c>
      <c r="Q42" s="53">
        <v>39576</v>
      </c>
      <c r="R42" s="55">
        <f t="shared" si="6"/>
        <v>0.2366461967148418</v>
      </c>
      <c r="S42" s="64">
        <f t="shared" si="7"/>
        <v>1.2394225047759231</v>
      </c>
      <c r="T42" s="85">
        <v>43807</v>
      </c>
      <c r="U42" s="126">
        <v>5476</v>
      </c>
      <c r="V42" s="99" t="s">
        <v>397</v>
      </c>
      <c r="W42" s="54">
        <f t="shared" si="8"/>
        <v>49283</v>
      </c>
      <c r="X42" s="55">
        <f t="shared" si="9"/>
        <v>0.29468957228364534</v>
      </c>
      <c r="Y42" s="65">
        <f t="shared" si="10"/>
        <v>1.543421753155241</v>
      </c>
    </row>
    <row r="43" spans="1:25" x14ac:dyDescent="0.2">
      <c r="A43" s="34" t="s">
        <v>103</v>
      </c>
      <c r="B43" s="51" t="s">
        <v>104</v>
      </c>
      <c r="C43" s="63">
        <v>16359</v>
      </c>
      <c r="D43" s="53">
        <v>160738</v>
      </c>
      <c r="E43" s="55">
        <f t="shared" si="0"/>
        <v>0.20938587715458848</v>
      </c>
      <c r="F43" s="64">
        <f t="shared" si="1"/>
        <v>9.8256617152637684</v>
      </c>
      <c r="G43" s="54">
        <v>767664</v>
      </c>
      <c r="H43" s="53">
        <v>6218</v>
      </c>
      <c r="I43" s="54">
        <v>3455</v>
      </c>
      <c r="J43" s="54">
        <v>2265</v>
      </c>
      <c r="K43" s="54">
        <v>11938</v>
      </c>
      <c r="L43" s="56">
        <f t="shared" si="2"/>
        <v>7.4269929948114322E-2</v>
      </c>
      <c r="M43" s="64">
        <f t="shared" si="3"/>
        <v>0.729751207286509</v>
      </c>
      <c r="N43" s="53">
        <v>103920</v>
      </c>
      <c r="O43" s="55">
        <f t="shared" si="4"/>
        <v>0.64651793602010721</v>
      </c>
      <c r="P43" s="64">
        <f t="shared" si="5"/>
        <v>6.3524665321841187</v>
      </c>
      <c r="Q43" s="53">
        <v>15239</v>
      </c>
      <c r="R43" s="55">
        <f t="shared" si="6"/>
        <v>9.4806455225273423E-2</v>
      </c>
      <c r="S43" s="64">
        <f t="shared" si="7"/>
        <v>0.93153615746683782</v>
      </c>
      <c r="T43" s="85">
        <v>22902</v>
      </c>
      <c r="U43" s="126">
        <v>6739</v>
      </c>
      <c r="V43" s="99" t="s">
        <v>398</v>
      </c>
      <c r="W43" s="54">
        <f t="shared" si="8"/>
        <v>29641</v>
      </c>
      <c r="X43" s="55">
        <f t="shared" si="9"/>
        <v>0.18440567880650499</v>
      </c>
      <c r="Y43" s="65">
        <f t="shared" si="10"/>
        <v>1.8119078183263035</v>
      </c>
    </row>
    <row r="44" spans="1:25" x14ac:dyDescent="0.2">
      <c r="A44" s="34" t="s">
        <v>105</v>
      </c>
      <c r="B44" s="51" t="s">
        <v>106</v>
      </c>
      <c r="C44" s="63">
        <v>11147</v>
      </c>
      <c r="D44" s="53">
        <v>76040</v>
      </c>
      <c r="E44" s="55">
        <f t="shared" si="0"/>
        <v>0.19465691846117614</v>
      </c>
      <c r="F44" s="64">
        <f t="shared" si="1"/>
        <v>6.8215663407194764</v>
      </c>
      <c r="G44" s="54">
        <v>390636</v>
      </c>
      <c r="H44" s="53">
        <v>3260</v>
      </c>
      <c r="I44" s="54">
        <v>1834</v>
      </c>
      <c r="J44" s="54">
        <v>295</v>
      </c>
      <c r="K44" s="54">
        <v>5389</v>
      </c>
      <c r="L44" s="56">
        <f t="shared" si="2"/>
        <v>7.0870594423987382E-2</v>
      </c>
      <c r="M44" s="64">
        <f t="shared" si="3"/>
        <v>0.48344846146945364</v>
      </c>
      <c r="N44" s="53">
        <v>22717</v>
      </c>
      <c r="O44" s="55">
        <f t="shared" si="4"/>
        <v>0.29875065754865859</v>
      </c>
      <c r="P44" s="64">
        <f t="shared" si="5"/>
        <v>2.0379474298017404</v>
      </c>
      <c r="Q44" s="53">
        <v>0</v>
      </c>
      <c r="R44" s="55">
        <f t="shared" si="6"/>
        <v>0</v>
      </c>
      <c r="S44" s="64">
        <f t="shared" si="7"/>
        <v>0</v>
      </c>
      <c r="T44" s="85">
        <v>15630</v>
      </c>
      <c r="U44" s="126">
        <v>32304</v>
      </c>
      <c r="V44" s="99" t="s">
        <v>375</v>
      </c>
      <c r="W44" s="54">
        <f t="shared" si="8"/>
        <v>47934</v>
      </c>
      <c r="X44" s="55">
        <f t="shared" si="9"/>
        <v>0.63037874802735405</v>
      </c>
      <c r="Y44" s="65">
        <f t="shared" si="10"/>
        <v>4.3001704494482818</v>
      </c>
    </row>
    <row r="45" spans="1:25" x14ac:dyDescent="0.2">
      <c r="A45" s="34" t="s">
        <v>107</v>
      </c>
      <c r="B45" s="51" t="s">
        <v>108</v>
      </c>
      <c r="C45" s="63">
        <v>9631</v>
      </c>
      <c r="D45" s="53">
        <v>43211</v>
      </c>
      <c r="E45" s="55">
        <f t="shared" si="0"/>
        <v>0.29031846277882289</v>
      </c>
      <c r="F45" s="64">
        <f t="shared" si="1"/>
        <v>4.4866576679472541</v>
      </c>
      <c r="G45" s="54">
        <v>148840</v>
      </c>
      <c r="H45" s="53">
        <v>860</v>
      </c>
      <c r="I45" s="54">
        <v>400</v>
      </c>
      <c r="J45" s="54">
        <v>0</v>
      </c>
      <c r="K45" s="54">
        <v>1260</v>
      </c>
      <c r="L45" s="56">
        <f t="shared" si="2"/>
        <v>2.9159241859711648E-2</v>
      </c>
      <c r="M45" s="64">
        <f t="shared" si="3"/>
        <v>0.13082753608140379</v>
      </c>
      <c r="N45" s="53">
        <v>6546</v>
      </c>
      <c r="O45" s="55">
        <f t="shared" si="4"/>
        <v>0.15148920413783529</v>
      </c>
      <c r="P45" s="64">
        <f t="shared" si="5"/>
        <v>0.67968019935624546</v>
      </c>
      <c r="Q45" s="53">
        <v>4773</v>
      </c>
      <c r="R45" s="55">
        <f t="shared" si="6"/>
        <v>0.11045798523524103</v>
      </c>
      <c r="S45" s="64">
        <f t="shared" si="7"/>
        <v>0.4955871664416987</v>
      </c>
      <c r="T45" s="85">
        <v>10305</v>
      </c>
      <c r="U45" s="126">
        <v>20327</v>
      </c>
      <c r="V45" s="99" t="s">
        <v>210</v>
      </c>
      <c r="W45" s="54">
        <f t="shared" si="8"/>
        <v>30632</v>
      </c>
      <c r="X45" s="55">
        <f t="shared" si="9"/>
        <v>0.7088935687672121</v>
      </c>
      <c r="Y45" s="65">
        <f t="shared" si="10"/>
        <v>3.1805627660679057</v>
      </c>
    </row>
    <row r="46" spans="1:25" x14ac:dyDescent="0.2">
      <c r="A46" s="34" t="s">
        <v>110</v>
      </c>
      <c r="B46" s="51" t="s">
        <v>108</v>
      </c>
      <c r="C46" s="63">
        <v>73192</v>
      </c>
      <c r="D46" s="53">
        <v>777743</v>
      </c>
      <c r="E46" s="55">
        <f t="shared" si="0"/>
        <v>0.17528842558587204</v>
      </c>
      <c r="F46" s="64">
        <f t="shared" si="1"/>
        <v>10.62606569023937</v>
      </c>
      <c r="G46" s="54">
        <v>4436933</v>
      </c>
      <c r="H46" s="53">
        <v>17314</v>
      </c>
      <c r="I46" s="54">
        <v>24137</v>
      </c>
      <c r="J46" s="54">
        <v>3926</v>
      </c>
      <c r="K46" s="54">
        <v>45377</v>
      </c>
      <c r="L46" s="56">
        <f t="shared" si="2"/>
        <v>5.8344465973978549E-2</v>
      </c>
      <c r="M46" s="64">
        <f t="shared" si="3"/>
        <v>0.61997212810143187</v>
      </c>
      <c r="N46" s="53">
        <v>479606</v>
      </c>
      <c r="O46" s="55">
        <f t="shared" si="4"/>
        <v>0.6166638593982845</v>
      </c>
      <c r="P46" s="64">
        <f t="shared" si="5"/>
        <v>6.5527106787627067</v>
      </c>
      <c r="Q46" s="53">
        <v>50401</v>
      </c>
      <c r="R46" s="55">
        <f t="shared" si="6"/>
        <v>6.4804183387057165E-2</v>
      </c>
      <c r="S46" s="64">
        <f t="shared" si="7"/>
        <v>0.68861350967318835</v>
      </c>
      <c r="T46" s="85">
        <v>113434</v>
      </c>
      <c r="U46" s="126">
        <v>88925</v>
      </c>
      <c r="V46" s="99" t="s">
        <v>399</v>
      </c>
      <c r="W46" s="54">
        <f t="shared" si="8"/>
        <v>202359</v>
      </c>
      <c r="X46" s="55">
        <f t="shared" si="9"/>
        <v>0.26018749124067975</v>
      </c>
      <c r="Y46" s="65">
        <f t="shared" si="10"/>
        <v>2.7647693737020438</v>
      </c>
    </row>
    <row r="47" spans="1:25" x14ac:dyDescent="0.2">
      <c r="A47" s="34" t="s">
        <v>111</v>
      </c>
      <c r="B47" s="51" t="s">
        <v>112</v>
      </c>
      <c r="C47" s="63">
        <v>6528</v>
      </c>
      <c r="D47" s="53">
        <v>36837</v>
      </c>
      <c r="E47" s="55">
        <f t="shared" si="0"/>
        <v>0.11718392120934494</v>
      </c>
      <c r="F47" s="64">
        <f t="shared" si="1"/>
        <v>5.6429227941176467</v>
      </c>
      <c r="G47" s="54">
        <v>314352</v>
      </c>
      <c r="H47" s="53">
        <v>7520</v>
      </c>
      <c r="I47" s="54">
        <v>3710</v>
      </c>
      <c r="J47" s="54">
        <v>2973</v>
      </c>
      <c r="K47" s="54">
        <v>14203</v>
      </c>
      <c r="L47" s="56">
        <f t="shared" si="2"/>
        <v>0.38556342807503324</v>
      </c>
      <c r="M47" s="64">
        <f t="shared" si="3"/>
        <v>2.1757046568627452</v>
      </c>
      <c r="N47" s="53">
        <v>2986</v>
      </c>
      <c r="O47" s="55">
        <f t="shared" si="4"/>
        <v>8.105980400141162E-2</v>
      </c>
      <c r="P47" s="64">
        <f t="shared" si="5"/>
        <v>0.45741421568627449</v>
      </c>
      <c r="Q47" s="53">
        <v>540</v>
      </c>
      <c r="R47" s="56">
        <f t="shared" si="6"/>
        <v>1.4659174199853409E-2</v>
      </c>
      <c r="S47" s="64">
        <f t="shared" si="7"/>
        <v>8.2720588235294115E-2</v>
      </c>
      <c r="T47" s="85">
        <v>10305</v>
      </c>
      <c r="U47" s="126">
        <v>8803</v>
      </c>
      <c r="V47" s="99" t="s">
        <v>384</v>
      </c>
      <c r="W47" s="54">
        <f t="shared" si="8"/>
        <v>19108</v>
      </c>
      <c r="X47" s="55">
        <f t="shared" si="9"/>
        <v>0.51871759372370174</v>
      </c>
      <c r="Y47" s="65">
        <f t="shared" si="10"/>
        <v>2.9270833333333335</v>
      </c>
    </row>
    <row r="48" spans="1:25" s="110" customFormat="1" ht="25.5" x14ac:dyDescent="0.25">
      <c r="A48" s="100" t="s">
        <v>113</v>
      </c>
      <c r="B48" s="101" t="s">
        <v>114</v>
      </c>
      <c r="C48" s="115">
        <v>31012</v>
      </c>
      <c r="D48" s="103">
        <v>247782</v>
      </c>
      <c r="E48" s="105">
        <f t="shared" si="0"/>
        <v>0.2173579701957592</v>
      </c>
      <c r="F48" s="116">
        <f t="shared" si="1"/>
        <v>7.9898748871404619</v>
      </c>
      <c r="G48" s="104">
        <v>1139972</v>
      </c>
      <c r="H48" s="103">
        <v>8002</v>
      </c>
      <c r="I48" s="104">
        <v>24805</v>
      </c>
      <c r="J48" s="104">
        <v>323</v>
      </c>
      <c r="K48" s="104">
        <v>33130</v>
      </c>
      <c r="L48" s="107">
        <f t="shared" si="2"/>
        <v>0.13370624177704596</v>
      </c>
      <c r="M48" s="116">
        <f t="shared" si="3"/>
        <v>1.0682961434283502</v>
      </c>
      <c r="N48" s="103">
        <v>101839</v>
      </c>
      <c r="O48" s="105">
        <f t="shared" si="4"/>
        <v>0.41100241341178939</v>
      </c>
      <c r="P48" s="116">
        <f t="shared" si="5"/>
        <v>3.2838578614729781</v>
      </c>
      <c r="Q48" s="103">
        <v>43064</v>
      </c>
      <c r="R48" s="105">
        <f t="shared" si="6"/>
        <v>0.1737979352818203</v>
      </c>
      <c r="S48" s="116">
        <f t="shared" si="7"/>
        <v>1.3886237585450794</v>
      </c>
      <c r="T48" s="119">
        <v>41770</v>
      </c>
      <c r="U48" s="127">
        <v>27979</v>
      </c>
      <c r="V48" s="108" t="s">
        <v>211</v>
      </c>
      <c r="W48" s="104">
        <f t="shared" si="8"/>
        <v>69749</v>
      </c>
      <c r="X48" s="105">
        <f t="shared" si="9"/>
        <v>0.28149340952934432</v>
      </c>
      <c r="Y48" s="117">
        <f t="shared" si="10"/>
        <v>2.249097123694054</v>
      </c>
    </row>
    <row r="49" spans="1:25" x14ac:dyDescent="0.2">
      <c r="A49" s="34" t="s">
        <v>115</v>
      </c>
      <c r="B49" s="51" t="s">
        <v>116</v>
      </c>
      <c r="C49" s="63">
        <v>23359</v>
      </c>
      <c r="D49" s="53">
        <v>715796</v>
      </c>
      <c r="E49" s="55">
        <f t="shared" si="0"/>
        <v>0.2833066239421953</v>
      </c>
      <c r="F49" s="64">
        <f t="shared" si="1"/>
        <v>30.643263838349245</v>
      </c>
      <c r="G49" s="54">
        <v>2526577</v>
      </c>
      <c r="H49" s="53">
        <v>13889</v>
      </c>
      <c r="I49" s="54">
        <v>4829</v>
      </c>
      <c r="J49" s="54">
        <v>0</v>
      </c>
      <c r="K49" s="54">
        <v>18718</v>
      </c>
      <c r="L49" s="56">
        <f t="shared" si="2"/>
        <v>2.6149908633185993E-2</v>
      </c>
      <c r="M49" s="64">
        <f t="shared" si="3"/>
        <v>0.80131854959544502</v>
      </c>
      <c r="N49" s="53">
        <v>266259</v>
      </c>
      <c r="O49" s="55">
        <f t="shared" si="4"/>
        <v>0.37197609374738055</v>
      </c>
      <c r="P49" s="64">
        <f t="shared" si="5"/>
        <v>11.398561582259514</v>
      </c>
      <c r="Q49" s="53">
        <v>42514</v>
      </c>
      <c r="R49" s="55">
        <f t="shared" si="6"/>
        <v>5.9394017289842359E-2</v>
      </c>
      <c r="S49" s="64">
        <f t="shared" si="7"/>
        <v>1.820026542232116</v>
      </c>
      <c r="T49" s="85">
        <v>40199</v>
      </c>
      <c r="U49" s="126">
        <v>348106</v>
      </c>
      <c r="V49" s="99" t="s">
        <v>400</v>
      </c>
      <c r="W49" s="54">
        <f t="shared" si="8"/>
        <v>388305</v>
      </c>
      <c r="X49" s="55">
        <f t="shared" si="9"/>
        <v>0.5424799803295911</v>
      </c>
      <c r="Y49" s="65">
        <f t="shared" si="10"/>
        <v>16.62335716426217</v>
      </c>
    </row>
    <row r="50" spans="1:25" x14ac:dyDescent="0.2">
      <c r="A50" s="34" t="s">
        <v>117</v>
      </c>
      <c r="B50" s="51" t="s">
        <v>118</v>
      </c>
      <c r="C50" s="63">
        <v>43240</v>
      </c>
      <c r="D50" s="53">
        <v>247784</v>
      </c>
      <c r="E50" s="55">
        <f t="shared" si="0"/>
        <v>0.20519819301303896</v>
      </c>
      <c r="F50" s="64">
        <f t="shared" si="1"/>
        <v>5.7304347826086959</v>
      </c>
      <c r="G50" s="54">
        <v>1207535</v>
      </c>
      <c r="H50" s="53">
        <v>3516</v>
      </c>
      <c r="I50" s="54">
        <v>300</v>
      </c>
      <c r="J50" s="54">
        <v>0</v>
      </c>
      <c r="K50" s="54">
        <v>3816</v>
      </c>
      <c r="L50" s="56">
        <f t="shared" si="2"/>
        <v>1.5400510121718917E-2</v>
      </c>
      <c r="M50" s="64">
        <f t="shared" si="3"/>
        <v>8.825161887141536E-2</v>
      </c>
      <c r="N50" s="53">
        <v>156844</v>
      </c>
      <c r="O50" s="55">
        <f t="shared" si="4"/>
        <v>0.63298679495044075</v>
      </c>
      <c r="P50" s="64">
        <f t="shared" si="5"/>
        <v>3.6272895467160038</v>
      </c>
      <c r="Q50" s="53">
        <v>20825</v>
      </c>
      <c r="R50" s="55">
        <f t="shared" si="6"/>
        <v>8.4044974655344981E-2</v>
      </c>
      <c r="S50" s="64">
        <f t="shared" si="7"/>
        <v>0.48161424606845515</v>
      </c>
      <c r="T50" s="85">
        <v>58646</v>
      </c>
      <c r="U50" s="126">
        <v>7653</v>
      </c>
      <c r="V50" s="99" t="s">
        <v>402</v>
      </c>
      <c r="W50" s="54">
        <f t="shared" si="8"/>
        <v>66299</v>
      </c>
      <c r="X50" s="55">
        <f t="shared" si="9"/>
        <v>0.26756772027249542</v>
      </c>
      <c r="Y50" s="65">
        <f t="shared" si="10"/>
        <v>1.5332793709528214</v>
      </c>
    </row>
    <row r="51" spans="1:25" x14ac:dyDescent="0.2">
      <c r="A51" s="59"/>
      <c r="B51" s="60"/>
      <c r="C51" s="60"/>
      <c r="D51" s="60"/>
      <c r="E51" s="61"/>
      <c r="F51" s="60"/>
      <c r="G51" s="60"/>
      <c r="H51" s="60"/>
      <c r="I51" s="60"/>
      <c r="J51" s="60"/>
      <c r="K51" s="60"/>
      <c r="L51" s="61"/>
      <c r="M51" s="60"/>
      <c r="N51" s="60"/>
      <c r="O51" s="61"/>
      <c r="P51" s="60"/>
      <c r="Q51" s="60"/>
      <c r="R51" s="61"/>
      <c r="S51" s="60"/>
      <c r="T51" s="60"/>
      <c r="U51" s="60"/>
      <c r="V51" s="92"/>
      <c r="W51" s="60"/>
      <c r="X51" s="61"/>
      <c r="Y51" s="67"/>
    </row>
    <row r="52" spans="1:25" x14ac:dyDescent="0.2">
      <c r="A52" s="4" t="s">
        <v>119</v>
      </c>
      <c r="B52" s="4"/>
      <c r="C52" s="5">
        <f>SUM(C3:C50)</f>
        <v>1097379</v>
      </c>
      <c r="D52" s="6">
        <f t="shared" ref="D52:W52" si="11">SUM(D3:D50)</f>
        <v>13977078</v>
      </c>
      <c r="E52" s="7">
        <f>D52/G52</f>
        <v>0.22826439660185993</v>
      </c>
      <c r="F52" s="10">
        <f>D52/C52</f>
        <v>12.736782825259095</v>
      </c>
      <c r="G52" s="6">
        <f t="shared" si="11"/>
        <v>61231967</v>
      </c>
      <c r="H52" s="6">
        <f t="shared" si="11"/>
        <v>443592</v>
      </c>
      <c r="I52" s="6">
        <f t="shared" si="11"/>
        <v>626182</v>
      </c>
      <c r="J52" s="6">
        <f t="shared" si="11"/>
        <v>130486</v>
      </c>
      <c r="K52" s="6">
        <f t="shared" si="11"/>
        <v>1200260</v>
      </c>
      <c r="L52" s="7">
        <f>K52/D52</f>
        <v>8.5873456526464262E-2</v>
      </c>
      <c r="M52" s="10">
        <f>K52/C52</f>
        <v>1.0937515662319035</v>
      </c>
      <c r="N52" s="6">
        <f t="shared" si="11"/>
        <v>5220675</v>
      </c>
      <c r="O52" s="7">
        <f>N52/D52</f>
        <v>0.37351691104535584</v>
      </c>
      <c r="P52" s="10">
        <f>N52/C52</f>
        <v>4.7574037775463172</v>
      </c>
      <c r="Q52" s="6">
        <f t="shared" si="11"/>
        <v>868872</v>
      </c>
      <c r="R52" s="7">
        <f>Q52/D52</f>
        <v>6.2164066051573867E-2</v>
      </c>
      <c r="S52" s="10">
        <f>Q52/C52</f>
        <v>0.79177020883395799</v>
      </c>
      <c r="T52" s="6">
        <f t="shared" si="11"/>
        <v>1572132</v>
      </c>
      <c r="U52" s="6">
        <f t="shared" si="11"/>
        <v>5115139</v>
      </c>
      <c r="V52" s="8"/>
      <c r="W52" s="6">
        <f t="shared" si="11"/>
        <v>6687271</v>
      </c>
      <c r="X52" s="7">
        <f>W52/D52</f>
        <v>0.47844556637660601</v>
      </c>
      <c r="Y52" s="10">
        <f>W52/C52</f>
        <v>6.0938572726469156</v>
      </c>
    </row>
    <row r="53" spans="1:25" x14ac:dyDescent="0.2">
      <c r="A53" s="4" t="s">
        <v>120</v>
      </c>
      <c r="B53" s="4"/>
      <c r="C53" s="5">
        <f>AVERAGE(C3:C50)</f>
        <v>22862.0625</v>
      </c>
      <c r="D53" s="6">
        <f t="shared" ref="D53:Y53" si="12">AVERAGE(D3:D50)</f>
        <v>291189.125</v>
      </c>
      <c r="E53" s="7">
        <f t="shared" si="12"/>
        <v>0.21970866800807246</v>
      </c>
      <c r="F53" s="10">
        <f t="shared" si="12"/>
        <v>14.815048233138578</v>
      </c>
      <c r="G53" s="6">
        <f t="shared" si="12"/>
        <v>1275665.9791666667</v>
      </c>
      <c r="H53" s="6">
        <f t="shared" si="12"/>
        <v>9241.5</v>
      </c>
      <c r="I53" s="6">
        <f t="shared" si="12"/>
        <v>13045.458333333334</v>
      </c>
      <c r="J53" s="6">
        <f t="shared" si="12"/>
        <v>2718.4583333333335</v>
      </c>
      <c r="K53" s="6">
        <f t="shared" si="12"/>
        <v>25005.416666666668</v>
      </c>
      <c r="L53" s="7">
        <f t="shared" si="12"/>
        <v>7.2913814484083947E-2</v>
      </c>
      <c r="M53" s="10">
        <f t="shared" si="12"/>
        <v>1.465787022035214</v>
      </c>
      <c r="N53" s="6">
        <f t="shared" si="12"/>
        <v>108764.0625</v>
      </c>
      <c r="O53" s="7">
        <f t="shared" si="12"/>
        <v>0.441847801425864</v>
      </c>
      <c r="P53" s="10">
        <f t="shared" si="12"/>
        <v>6.693283813557283</v>
      </c>
      <c r="Q53" s="6">
        <f t="shared" si="12"/>
        <v>18101.5</v>
      </c>
      <c r="R53" s="7">
        <f t="shared" si="12"/>
        <v>8.1952007968582027E-2</v>
      </c>
      <c r="S53" s="10">
        <f t="shared" si="12"/>
        <v>1.0567756108972857</v>
      </c>
      <c r="T53" s="6">
        <f t="shared" si="12"/>
        <v>32752.75</v>
      </c>
      <c r="U53" s="6">
        <f t="shared" si="12"/>
        <v>106565.39583333333</v>
      </c>
      <c r="V53" s="8"/>
      <c r="W53" s="6">
        <f t="shared" si="12"/>
        <v>139318.14583333334</v>
      </c>
      <c r="X53" s="7">
        <f t="shared" si="12"/>
        <v>0.40328637612146984</v>
      </c>
      <c r="Y53" s="10">
        <f t="shared" si="12"/>
        <v>5.5992017866487913</v>
      </c>
    </row>
    <row r="54" spans="1:25" x14ac:dyDescent="0.2">
      <c r="A54" s="4" t="s">
        <v>121</v>
      </c>
      <c r="B54" s="4"/>
      <c r="C54" s="5">
        <f>MEDIAN(C3:C50)</f>
        <v>14422</v>
      </c>
      <c r="D54" s="6">
        <f t="shared" ref="D54:Y54" si="13">MEDIAN(D3:D50)</f>
        <v>160372.5</v>
      </c>
      <c r="E54" s="7">
        <f t="shared" si="13"/>
        <v>0.21461004634861375</v>
      </c>
      <c r="F54" s="10">
        <f t="shared" si="13"/>
        <v>10.640593180245357</v>
      </c>
      <c r="G54" s="6">
        <f t="shared" si="13"/>
        <v>762437.5</v>
      </c>
      <c r="H54" s="6">
        <f t="shared" si="13"/>
        <v>3809.5</v>
      </c>
      <c r="I54" s="6">
        <f t="shared" si="13"/>
        <v>1703.5</v>
      </c>
      <c r="J54" s="6">
        <f t="shared" si="13"/>
        <v>0</v>
      </c>
      <c r="K54" s="6">
        <f t="shared" si="13"/>
        <v>5505.5</v>
      </c>
      <c r="L54" s="7">
        <f t="shared" si="13"/>
        <v>5.320992064532401E-2</v>
      </c>
      <c r="M54" s="10">
        <f t="shared" si="13"/>
        <v>0.60248255516462501</v>
      </c>
      <c r="N54" s="6">
        <f t="shared" si="13"/>
        <v>70546.5</v>
      </c>
      <c r="O54" s="7">
        <f t="shared" si="13"/>
        <v>0.46110905993821483</v>
      </c>
      <c r="P54" s="10">
        <f t="shared" si="13"/>
        <v>4.5861105630022658</v>
      </c>
      <c r="Q54" s="6">
        <f t="shared" si="13"/>
        <v>11207.5</v>
      </c>
      <c r="R54" s="7">
        <f t="shared" si="13"/>
        <v>6.6946184560032984E-2</v>
      </c>
      <c r="S54" s="10">
        <f t="shared" si="13"/>
        <v>0.67255752883040221</v>
      </c>
      <c r="T54" s="6">
        <f t="shared" si="13"/>
        <v>21767.5</v>
      </c>
      <c r="U54" s="6">
        <f t="shared" si="13"/>
        <v>20350</v>
      </c>
      <c r="V54" s="8"/>
      <c r="W54" s="6">
        <f t="shared" si="13"/>
        <v>46578.5</v>
      </c>
      <c r="X54" s="7">
        <f t="shared" si="13"/>
        <v>0.37371669560745813</v>
      </c>
      <c r="Y54" s="10">
        <f t="shared" si="13"/>
        <v>3.3310201228530403</v>
      </c>
    </row>
  </sheetData>
  <autoFilter ref="A2:Y2" xr:uid="{2C60E5DE-6289-475C-9007-95110B897D62}"/>
  <sortState xmlns:xlrd2="http://schemas.microsoft.com/office/spreadsheetml/2017/richdata2" ref="A4:Y50">
    <sortCondition ref="B3:B50"/>
  </sortState>
  <mergeCells count="8">
    <mergeCell ref="N1:P1"/>
    <mergeCell ref="Q1:S1"/>
    <mergeCell ref="T1:Y1"/>
    <mergeCell ref="A1:A2"/>
    <mergeCell ref="B1:B2"/>
    <mergeCell ref="C1:C2"/>
    <mergeCell ref="D1:G1"/>
    <mergeCell ref="H1:M1"/>
  </mergeCells>
  <conditionalFormatting sqref="A3:Y50">
    <cfRule type="expression" dxfId="1" priority="1">
      <formula>MOD(ROW(),2)=1</formula>
    </cfRule>
  </conditionalFormatting>
  <pageMargins left="0.7" right="0.7" top="0.75" bottom="0.75" header="0.3" footer="0.3"/>
  <pageSetup orientation="portrait" r:id="rId1"/>
  <ignoredErrors>
    <ignoredError sqref="E52 L52 O52 R52 X5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lcf76f155ced4ddcb4097134ff3c332f xmlns="0ee27866-b6d5-4252-8d64-3ae05954dadf">
      <Terms xmlns="http://schemas.microsoft.com/office/infopath/2007/PartnerControls"/>
    </lcf76f155ced4ddcb4097134ff3c332f>
    <TaxCatchAll xmlns="794e957f-80ce-4eda-9e02-31455ab5ee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6" ma:contentTypeDescription="Create a new document." ma:contentTypeScope="" ma:versionID="e154226c05ca6fe89a6a05919c0f24fe">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5e50cb7b0e3c73f07b3b18ca0e3e571a"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3e1f3e-d784-4185-9d35-2ec3042dbb95}" ma:internalName="TaxCatchAll" ma:showField="CatchAllData" ma:web="794e957f-80ce-4eda-9e02-31455ab5e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833048-3010-4604-963B-F83ACB0EB715}">
  <ds:schemaRefs>
    <ds:schemaRef ds:uri="http://schemas.microsoft.com/sharepoint/v3/contenttype/forms"/>
  </ds:schemaRefs>
</ds:datastoreItem>
</file>

<file path=customXml/itemProps2.xml><?xml version="1.0" encoding="utf-8"?>
<ds:datastoreItem xmlns:ds="http://schemas.openxmlformats.org/officeDocument/2006/customXml" ds:itemID="{2E4CFBE2-ABCD-47B5-8EA9-17D4707C3C48}">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2006/metadata/properties"/>
    <ds:schemaRef ds:uri="http://schemas.microsoft.com/office/infopath/2007/PartnerControls"/>
    <ds:schemaRef ds:uri="0ee27866-b6d5-4252-8d64-3ae05954dadf"/>
    <ds:schemaRef ds:uri="http://purl.org/dc/terms/"/>
    <ds:schemaRef ds:uri="794e957f-80ce-4eda-9e02-31455ab5eee7"/>
    <ds:schemaRef ds:uri="http://www.w3.org/XML/1998/namespace"/>
  </ds:schemaRefs>
</ds:datastoreItem>
</file>

<file path=customXml/itemProps3.xml><?xml version="1.0" encoding="utf-8"?>
<ds:datastoreItem xmlns:ds="http://schemas.openxmlformats.org/officeDocument/2006/customXml" ds:itemID="{8300F243-CF40-44A6-A6E2-EB563513C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vt:lpstr>
      <vt:lpstr>Operating Rev</vt:lpstr>
      <vt:lpstr>Operating Rev - chart</vt:lpstr>
      <vt:lpstr>Operating Expend</vt:lpstr>
      <vt:lpstr>Operating Expend - chart</vt:lpstr>
      <vt:lpstr>Staff Expend</vt:lpstr>
      <vt:lpstr>Staff Expend by pop</vt:lpstr>
      <vt:lpstr>Collection Expend</vt:lpstr>
      <vt:lpstr>Other Operating Expend</vt:lpstr>
      <vt:lpstr>Capital Rev &amp; Expend</vt:lpstr>
      <vt:lpstr>All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Marrocco, David (OLIS)</dc:creator>
  <cp:keywords/>
  <dc:description/>
  <cp:lastModifiedBy>Metzger, Kelly (OLIS)</cp:lastModifiedBy>
  <cp:revision/>
  <dcterms:created xsi:type="dcterms:W3CDTF">2023-01-31T18:25:53Z</dcterms:created>
  <dcterms:modified xsi:type="dcterms:W3CDTF">2024-02-08T21:04:11Z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y fmtid="{D5CDD505-2E9C-101B-9397-08002B2CF9AE}" pid="3" name="MediaServiceImageTags">
    <vt:lpwstr/>
  </property>
</Properties>
</file>